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https://d.docs.live.net/aa43510a1f25f7ab/Email attachments/Documentos/PROCESO PARQUES CMA-001/"/>
    </mc:Choice>
  </mc:AlternateContent>
  <bookViews>
    <workbookView xWindow="0" yWindow="0" windowWidth="2370" windowHeight="0" tabRatio="776" firstSheet="5" activeTab="5"/>
  </bookViews>
  <sheets>
    <sheet name="Datos" sheetId="41" r:id="rId1"/>
    <sheet name="Listas" sheetId="42" state="hidden" r:id="rId2"/>
    <sheet name="1. Exp.Habilitante " sheetId="56" r:id="rId3"/>
    <sheet name="2.Experiencia Personal clave" sheetId="64" r:id="rId4"/>
    <sheet name="3. Oferta Económica" sheetId="62" r:id="rId5"/>
    <sheet name="4. Consolidado Habilitantes pre" sheetId="51" r:id="rId6"/>
  </sheets>
  <externalReferences>
    <externalReference r:id="rId7"/>
    <externalReference r:id="rId8"/>
    <externalReference r:id="rId9"/>
    <externalReference r:id="rId10"/>
    <externalReference r:id="rId11"/>
    <externalReference r:id="rId12"/>
  </externalReferences>
  <definedNames>
    <definedName name="\a" localSheetId="2">#REF!</definedName>
    <definedName name="\a" localSheetId="4">#REF!</definedName>
    <definedName name="\a" localSheetId="5">#REF!</definedName>
    <definedName name="\a">#REF!</definedName>
    <definedName name="\b" localSheetId="2">#REF!</definedName>
    <definedName name="\b" localSheetId="4">#REF!</definedName>
    <definedName name="\b" localSheetId="5">#REF!</definedName>
    <definedName name="\b">#REF!</definedName>
    <definedName name="\c" localSheetId="2">#REF!</definedName>
    <definedName name="\c" localSheetId="4">#REF!</definedName>
    <definedName name="\c" localSheetId="5">#REF!</definedName>
    <definedName name="\c">#REF!</definedName>
    <definedName name="\l" localSheetId="2">#REF!</definedName>
    <definedName name="\l" localSheetId="4">#REF!</definedName>
    <definedName name="\l" localSheetId="5">#REF!</definedName>
    <definedName name="\l">#REF!</definedName>
    <definedName name="_Fill" localSheetId="2" hidden="1">#REF!</definedName>
    <definedName name="_Fill" localSheetId="4" hidden="1">#REF!</definedName>
    <definedName name="_Fill" localSheetId="5" hidden="1">#REF!</definedName>
    <definedName name="_Fill" hidden="1">#REF!</definedName>
    <definedName name="_xlnm._FilterDatabase" localSheetId="5" hidden="1">'4. Consolidado Habilitantes pre'!$B$11:$J$30</definedName>
    <definedName name="_Order1" hidden="1">255</definedName>
    <definedName name="_Sort" localSheetId="2" hidden="1">#REF!</definedName>
    <definedName name="_Sort" localSheetId="4" hidden="1">#REF!</definedName>
    <definedName name="_Sort" localSheetId="5" hidden="1">#REF!</definedName>
    <definedName name="_Sort" hidden="1">#REF!</definedName>
    <definedName name="A_impresión_IM" localSheetId="2">#REF!</definedName>
    <definedName name="A_impresión_IM" localSheetId="4">#REF!</definedName>
    <definedName name="A_impresión_IM" localSheetId="5">#REF!</definedName>
    <definedName name="A_impresión_IM">#REF!</definedName>
    <definedName name="AccessDatabase" hidden="1">"C:\C-314\VOLUMENES\volfin4.mdb"</definedName>
    <definedName name="aiu_mat">[1]PRESUPUESTO!$AD$891</definedName>
    <definedName name="_xlnm.Print_Area" localSheetId="2">'1. Exp.Habilitante '!$A$2:$Z$537</definedName>
    <definedName name="_xlnm.Print_Area" localSheetId="3">'2.Experiencia Personal clave'!$A$1:$Q$899</definedName>
    <definedName name="_xlnm.Print_Area" localSheetId="4">'3. Oferta Económica'!$B$2:$F$37</definedName>
    <definedName name="_xlnm.Print_Area" localSheetId="5">'4. Consolidado Habilitantes pre'!$B$2:$K$35</definedName>
    <definedName name="BASURA">[2]ANEXO2!$B$90:$M$133</definedName>
    <definedName name="campamentos">[1]PRESUPUESTO!$AD$883</definedName>
    <definedName name="carreteras" localSheetId="4">#REF!</definedName>
    <definedName name="carreteras">#REF!</definedName>
    <definedName name="CONTRATACIÓN" localSheetId="2">#REF!</definedName>
    <definedName name="CONTRATACIÓN" localSheetId="4">#REF!</definedName>
    <definedName name="CONTRATACIÓN" localSheetId="5">#REF!</definedName>
    <definedName name="CONTRATACIÓN">#REF!</definedName>
    <definedName name="CUAESTRUCT" localSheetId="2">#REF!</definedName>
    <definedName name="CUAESTRUCT" localSheetId="4">#REF!</definedName>
    <definedName name="CUAESTRUCT" localSheetId="5">#REF!</definedName>
    <definedName name="CUAESTRUCT">#REF!</definedName>
    <definedName name="CUAPRUEBAS" localSheetId="2">#REF!</definedName>
    <definedName name="CUAPRUEBAS" localSheetId="4">#REF!</definedName>
    <definedName name="CUAPRUEBAS" localSheetId="5">#REF!</definedName>
    <definedName name="CUAPRUEBAS">#REF!</definedName>
    <definedName name="equipos">[1]PRESUPUESTO!$AD$876</definedName>
    <definedName name="FM" localSheetId="2">#REF!</definedName>
    <definedName name="FM" localSheetId="4">#REF!</definedName>
    <definedName name="FM" localSheetId="5">#REF!</definedName>
    <definedName name="FM">#REF!</definedName>
    <definedName name="FMA" localSheetId="2">#REF!</definedName>
    <definedName name="FMA" localSheetId="4">#REF!</definedName>
    <definedName name="FMA" localSheetId="5">#REF!</definedName>
    <definedName name="FMA">#REF!</definedName>
    <definedName name="FMB" localSheetId="2">#REF!</definedName>
    <definedName name="FMB" localSheetId="4">#REF!</definedName>
    <definedName name="FMB" localSheetId="5">#REF!</definedName>
    <definedName name="FMB">#REF!</definedName>
    <definedName name="FMC" localSheetId="2">#REF!</definedName>
    <definedName name="FMC" localSheetId="4">#REF!</definedName>
    <definedName name="FMC" localSheetId="5">#REF!</definedName>
    <definedName name="FMC">#REF!</definedName>
    <definedName name="FMD" localSheetId="2">#REF!</definedName>
    <definedName name="FMD" localSheetId="4">#REF!</definedName>
    <definedName name="FMD" localSheetId="5">#REF!</definedName>
    <definedName name="FMD">#REF!</definedName>
    <definedName name="FME" localSheetId="2">#REF!</definedName>
    <definedName name="FME" localSheetId="4">#REF!</definedName>
    <definedName name="FME" localSheetId="5">#REF!</definedName>
    <definedName name="FME">#REF!</definedName>
    <definedName name="FSADKJFLKASD" localSheetId="2">#REF!</definedName>
    <definedName name="FSADKJFLKASD" localSheetId="4">#REF!</definedName>
    <definedName name="FSADKJFLKASD" localSheetId="5">#REF!</definedName>
    <definedName name="FSADKJFLKASD">#REF!</definedName>
    <definedName name="gastos_contrato">[1]PRESUPUESTO!$AD$885</definedName>
    <definedName name="GUILLERMO">[3]SMMV!$A$2:$B$7</definedName>
    <definedName name="HABILITADO" localSheetId="2">#REF!</definedName>
    <definedName name="HABILITADO" localSheetId="4">#REF!</definedName>
    <definedName name="HABILITADO" localSheetId="5">#REF!</definedName>
    <definedName name="HABILITADO">#REF!</definedName>
    <definedName name="herramientas">[1]PRESUPUESTO!$AD$878</definedName>
    <definedName name="INDI1" localSheetId="2">#REF!</definedName>
    <definedName name="INDI1" localSheetId="4">#REF!</definedName>
    <definedName name="INDI1" localSheetId="5">#REF!</definedName>
    <definedName name="INDI1">#REF!</definedName>
    <definedName name="INF_BASICA" localSheetId="4">#REF!</definedName>
    <definedName name="INF_BASICA">#REF!</definedName>
    <definedName name="inst_provis">[1]PRESUPUESTO!$AD$882</definedName>
    <definedName name="KK" localSheetId="2">#REF!</definedName>
    <definedName name="KK" localSheetId="4">#REF!</definedName>
    <definedName name="KK" localSheetId="5">#REF!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2">#REF!</definedName>
    <definedName name="MOD" localSheetId="4">#REF!</definedName>
    <definedName name="MOD" localSheetId="5">#REF!</definedName>
    <definedName name="MOD">#REF!</definedName>
    <definedName name="obser">[4]BD_SITP_08!$AP:$AV</definedName>
    <definedName name="porce" localSheetId="4">#REF!</definedName>
    <definedName name="porce">#REF!</definedName>
    <definedName name="porce2" localSheetId="4">#REF!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2">#REF!</definedName>
    <definedName name="sdbfgfdgh" localSheetId="4">#REF!</definedName>
    <definedName name="sdbfgfdgh" localSheetId="5">#REF!</definedName>
    <definedName name="sdbfgfdgh">#REF!</definedName>
    <definedName name="sdfwg" localSheetId="2">#REF!</definedName>
    <definedName name="sdfwg" localSheetId="4">#REF!</definedName>
    <definedName name="sdfwg" localSheetId="5">#REF!</definedName>
    <definedName name="sdfwg">#REF!</definedName>
    <definedName name="SEM_02">#N/A</definedName>
    <definedName name="servicios">[1]PRESUPUESTO!$AD$884</definedName>
    <definedName name="SINO" localSheetId="2">#REF!</definedName>
    <definedName name="SINO" localSheetId="4">#REF!</definedName>
    <definedName name="SINO" localSheetId="5">#REF!</definedName>
    <definedName name="SINO">#REF!</definedName>
    <definedName name="SMLMV" localSheetId="2">#REF!</definedName>
    <definedName name="SMLMV" localSheetId="4">#REF!</definedName>
    <definedName name="SMLMV" localSheetId="5">#REF!</definedName>
    <definedName name="SMLMV">#REF!</definedName>
    <definedName name="SMMV">[5]SMMV!$A$2:$B$7</definedName>
    <definedName name="subcontratos">[1]PRESUPUESTO!$AD$877</definedName>
    <definedName name="_xlnm.Print_Titles" localSheetId="4">'3. Oferta Económica'!$2:$13</definedName>
    <definedName name="_xlnm.Print_Titles" localSheetId="5">'4. Consolidado Habilitantes pre'!$9:$11</definedName>
    <definedName name="total_hh">[1]PRESUPUESTO!$AC$327</definedName>
    <definedName name="valor_final" localSheetId="2">#REF!</definedName>
    <definedName name="valor_final" localSheetId="4">#REF!</definedName>
    <definedName name="valor_final" localSheetId="5">#REF!</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443" i="56" l="1"/>
  <c r="W443" i="56"/>
  <c r="X442" i="56"/>
  <c r="W442" i="56"/>
  <c r="X441" i="56"/>
  <c r="W441" i="56"/>
  <c r="X440" i="56"/>
  <c r="W440" i="56"/>
  <c r="I434" i="56"/>
  <c r="I433" i="56"/>
  <c r="I432" i="56"/>
  <c r="I431" i="56"/>
  <c r="K428" i="56"/>
  <c r="K427" i="56"/>
  <c r="S425" i="56"/>
  <c r="E423" i="56"/>
  <c r="W446" i="56" l="1"/>
  <c r="X445" i="56"/>
  <c r="W445" i="56"/>
  <c r="X532" i="56" l="1"/>
  <c r="X531" i="56"/>
  <c r="W529" i="56"/>
  <c r="W531" i="56" s="1"/>
  <c r="I523" i="56"/>
  <c r="I522" i="56"/>
  <c r="K519" i="56"/>
  <c r="K518" i="56"/>
  <c r="S516" i="56"/>
  <c r="E514" i="56"/>
  <c r="X508" i="56"/>
  <c r="X507" i="56"/>
  <c r="W505" i="56"/>
  <c r="W504" i="56"/>
  <c r="W503" i="56"/>
  <c r="W502" i="56"/>
  <c r="I496" i="56"/>
  <c r="I495" i="56"/>
  <c r="I494" i="56"/>
  <c r="I493" i="56"/>
  <c r="I492" i="56"/>
  <c r="K489" i="56"/>
  <c r="K488" i="56"/>
  <c r="S486" i="56"/>
  <c r="E484" i="56"/>
  <c r="W532" i="56" l="1"/>
  <c r="W508" i="56"/>
  <c r="W507" i="56"/>
  <c r="C676" i="64" l="1"/>
  <c r="C655" i="64"/>
  <c r="X385" i="56"/>
  <c r="W385" i="56"/>
  <c r="X384" i="56"/>
  <c r="W384" i="56"/>
  <c r="X383" i="56"/>
  <c r="W383" i="56"/>
  <c r="I377" i="56"/>
  <c r="I376" i="56"/>
  <c r="I375" i="56"/>
  <c r="K372" i="56"/>
  <c r="K371" i="56"/>
  <c r="S369" i="56"/>
  <c r="E367" i="56"/>
  <c r="X387" i="56" l="1"/>
  <c r="W388" i="56"/>
  <c r="W387" i="56"/>
  <c r="C721" i="64" l="1"/>
  <c r="C701" i="64"/>
  <c r="X412" i="56"/>
  <c r="X411" i="56"/>
  <c r="C611" i="64"/>
  <c r="C631" i="64"/>
  <c r="R609" i="64"/>
  <c r="R610" i="64" s="1"/>
  <c r="C586" i="64"/>
  <c r="C564" i="64"/>
  <c r="C538" i="64"/>
  <c r="C516" i="64"/>
  <c r="X358" i="56"/>
  <c r="W358" i="56"/>
  <c r="X357" i="56"/>
  <c r="W357" i="56"/>
  <c r="X356" i="56"/>
  <c r="W356" i="56"/>
  <c r="I350" i="56"/>
  <c r="I349" i="56"/>
  <c r="I348" i="56"/>
  <c r="I347" i="56"/>
  <c r="K344" i="56"/>
  <c r="K343" i="56"/>
  <c r="S341" i="56"/>
  <c r="E339" i="56"/>
  <c r="X330" i="56"/>
  <c r="W330" i="56"/>
  <c r="X329" i="56"/>
  <c r="W329" i="56"/>
  <c r="X328" i="56"/>
  <c r="W328" i="56"/>
  <c r="X327" i="56"/>
  <c r="W327" i="56"/>
  <c r="I321" i="56"/>
  <c r="I320" i="56"/>
  <c r="I319" i="56"/>
  <c r="I318" i="56"/>
  <c r="I317" i="56"/>
  <c r="K314" i="56"/>
  <c r="K313" i="56"/>
  <c r="S311" i="56"/>
  <c r="E309" i="56"/>
  <c r="X300" i="56"/>
  <c r="W300" i="56"/>
  <c r="X299" i="56"/>
  <c r="W299" i="56"/>
  <c r="I293" i="56"/>
  <c r="I292" i="56"/>
  <c r="I291" i="56"/>
  <c r="I290" i="56"/>
  <c r="I289" i="56"/>
  <c r="I288" i="56"/>
  <c r="K285" i="56"/>
  <c r="K284" i="56"/>
  <c r="S282" i="56"/>
  <c r="E280" i="56"/>
  <c r="X302" i="56" l="1"/>
  <c r="X360" i="56"/>
  <c r="X332" i="56"/>
  <c r="W361" i="56"/>
  <c r="W333" i="56"/>
  <c r="W360" i="56"/>
  <c r="W302" i="56"/>
  <c r="W303" i="56"/>
  <c r="W332" i="56"/>
  <c r="X243" i="56" l="1"/>
  <c r="C392" i="64"/>
  <c r="C370" i="64"/>
  <c r="X220" i="56"/>
  <c r="X167" i="56" l="1"/>
  <c r="X166" i="56"/>
  <c r="X141" i="56"/>
  <c r="X143" i="56" s="1"/>
  <c r="X140" i="56"/>
  <c r="C276" i="64"/>
  <c r="C296" i="64"/>
  <c r="X115" i="56"/>
  <c r="E100" i="56"/>
  <c r="C132" i="64"/>
  <c r="X90" i="56"/>
  <c r="I84" i="56"/>
  <c r="X66" i="56" l="1"/>
  <c r="X65" i="56"/>
  <c r="X64" i="56"/>
  <c r="X63" i="56"/>
  <c r="E45" i="56"/>
  <c r="X36" i="56" l="1"/>
  <c r="X35" i="56"/>
  <c r="X38" i="56" s="1"/>
  <c r="W35" i="56"/>
  <c r="C490" i="64"/>
  <c r="C467" i="64"/>
  <c r="C440" i="64"/>
  <c r="C418" i="64"/>
  <c r="C344" i="64"/>
  <c r="C322" i="64"/>
  <c r="C251" i="64"/>
  <c r="C229" i="64"/>
  <c r="C203" i="64"/>
  <c r="C181" i="64"/>
  <c r="C155" i="64"/>
  <c r="C103" i="64"/>
  <c r="W39" i="56" l="1"/>
  <c r="C54" i="64"/>
  <c r="C32" i="64"/>
  <c r="X478" i="56"/>
  <c r="X477" i="56"/>
  <c r="W475" i="56"/>
  <c r="W474" i="56"/>
  <c r="W473" i="56"/>
  <c r="W472" i="56"/>
  <c r="W471" i="56"/>
  <c r="I465" i="56"/>
  <c r="I464" i="56"/>
  <c r="I463" i="56"/>
  <c r="I462" i="56"/>
  <c r="I461" i="56"/>
  <c r="I460" i="56"/>
  <c r="K457" i="56"/>
  <c r="K456" i="56"/>
  <c r="S454" i="56"/>
  <c r="E452" i="56"/>
  <c r="X415" i="56"/>
  <c r="X414" i="56"/>
  <c r="W412" i="56"/>
  <c r="W411" i="56"/>
  <c r="I405" i="56"/>
  <c r="I404" i="56"/>
  <c r="I403" i="56"/>
  <c r="K400" i="56"/>
  <c r="K399" i="56"/>
  <c r="S397" i="56"/>
  <c r="E395" i="56"/>
  <c r="C7" i="64"/>
  <c r="B5" i="64"/>
  <c r="W478" i="56" l="1"/>
  <c r="W415" i="56"/>
  <c r="W477" i="56"/>
  <c r="W414" i="56"/>
  <c r="X273" i="56"/>
  <c r="I263" i="56"/>
  <c r="I262" i="56"/>
  <c r="I261" i="56"/>
  <c r="I260" i="56"/>
  <c r="K257" i="56"/>
  <c r="K256" i="56"/>
  <c r="S254" i="56"/>
  <c r="E252" i="56"/>
  <c r="X246" i="56"/>
  <c r="X245" i="56"/>
  <c r="W243" i="56"/>
  <c r="I237" i="56"/>
  <c r="I236" i="56"/>
  <c r="K233" i="56"/>
  <c r="K232" i="56"/>
  <c r="S230" i="56"/>
  <c r="E228" i="56"/>
  <c r="X222" i="56"/>
  <c r="W220" i="56"/>
  <c r="I213" i="56"/>
  <c r="I212" i="56"/>
  <c r="I211" i="56"/>
  <c r="K208" i="56"/>
  <c r="K207" i="56"/>
  <c r="S205" i="56"/>
  <c r="E203" i="56"/>
  <c r="X197" i="56"/>
  <c r="X196" i="56"/>
  <c r="I187" i="56"/>
  <c r="I186" i="56"/>
  <c r="I185" i="56"/>
  <c r="K182" i="56"/>
  <c r="K181" i="56"/>
  <c r="S179" i="56"/>
  <c r="E177" i="56"/>
  <c r="X169" i="56"/>
  <c r="W167" i="56"/>
  <c r="W166" i="56"/>
  <c r="I160" i="56"/>
  <c r="I159" i="56"/>
  <c r="I158" i="56"/>
  <c r="K155" i="56"/>
  <c r="K154" i="56"/>
  <c r="S152" i="56"/>
  <c r="E150" i="56"/>
  <c r="W141" i="56"/>
  <c r="W144" i="56" s="1"/>
  <c r="I134" i="56"/>
  <c r="I133" i="56"/>
  <c r="I132" i="56"/>
  <c r="K129" i="56"/>
  <c r="K128" i="56"/>
  <c r="S126" i="56"/>
  <c r="E124" i="56"/>
  <c r="X117" i="56"/>
  <c r="W115" i="56"/>
  <c r="I109" i="56"/>
  <c r="I108" i="56"/>
  <c r="K105" i="56"/>
  <c r="K104" i="56"/>
  <c r="S102" i="56"/>
  <c r="X92" i="56"/>
  <c r="W90" i="56"/>
  <c r="I83" i="56"/>
  <c r="K80" i="56"/>
  <c r="K79" i="56"/>
  <c r="S77" i="56"/>
  <c r="E75" i="56"/>
  <c r="X68" i="56"/>
  <c r="W66" i="56"/>
  <c r="W65" i="56"/>
  <c r="W64" i="56"/>
  <c r="W63" i="56"/>
  <c r="I56" i="56"/>
  <c r="I55" i="56"/>
  <c r="I54" i="56"/>
  <c r="I53" i="56"/>
  <c r="K50" i="56"/>
  <c r="K49" i="56"/>
  <c r="S47" i="56"/>
  <c r="I25" i="56"/>
  <c r="I26" i="56"/>
  <c r="I27" i="56"/>
  <c r="I28" i="56"/>
  <c r="I29" i="56"/>
  <c r="I24" i="56"/>
  <c r="W170" i="56" l="1"/>
  <c r="W197" i="56"/>
  <c r="W223" i="56"/>
  <c r="W246" i="56"/>
  <c r="W69" i="56"/>
  <c r="W274" i="56"/>
  <c r="W93" i="56"/>
  <c r="W118" i="56"/>
  <c r="W273" i="56"/>
  <c r="W245" i="56"/>
  <c r="W222" i="56"/>
  <c r="W196" i="56"/>
  <c r="W169" i="56"/>
  <c r="W143" i="56"/>
  <c r="W117" i="56"/>
  <c r="W92" i="56"/>
  <c r="W68" i="56"/>
  <c r="K21" i="56"/>
  <c r="S18" i="56"/>
  <c r="E16" i="56"/>
  <c r="K20" i="56" l="1"/>
  <c r="E7" i="56"/>
  <c r="W38" i="56" l="1"/>
  <c r="B9" i="62" l="1"/>
  <c r="B6" i="62"/>
  <c r="D7" i="51" l="1"/>
  <c r="B4" i="51" l="1"/>
</calcChain>
</file>

<file path=xl/comments1.xml><?xml version="1.0" encoding="utf-8"?>
<comments xmlns="http://schemas.openxmlformats.org/spreadsheetml/2006/main">
  <authors>
    <author>user</author>
  </authors>
  <commentList>
    <comment ref="G21" authorId="0" shapeId="0">
      <text>
        <r>
          <rPr>
            <b/>
            <sz val="9"/>
            <color indexed="81"/>
            <rFont val="Tahoma"/>
          </rPr>
          <t>user:</t>
        </r>
        <r>
          <rPr>
            <sz val="9"/>
            <color indexed="81"/>
            <rFont val="Tahoma"/>
          </rPr>
          <t xml:space="preserve">
</t>
        </r>
        <r>
          <rPr>
            <sz val="10"/>
            <color indexed="81"/>
            <rFont val="Tahoma"/>
            <family val="2"/>
          </rPr>
          <t xml:space="preserve">Con la sumatoria de hasta máximo dos (2) de los contratos válidos aportados como 
experiencia general debe corresponder mínimo al (F%) del presupuesto oficial del 
presente proceso de selección. </t>
        </r>
      </text>
    </comment>
    <comment ref="B23"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52"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82"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107"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131"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157"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184"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210"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235"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259"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G285" authorId="0" shapeId="0">
      <text>
        <r>
          <rPr>
            <b/>
            <sz val="9"/>
            <color indexed="81"/>
            <rFont val="Tahoma"/>
            <family val="2"/>
          </rPr>
          <t>user:</t>
        </r>
        <r>
          <rPr>
            <sz val="9"/>
            <color indexed="81"/>
            <rFont val="Tahoma"/>
            <family val="2"/>
          </rPr>
          <t xml:space="preserve">
</t>
        </r>
        <r>
          <rPr>
            <sz val="10"/>
            <color indexed="81"/>
            <rFont val="Tahoma"/>
            <family val="2"/>
          </rPr>
          <t xml:space="preserve">Con la sumatoria de hasta máximo dos (2) de los contratos válidos aportados como 
experiencia general debe corresponder mínimo al (F%) del presupuesto oficial del 
presente proceso de selección. </t>
        </r>
      </text>
    </comment>
    <comment ref="B287"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316"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346"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374"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402"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430"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459"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491"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 ref="B521" authorId="0" shapeId="0">
      <text>
        <r>
          <rPr>
            <b/>
            <sz val="9"/>
            <color indexed="81"/>
            <rFont val="Tahoma"/>
            <family val="2"/>
          </rPr>
          <t>user:</t>
        </r>
        <r>
          <rPr>
            <sz val="9"/>
            <color indexed="81"/>
            <rFont val="Tahoma"/>
            <family val="2"/>
          </rPr>
          <t xml:space="preserve">
Los contratos aportados para efectos de acreditación de la </t>
        </r>
        <r>
          <rPr>
            <sz val="10"/>
            <color indexed="81"/>
            <rFont val="Tahoma"/>
            <family val="2"/>
          </rPr>
          <t>experiencia requerida deben estar
clasificados en alguno de los siguientes códigos:</t>
        </r>
      </text>
    </comment>
  </commentList>
</comments>
</file>

<file path=xl/sharedStrings.xml><?xml version="1.0" encoding="utf-8"?>
<sst xmlns="http://schemas.openxmlformats.org/spreadsheetml/2006/main" count="9041" uniqueCount="626">
  <si>
    <t>DATOS GENERALES</t>
  </si>
  <si>
    <t>Objeto</t>
  </si>
  <si>
    <t>No de Proceso</t>
  </si>
  <si>
    <t>Presupuesto Oficial</t>
  </si>
  <si>
    <t>Presupuesto Solicitado</t>
  </si>
  <si>
    <t>Fecha de Cierre del Proceso</t>
  </si>
  <si>
    <t>Comité Evaluador - Técnico</t>
  </si>
  <si>
    <t xml:space="preserve">PROPONENTE </t>
  </si>
  <si>
    <t>SMMLV 2024</t>
  </si>
  <si>
    <t>Método</t>
  </si>
  <si>
    <t>Rango (inclusive)</t>
  </si>
  <si>
    <t>Persona Natural</t>
  </si>
  <si>
    <t>Mediana con Valor Absoluto</t>
  </si>
  <si>
    <t>De 0.00 a 0.33</t>
  </si>
  <si>
    <t>Persona Juridica</t>
  </si>
  <si>
    <t>Media Geométrica con presupuesto oficial</t>
  </si>
  <si>
    <t>De 0.34 a 0.67</t>
  </si>
  <si>
    <t>Consorcio</t>
  </si>
  <si>
    <t>Media Aritmética</t>
  </si>
  <si>
    <t>De 0.68 a 0.99</t>
  </si>
  <si>
    <t>Union Temporal</t>
  </si>
  <si>
    <t>CONCURSO DE MERITOS ABIERTO</t>
  </si>
  <si>
    <t>OBJETO:</t>
  </si>
  <si>
    <t>INTEGRANTE 1:</t>
  </si>
  <si>
    <t>PORCENTAJE DE PARTICIPACIÓN:</t>
  </si>
  <si>
    <t>INTEGRANTE 2:</t>
  </si>
  <si>
    <t>PRESUPUESTO OFICIAL ESTIMADO:</t>
  </si>
  <si>
    <t>PRESUPUESTO OFICIAL EN SMLMV 2024 SOLICITADO:</t>
  </si>
  <si>
    <t>Conteo de Códigos</t>
  </si>
  <si>
    <t>Cumple / NO Cumple</t>
  </si>
  <si>
    <t>CÓDIGOS RUP:</t>
  </si>
  <si>
    <t>Contrato 1</t>
  </si>
  <si>
    <t>X</t>
  </si>
  <si>
    <t>CONSOLIDADO</t>
  </si>
  <si>
    <t>No.</t>
  </si>
  <si>
    <t># Contrato
en RUP</t>
  </si>
  <si>
    <t># PAGINA DEL RUP (PDF)</t>
  </si>
  <si>
    <t>EXPERIENCIA GENERAL</t>
  </si>
  <si>
    <t>EXPERIENCIA ESPECIFICA</t>
  </si>
  <si>
    <t>NOMBRE PARTICIPANTE QUE APORTA LA EXPERIENCIA</t>
  </si>
  <si>
    <t>% PARTICIPACION EN EL CONSORCIO O UNIÓN TEMPORAL</t>
  </si>
  <si>
    <t>VALOR DEL CONTRATO EN SMMLV RELACIONADOS EN EL RUP</t>
  </si>
  <si>
    <t>OBSERVACIONES</t>
  </si>
  <si>
    <t>INTERVENTORÍA A CONSTRUCCIÓN Y/O RECONSTRUCCIÓN Y/O AMPLIACIÓN Y/O TERMINACIÓN Y/O REHABILITACIÓN Y/O MEJORAMIENTO Y/O MANTENIMIENTO Y/O ADECUACIÓN DE PARQUES</t>
  </si>
  <si>
    <t>INTERVENTORÍA A CONSTRUCCIÓN Y/O RECONSTRUCCIÓN Y/O AMPLIACIÓN Y/O TERMINACIÓN Y/O REHABILITACIÓN Y/O MEJORAMIENTO Y/O MANTENIMIENTO Y/O ADECUACIÓN DE ESPACIO PÚBLICO</t>
  </si>
  <si>
    <t xml:space="preserve">Nota 2: En el caso en el cual el proceso de selección contemple actividades de dotación de mobiliario, la experiencia válida aportada deberá acreditar en por lo menos uno (1) de los contratos actividades de INTERVENTORÍA A suministro e instalación de mobiliario. </t>
  </si>
  <si>
    <t>N/A</t>
  </si>
  <si>
    <t>CUMPLE</t>
  </si>
  <si>
    <t>Contrato 2</t>
  </si>
  <si>
    <t>Contrato 3</t>
  </si>
  <si>
    <t>Contrato 4</t>
  </si>
  <si>
    <t>Contrato 5</t>
  </si>
  <si>
    <t> </t>
  </si>
  <si>
    <t>SIN OBSERVACIONES</t>
  </si>
  <si>
    <t xml:space="preserve"> NO CUMPLE </t>
  </si>
  <si>
    <t xml:space="preserve"> NO APORTA CERTIFICACION DEL CONTRATO ASOCIADO  </t>
  </si>
  <si>
    <r>
      <t>PROPONENTE</t>
    </r>
    <r>
      <rPr>
        <b/>
        <sz val="10"/>
        <rFont val="Arial Narrow"/>
        <family val="2"/>
      </rPr>
      <t xml:space="preserve">
(Persona Natural, Jurídica, Consorcio o Unión Temporal):</t>
    </r>
  </si>
  <si>
    <t>CÓDIGOS RUP
MÍNIMOS SOLICITADOS</t>
  </si>
  <si>
    <r>
      <t>ENTIDAD
CONTRATANTE</t>
    </r>
    <r>
      <rPr>
        <sz val="10"/>
        <rFont val="Arial Narrow"/>
        <family val="2"/>
      </rPr>
      <t xml:space="preserve">
(Escriba el Nombre de la entidad con la cual suscribió la experiencia ante la Camara de Comercio.)</t>
    </r>
  </si>
  <si>
    <r>
      <t>OBJETO DEL CONTRATO</t>
    </r>
    <r>
      <rPr>
        <sz val="12"/>
        <rFont val="Arial Narrow"/>
        <family val="2"/>
      </rPr>
      <t xml:space="preserve">
(Indique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</si>
  <si>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</si>
  <si>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r>
      <t>CODIGOS CLASIFICACIÓN  UNSPSC</t>
    </r>
    <r>
      <rPr>
        <sz val="10"/>
        <rFont val="Arial Narrow"/>
        <family val="2"/>
      </rPr>
      <t xml:space="preserve">
CUMPLE / NO CUMPLE</t>
    </r>
  </si>
  <si>
    <t>VALOR DEL CONTRATO EN SMMLV
X
PORCENTAJE PARTICIPACIÓN</t>
  </si>
  <si>
    <r>
      <t>VALOR EJECUTADO EN SMMLV  AFECTADO POR EL % DE PARTICIPACION</t>
    </r>
    <r>
      <rPr>
        <b/>
        <sz val="10"/>
        <color rgb="FFFF0000"/>
        <rFont val="Arial Narrow"/>
        <family val="2"/>
      </rPr>
      <t xml:space="preserve">
SOLO CONTRATOS VALIDADOS</t>
    </r>
  </si>
  <si>
    <t>Con la sumatoria de hasta máximo dos (2) de los contratos válidos aportados como experiencia general debe corresponder mínimo al (F%) del presupuesto oficial del presente proceso de selección.
 % DE DIMENSIONAMIENTO F70%</t>
  </si>
  <si>
    <t>CONSTRUCCIONES AZIMUT S.A.S.</t>
  </si>
  <si>
    <t xml:space="preserve">ACLARAR / NO SE EVIDENCIA CERTIFICACION DE CONTRATO </t>
  </si>
  <si>
    <t>HERRAGO S.A.S.</t>
  </si>
  <si>
    <t xml:space="preserve"> VALOR SUMATORIA CONTRATOS ACREDITADOS PARA EXPERIENCIA HABILITANTE DEL PROPONENTE: </t>
  </si>
  <si>
    <t xml:space="preserve"> PROMEDIO DE CONTRATOS ACREDITADOS VALIDOS DE EXPERIENCIA DEL PROPONENTE: </t>
  </si>
  <si>
    <t>NO CUMPLE</t>
  </si>
  <si>
    <t>PROPONENTE</t>
  </si>
  <si>
    <t>OBJETO DEL CONTRATO</t>
  </si>
  <si>
    <t>Oferente</t>
  </si>
  <si>
    <t>CUMPLE / NO CUMPLE</t>
  </si>
  <si>
    <t>Observaciones</t>
  </si>
  <si>
    <t>Presenta Oferta, Sin Observaciones.</t>
  </si>
  <si>
    <r>
      <t xml:space="preserve">CONSOLIDADO VERIFICACIÓN </t>
    </r>
    <r>
      <rPr>
        <b/>
        <sz val="14"/>
        <color rgb="FFFF0000"/>
        <rFont val="Arial"/>
        <family val="2"/>
      </rPr>
      <t>PRELIMINAR</t>
    </r>
    <r>
      <rPr>
        <b/>
        <sz val="14"/>
        <rFont val="Arial"/>
        <family val="2"/>
      </rPr>
      <t xml:space="preserve"> HABILITANTE</t>
    </r>
  </si>
  <si>
    <t>REQUISITOS HABILITANTES TÉCNICOS</t>
  </si>
  <si>
    <t>RESUMEN
HABILITADO /
NO HABILITADO</t>
  </si>
  <si>
    <t>1. REQUISITOS
EXPERIENCIA MÍNIMA HABILITANTE</t>
  </si>
  <si>
    <t>2. EXPERIENCIA PERSONAL CLAVE EVALUABLE</t>
  </si>
  <si>
    <t>CRITERIO</t>
  </si>
  <si>
    <t>HABILITADO</t>
  </si>
  <si>
    <t xml:space="preserve">Sin Observaciones. </t>
  </si>
  <si>
    <t>NO HABILITADO</t>
  </si>
  <si>
    <t>COMITÉ EVALUADOR</t>
  </si>
  <si>
    <t>Clara Gutierrez</t>
  </si>
  <si>
    <t>Diego Olarte</t>
  </si>
  <si>
    <t>FDLS-CMA-001-2024</t>
  </si>
  <si>
    <t>FONDO DE DESARROLLO LOCAL DE SUBA</t>
  </si>
  <si>
    <t>TOTAL PORCENTAJE</t>
  </si>
  <si>
    <t>Nota 1: Para el caso de experiencia de ESPACIO PÚBLICO se excluyen de estos las vías destinadas al tránsito vehicular, así como la INTERVENTORÍA A conservación y/o preservación de playas marítimas.</t>
  </si>
  <si>
    <t>% DIMENSIONAMIENTO  PPTO OFICIAL</t>
  </si>
  <si>
    <t>1.DIRECTOR DE INTERVENTORIA :   TITULO PROFESIONAL- INGENIERO/A CIVIL O ARQUITECTO/A-DEDICACION 20%</t>
  </si>
  <si>
    <t>NOMBRE COMPLETO</t>
  </si>
  <si>
    <t>DOCUMENTO DE IDENTIDAD</t>
  </si>
  <si>
    <t>PROFESION</t>
  </si>
  <si>
    <t>TITULO PROFESIONAL Y POSGRADO : ESPECIALIZACIÓN O MAESTRIA EN GERENCIA DE OBRAS O EN GERENCIA DE PROYECTOS DE INGENIERIA O EN GERENCIA DE PROYECTOS DE CONSTRUCCIÓN O EN GERENCIA E INTERVENTORÍA DE OBRAS CIVILES, O EN INTERVENTORÍA DE PROYECTOS Y OBRAS, O INTERVENTORÍA DE OBRAS CIVILES
Nota: No se aceptarán estudios de tipo: diplomado, curso, seminario como un estudio de posgrado</t>
  </si>
  <si>
    <t>UNIVERSIDAD (PROFESIONAL Y POSGRADO)</t>
  </si>
  <si>
    <t>TITULO OBTENIDO</t>
  </si>
  <si>
    <t>ACREDITACION FORMACION ACADEMICA 
CUMPLE / NO CUMPLE</t>
  </si>
  <si>
    <t>Corporación Universitario "Minuto de Dios"</t>
  </si>
  <si>
    <t>CARGO DESEMPEÑADO</t>
  </si>
  <si>
    <t>10.2.2 NOMBRE DEL ARCHIVO SOPORTE APORTADO 	DOCUMENTOS SOPORTE VÁLIDOS PARA ACREDITAR LA EXPERIENCIA DEL EQUIPO DE TRABAJO Y EL PERSONAL CLAVE EVALUABLE 
1.Certificados laborales o de ejecución de su experiencia profesional. 2. Actas de liquidación o actas de terminación de los contratos, en caso de aplicar. 3. Copia de los contratos en los cuales laboró o ejerció las actividades respectivas. 4. Copia de las resoluciones de nombramiento y de posesión para cargos públicos.</t>
  </si>
  <si>
    <t>DIRECTOR DE INTERVENTORIA</t>
  </si>
  <si>
    <t>REALIZAR LA INTERVENTORÍA TÉCNICA, ADMINISTRATIVA, LEGAL, FINANCIERA, SOCIAL, AMBIENTAL, SISO Y CONTABLE PARA EL  CONTRATO DE OBRA PÚBLICA QUE RESULTE DE LA LICITACIÓN FDLS-LP- 007-2024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t>
  </si>
  <si>
    <t>ENTIDAD CONTRATANTE, TIEMPO , TIPO DE PROYECTO</t>
  </si>
  <si>
    <t>ACREDITACION EXPERIENCIA ESPECIFICA
CUMPLE / NO CUMPLE</t>
  </si>
  <si>
    <t>TOTAL MESES</t>
  </si>
  <si>
    <t>TIEMPO        ( MESES)</t>
  </si>
  <si>
    <t>2. PROFESIONAL EN TRANSITO Y TRANSPORTE :   TITULO PROFESIONAL- INGENIERO (A) CIVIL O INGENIERO (A) DE TRANSITO Y TRANSPORTE- DEDICACION 30%</t>
  </si>
  <si>
    <t>TITULO PROFESIONAL Y POSGRADO :ESPECIALIZACIÓN O MAESTRIA EN ALGUNA DE LAS SIGUIENTES ALTERNATIVAS: Ingeniería tránsito, diseño y seguridad vial o Diseño de vías urbanas, tránsito y transporte o Ingeniería infraestructura y sistema de transporte o Ingeniería infraestructura o Infraestructura vial y de transporte o Pavimentos o geotecnia vial o vías y trasporte
Nota: No se aceptarán estudios de tipo: diplomado, curso, seminario como un estudio de posgrado</t>
  </si>
  <si>
    <t>2.1. EXPERIENCIA GENERAL : CUATRO (4) AÑOS EN EL EJERCICIO DE LA PROFESIÓN, CONTADOS PARTIR DE LA TARJETA PROFESIONAL</t>
  </si>
  <si>
    <t>1.1 EXPERIENCIA GENERAL : CUATRO (4) AÑOS EN EL EJERCICIO DE LA PROFESIÓN, CONTADOS PARTIR DE LA TARJETA PROFESIONAL</t>
  </si>
  <si>
    <t xml:space="preserve">1.2. EXPERIENCIA ESPECÍFICA :DOS (2) AÑOS DE EXPERIENCIA CERTIFICADA   COMO DIRECTOR Y/O COORDINADOR DE INTERVENTORIA EN PROYECTOS DE CONSTRUCCIÓN Y/O RECONSTRUCCIÓN Y/O AMPLIACIÓN Y/O TERMINACIÓN Y/O REHABILITACIÓN Y/O MEJORAMIENTO Y/O MANTENIMIENTO Y/O ADECUACIÓN DE PARQUES Y/O CAMPOS DEPORTIVOS, </t>
  </si>
  <si>
    <t xml:space="preserve">2.2 EXPERIENCIA ESPECÍFICA :DOS (2) AÑOS DE EXPERIENCIA CERTIFICADA   COMO PROFESIONAL Y/O ESPECIALISTA DE OBRA Y/O INTERVENTORIA EN TRANSITO Y TRANSPORTE Y/O PAVIMENTOS Y/O GEOTECNIA EN PROYECTOS DE CONSTRUCCIÓN Y/O RECONSTRUCCIÓN Y/O AMPLIACIÓN Y/O TERMINACIÓN Y/O REHABILITACIÓN Y/O MEJORAMIENTO Y/O MANTENIMIENTO Y/O ADECUACIÓN DE PARQUES Y/O CAMPOS DEPORTIVOS, </t>
  </si>
  <si>
    <t>Andres Acosta</t>
  </si>
  <si>
    <t>Alejandro Victoria</t>
  </si>
  <si>
    <t xml:space="preserve">10.2.3 NOMBRE DEL ARCHIVO SOPORTE APORTADO PARA VALIDAR LA FORMACION ACADEMICA
(i) copia del acta de grado o del diploma de grado y ii) copia de la tarjeta profesional o de la matrícula profesional en los casos en que aplique y su certificado de antecedentes profesionales. 
títulos académicos otorgados en el exterior deberá acreditar la convalidación de estos títulos en Colombia ante el Ministerio de Educación Nacional-Resolución expedida por el Ministerio de Educación Nacional que convalida el título </t>
  </si>
  <si>
    <r>
      <t>3.9.2</t>
    </r>
    <r>
      <rPr>
        <b/>
        <sz val="12"/>
        <rFont val="Times New Roman"/>
        <family val="1"/>
      </rPr>
      <t xml:space="preserve">    </t>
    </r>
    <r>
      <rPr>
        <b/>
        <sz val="12"/>
        <rFont val="Arial"/>
        <family val="2"/>
      </rPr>
      <t>EXIGENCIAS MÍNIMAS DE EXPERIENCIA Y FORMACIÓN ACADÉMICA DEL EQUIPO DE TRABAJO (VERIFICACIÓN DE CUMPLIMIENTO (Formato 8 - Aceptación y cumplimiento de la formación académica y la experiencia del personal clave evaluable)</t>
    </r>
  </si>
  <si>
    <r>
      <t xml:space="preserve">FORMATO: EVALUACIÓN </t>
    </r>
    <r>
      <rPr>
        <b/>
        <sz val="15"/>
        <color rgb="FFFF0000"/>
        <rFont val="Arial"/>
        <family val="2"/>
      </rPr>
      <t>PRELIMINAR</t>
    </r>
    <r>
      <rPr>
        <b/>
        <sz val="15"/>
        <rFont val="Arial"/>
        <family val="2"/>
      </rPr>
      <t xml:space="preserve"> EXIGENCIAS MÍNIMAS DE EXPERIENCIA Y FORMACIÓN ACADÉMICA DEL EQUIPO DE TRABAJO (Personal Clave Evaluable)</t>
    </r>
  </si>
  <si>
    <t>VERIFICACIÓN DE OFERTA ECONÓMICA - “Formulario 1 – Global”.</t>
  </si>
  <si>
    <r>
      <t xml:space="preserve">FORMATO: EVALUACIÓN </t>
    </r>
    <r>
      <rPr>
        <b/>
        <sz val="10"/>
        <color rgb="FFFF0000"/>
        <rFont val="Arial"/>
        <family val="2"/>
      </rPr>
      <t>PRELIMINAR</t>
    </r>
    <r>
      <rPr>
        <b/>
        <sz val="10"/>
        <rFont val="Arial"/>
        <family val="2"/>
      </rPr>
      <t xml:space="preserve"> VERIFICACIÓN DE OFERTA ECONÓMICA - “Formulario 1 – Global”.</t>
    </r>
  </si>
  <si>
    <t>3. OFERTA ECONÓMICA</t>
  </si>
  <si>
    <r>
      <t xml:space="preserve">FORMATO: EVALUACIÓN </t>
    </r>
    <r>
      <rPr>
        <b/>
        <sz val="15"/>
        <color rgb="FFFF0000"/>
        <rFont val="Arial"/>
        <family val="2"/>
      </rPr>
      <t>PRELIMINAR</t>
    </r>
    <r>
      <rPr>
        <b/>
        <sz val="15"/>
        <rFont val="Arial"/>
        <family val="2"/>
      </rPr>
      <t xml:space="preserve"> EXPERIENCIA MINIMA HABILITANTE  TECNICA PROPONENTES</t>
    </r>
  </si>
  <si>
    <t>VALOR DEL CONTRATO EN SMMLV
X
PORCENTAJE PARTICIPACIÓN
PROMEDIO</t>
  </si>
  <si>
    <t>TOTAL MESES 48</t>
  </si>
  <si>
    <t>CONSORCIO REAL A&amp;U 2024</t>
  </si>
  <si>
    <t>ARQUITECTURA E INGENIERIA DE CONSULTA ARINCO S.A.S.</t>
  </si>
  <si>
    <t>URBANISMO Y ARQUITECTURA S.A.S.</t>
  </si>
  <si>
    <t>IDRD</t>
  </si>
  <si>
    <t>ESCORCIA ORETEGA &amp;CIA SCA</t>
  </si>
  <si>
    <t>INTERVENTORIA TECNICA, ADMINISTRATIVA PARA LA CONSTRUCCION DEL CENTRO COMERCIAL EL POBLADO PLAZA</t>
  </si>
  <si>
    <t>x</t>
  </si>
  <si>
    <t>INTERVENTORIATECNICA,ADMINISTRATIVA Y FINANCIERA A LA CONSTRUCCION DE OBRA DEL PARQUE VECINAL EL PARAISO,UBICADO EN LALOCALIDAD CIUDAD BOLIVAR DEL D.C.”</t>
  </si>
  <si>
    <t>Cumple Nota 2</t>
  </si>
  <si>
    <t>No cumple con lo dispuesto en el literal D DEL NUMERAL 3.5.2  CONSIDERACIONES PARA LA VALIDEZ DE LA EXPERIENCIA REQUERIDA EN 
Allegar la información para acreditación de experiencia entre particulares   correspondiente al  NUMERAL 3.5.5. DOCUMENTOS VALIDOS PARA LA ACREDITACION DE LA EXPERIENCIA REQUERIDA</t>
  </si>
  <si>
    <t>El objeto del contrato aportado no corresponde a la experiencia requerida
Subsanar en el termino del traslado de la evaluación</t>
  </si>
  <si>
    <t>Cumple Nota 2
Cumple con 70%</t>
  </si>
  <si>
    <t>cumple</t>
  </si>
  <si>
    <r>
      <t xml:space="preserve">El objeto del contrato aportado no corresponde a la experiencia requerida de (Intervención parques y/o espacio público) aclarar el alcance de la intervención en SMMLV para parques y/o espacio publico en el contrato aportado
No cumple con lo dispuesto en el literal D DEL NUMERAL 10.1.2 CONSIDERACIONES PARA LA VALIDEZ DE LA EXPERIENCIA DEL PROPONENTE  "(...)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t>
    </r>
    <r>
      <rPr>
        <u/>
        <sz val="12"/>
        <rFont val="Arial Narrow"/>
        <family val="2"/>
      </rPr>
      <t>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r>
    <r>
      <rPr>
        <sz val="12"/>
        <rFont val="Arial Narrow"/>
        <family val="2"/>
      </rPr>
      <t xml:space="preserve">
</t>
    </r>
    <r>
      <rPr>
        <b/>
        <sz val="12"/>
        <color rgb="FFFF0000"/>
        <rFont val="Arial Narrow"/>
        <family val="2"/>
      </rPr>
      <t>Subsanar en el termino del traslado de la evaluación</t>
    </r>
  </si>
  <si>
    <r>
      <rPr>
        <sz val="12"/>
        <rFont val="Arial"/>
        <family val="2"/>
      </rPr>
      <t xml:space="preserve">Allegar la información para acreditación de experiencia entre particulares   correspondiente al  NUMERAL10.1.5 DOCUMENTOS VÁLIDOS PARA LA ACREDITACIÓN DE LA EXPERIENCIA REQUERIDA
</t>
    </r>
    <r>
      <rPr>
        <b/>
        <sz val="12"/>
        <color rgb="FFFF0000"/>
        <rFont val="Arial"/>
        <family val="2"/>
      </rPr>
      <t>Subsanar en el termino del traslado de la evaluación</t>
    </r>
  </si>
  <si>
    <r>
      <t xml:space="preserve">No cumple con lo dispuesto en el literal 3.9.2 EXIGENCIAS MÍNIMAS DE EXPERIENCIA Y FORMACIÓN ACADÉMICA DEL EQUIPO DE TRABAJO (Personal Clave Evaluable) "(…) Las condiciones de formación académica y experiencia de los perfiles del personal integrante del equipo de trabajo denominado Personal Clave Evaluable se encuentran en el “Anexo 1 – Anexo Técnico” del Proceso de Contratación, </t>
    </r>
    <r>
      <rPr>
        <u/>
        <sz val="12"/>
        <rFont val="Arial"/>
        <family val="2"/>
      </rPr>
      <t>las cuales serán verificadas durante la evaluación de las propuestas, de acuerdo con las reglas establecidas en el Pliego de Condiciones, particularmente, en el numeral “10.2. Acreditación de experiencia y formación académica del equipo de trabajo y del Personal Clave Evaluable</t>
    </r>
    <r>
      <rPr>
        <sz val="12"/>
        <rFont val="Arial"/>
        <family val="2"/>
      </rPr>
      <t>”</t>
    </r>
  </si>
  <si>
    <t>No allega los documentos de soporte validos para acreditar la formacio academica</t>
  </si>
  <si>
    <t>No allega los documentos de soporte</t>
  </si>
  <si>
    <t>No allega los documentos de soporte validos para acreditar la Experiencia</t>
  </si>
  <si>
    <t>R&amp;M CONSTRUCCIONES E INTERVENTORIAS S.A.S</t>
  </si>
  <si>
    <t>IDU</t>
  </si>
  <si>
    <t>FONDO DE DESARROLLO LOCAL DE CIUDAD USAQUEN</t>
  </si>
  <si>
    <t>ALCALDIA DE RAFAEL URUBE</t>
  </si>
  <si>
    <t>LALCALDIA LOCAL DE SUBA</t>
  </si>
  <si>
    <t xml:space="preserve">INTERVENTORIA TECNICA, ADMINISTRATIVA, FINANCIERA Y AMBIENTAL PARA LA CONSTRUCCION DE LA ALAMEDA FLORIDA-JUAN AMARILLO </t>
  </si>
  <si>
    <t>REALIZAR LA INTERVENTORÍA TÉCNICA, ADMINISTRATIVA, FINANCIERA, JURÍDICA, AMBIENTAL Y SOCIAL AL CONTRATO DE OBRA PÚBLICA RESULTANTE DEL PROCESO DE LICITACIÓN PÚBLICA FDLUSA-LP-008-2018 CUYO OBJETO ES CONTRATAR POR EL SISTEMA DE PRECIOS UNITARIOS FIJOS SIN FORMULA DE REAJUSTE LAS OBRAS DE CONSTRUCCIÓN E INTERVENCIÓN DE PARQUES CATALOGADOS COMO VECINALES Y DE BOLSILLO, EN LA LOCALIDAD DE USAQUÉN EN BOGOTÁ D.C</t>
  </si>
  <si>
    <t>REALIZAR LA INTERVENTORIA TECNICA, ADMINISTRATIVA, FINANCIERA, AMBIENTAL Y SST AL CONTRATO DE OBRA PUBLICA RESULTANTE DEL PROCESO DE LICITACION PUBLICA No. FDLRUU-LP-288-2021, CUYO OBJETO ES EJECUTAR A PRECIOS UNITARIOS FIJOS SIN FORMULA DE REAJUSTE LA CONSTRUCCIÓN DE PARQUES VECINALES Y DE BOLSILLO, EN LA LOCALIDAD DE RAFAEL URIBE URIBE, DE CONFORMIDAD CON LOS ESTUDIOS Y DISEÑOS, ANEXOS TECNICOS Y DEMÁS DOCUMENTOS QUE HACEN PARTE INTEGRAL DEL PROCESO DEL CONTRATO</t>
  </si>
  <si>
    <t xml:space="preserve">“REALIZAR LA INTERVENTORÍA TÉCNICA, ADMINISRATIVA, LEGAL, FINANCIERA, CONTABLE, SEURIDAD Y SALUD EN EL TRABAJO, SOCIAL Y AMBIENTAL PARA EL CONTRATO DERIVADO DEL PROCESO DE LICITACION FDLS-LP-012-2019 PARA LA CONSTRUCCION DE PARQUES” </t>
  </si>
  <si>
    <t>RYM CONSTRUCCIONES E INTERVENTORIAS SAS</t>
  </si>
  <si>
    <t>Certificaión, Acta de recibo del contrato, en archivo Digital-CCE-EICP-FM-172 Formato 3 Experiencia Infraestructura Social V1 28-12-2023_1</t>
  </si>
  <si>
    <t>Certificación en archivo gigital-CCE-EICP-FM-172 Formato 3 Experiencia Infraestructura Social V1 28-12-2023_1</t>
  </si>
  <si>
    <t>Certificaión, ACUERDO CONSORCIAL , acta de liquidacion en archivo Digital- 7. EXPERIENCIA_1</t>
  </si>
  <si>
    <t>Acta de terminacion, liquidacion y recibo final  en archivo Digital- 7. EXPERIENCIA_1</t>
  </si>
  <si>
    <t>Acta de terminacio, clausuladoy acta de recibo final  en archivo Digital- 7. EXPERIENCIA_1</t>
  </si>
  <si>
    <t>Liquidacio, contrato y acta de liquidacion en archivo Digital- 7. EXPERIENCIA_1</t>
  </si>
  <si>
    <t xml:space="preserve">ADRIANA MARCELA GUTIERREZ YEPES </t>
  </si>
  <si>
    <t>ARQUITECTA</t>
  </si>
  <si>
    <t>MARGARITA GOMEZ GOMEZ</t>
  </si>
  <si>
    <t>ESPECIALISTA EN GERENCIA DE PROYECTOS</t>
  </si>
  <si>
    <t>INGENIERA CIVIL</t>
  </si>
  <si>
    <t>INGENIERO CIVIL</t>
  </si>
  <si>
    <t xml:space="preserve">ESPECIALISTA EN PAVIMENTOS </t>
  </si>
  <si>
    <t>UNIVERSIDAD CATOLICA DE COLOMBIA</t>
  </si>
  <si>
    <t>CORPORACION UNIVERSITARIA MINUTO DE DIOS</t>
  </si>
  <si>
    <t>ACTA DE GRADO</t>
  </si>
  <si>
    <t>R &amp; M CONSTRUCCIONES E INTERVENTORÍAS S.A.S.</t>
  </si>
  <si>
    <t>Acta de inicio, acta de liquidacion  cop 252-2018</t>
  </si>
  <si>
    <t>Cotrato de iterventoria, Acta de liquidacion  cop 218-2017</t>
  </si>
  <si>
    <t>Los documentos que aporta para acreditar la experiencia especifica- NO CERTIFICA QUE SE HAYA DESEMPEÑADO COMO DIRECTOR DE INTERVENTORIA, DEDICACIÓN  Y EL TIEMPO O DURACION</t>
  </si>
  <si>
    <t xml:space="preserve">UNIVERSIDAD GRAN COLOMBIA </t>
  </si>
  <si>
    <t>Copia del contrato acta de terminación  en el cual trabajo y ejercio actividades  como directora de interventoria cop 566-2021</t>
  </si>
  <si>
    <t xml:space="preserve">CEDULA, ACTA DE GRADO, TARJETA PROFESIONAL- EXPEDICION ANTECEDENTES  , CERTIFICADO DE VIGENCIA  EXPEDICION 03-11-20211 </t>
  </si>
  <si>
    <t>CEDULA, ACTA DE GRADO, MATRICULA PROFESIONAL-ANTECEDENTES COPNIA , EXPEDICION 20-02-1997</t>
  </si>
  <si>
    <t>Acta de grado</t>
  </si>
  <si>
    <t>ESPEIALISTA E GEOTECNIA DE ITERVENTORIA</t>
  </si>
  <si>
    <t>RM &amp; CONSTRUCCIONES-ALCALDIA LOCAL DE ENGATIVA</t>
  </si>
  <si>
    <t>RM &amp; CONSTRUCCIONES-ALCALDIA DE
CHAPINERO</t>
  </si>
  <si>
    <t>RM &amp; CONSTRUCCIONES-FONDO DE
DESARROLLO LOCAL DE KENNEDY</t>
  </si>
  <si>
    <t>CERTIFICACION LABORAL, COPIA  CONTRATO 332-2011</t>
  </si>
  <si>
    <t>CERTIFICACION LABORAL, COPIA  CONTRATO 145-2018</t>
  </si>
  <si>
    <t>CERTIFICACION LABORAL, COPIA  CONTRATO 566-2021</t>
  </si>
  <si>
    <t>DIRECTOR DE INTERVENTORIA: Los documentos que aporta para acreditar la experiencia especifica-  NO CERTIFICA QUE SE HAYA DESEMPEÑADO COMO DIRECTOR DE INTERVENTORIA, DEDICACIÓN  Y EL TIEMPO O DURACION</t>
  </si>
  <si>
    <t xml:space="preserve">TOTAL MESES </t>
  </si>
  <si>
    <t>UNION TEMPORAL PAMACO</t>
  </si>
  <si>
    <t>COVILCO INGENIERIA S.A.S</t>
  </si>
  <si>
    <t>MASEB INGENIERIA S.A.S</t>
  </si>
  <si>
    <t>EMPRESA DE ACUEDUCTO Y ALCANTARILLADO DE BOGOTA - ESP</t>
  </si>
  <si>
    <t>INTERVENTORIA PARA LA EJECUCION DE OBRAS PARA LA REHABILITACION DE ZONAS DE PRESERVACION Y MANEJO AMBIENTAL DEL CANAL RIO FUCHA TRAMO ENTRE AVDA. 27ª A TRANSVERSAL 50 – BOGOTA D.C.</t>
  </si>
  <si>
    <t xml:space="preserve">COVILCO INGENIERIA S.A.S- ACCIONISTAS (COVILCO S.A.S </t>
  </si>
  <si>
    <t>Composicion accionaria, Certificacion, Acta fial y Acta de etregaen archivo Digital EXPERIENCIA</t>
  </si>
  <si>
    <t>CARLOS ARTURO BELTRAN BELTRAN</t>
  </si>
  <si>
    <t>CESAR AUGUSTO CHAPPARO MARTINEZ</t>
  </si>
  <si>
    <t>ESPECIALISTA EN IGENIERIA DE PAVIMENTOS</t>
  </si>
  <si>
    <t>CEDULA, ACTA DE GRADO, MATRICULA PROFESIONAL-ANTECEDENTES COPNIA , EXPEDICION 16-06-210</t>
  </si>
  <si>
    <t>UNIVERSIDAD EAN</t>
  </si>
  <si>
    <t>CERTIFICACION LABORAL,   CONTRATO 002-2014</t>
  </si>
  <si>
    <t>Consoricio Interventorias-construccion cancha</t>
  </si>
  <si>
    <t>TOTAL MESES 24</t>
  </si>
  <si>
    <t>Consoricio Interventorias-construccion polideportivo</t>
  </si>
  <si>
    <t>CERTIFICACION LABORAL,   CONTRATO 50-2015</t>
  </si>
  <si>
    <t>CERTIFICACION LABORAL,   CONTRATO 178-2014</t>
  </si>
  <si>
    <t>CERTIFICACION LABORAL,   CONTRATO f14-018-2014</t>
  </si>
  <si>
    <t>CERTIFICACION LABORAL,   CONTRATO so-02-04-2015</t>
  </si>
  <si>
    <t>universidad la gran colombia</t>
  </si>
  <si>
    <t>CEDULA, ACTA DE GRADO, MATRICULA PROFESIONAL-ANTECEDENTES COPNIA , EXPEDICION 18-10-2001</t>
  </si>
  <si>
    <t>universidad nueva granada</t>
  </si>
  <si>
    <t>MAGISTER EN INGENIERIA CIVIL</t>
  </si>
  <si>
    <t xml:space="preserve">ADECUAICON Y MEJORAMIENTO DEL PARQUE PRINCIPAL DEL
MUNICIPIO DE PARATEBUENO, CUNDINAMARCA </t>
  </si>
  <si>
    <t>ADECUACION PARQUE AMBIENTAL BARRIO SAN CRISTAL Y ADECUACIÓN PARQUE AMBIENTAL BARRIO EL BOSQUE , MUNICIPIO DE FACATATIVA , DEPARTAMENTO DE CUNDINAMARCA</t>
  </si>
  <si>
    <t xml:space="preserve">ADECUACIÓN DEL PARQUE MUNICIPAL FASE I DEL CENTRO URBANO DEL MUNICIPIO DE LA CABRERA CUNDINAMARCA </t>
  </si>
  <si>
    <t>Certificacion Ludwing Paez -en archivo digital 28. FMTO-08-ACPCLVE-CCE-EICP-FM-177- Interventoría Párques_2</t>
  </si>
  <si>
    <t>Certificacion Paam Ingenieros en archivo digital 28. FMTO-08-ACPCLVE-CCE-EICP-FM-177- Interventoría Párques_2</t>
  </si>
  <si>
    <t>ESPECIALISTA EN PAVIMENTOS</t>
  </si>
  <si>
    <t xml:space="preserve">1.1 EXPERIENCIA GENERAL : CUATRO (4) AÑOS EN EL EJERCICIO DE LA PROFESIÓN, CONTADOS PARTIR DE LA TARJETA PROFESIONAL  </t>
  </si>
  <si>
    <t>ESCUELA DE INGENIEROS MILITARES</t>
  </si>
  <si>
    <t>ESPECIALISTA EN GERENCIA INTERGRAL DE OBRAS</t>
  </si>
  <si>
    <t>ESPECIALISTA EN GEOTECNIA DE INTERVENTORIA</t>
  </si>
  <si>
    <t>ARA INGENEIRIA SAS</t>
  </si>
  <si>
    <t>INTERVENTORIA A LA CONSTRUCCION DE PROTECCION DE LA MARGEN DERECHA DEL RIO MAGDALENA Y PRIMERA ETAPA PARQUE LINEAL CABECERA MUNICIPAL LA GLORIA, CESAR</t>
  </si>
  <si>
    <t>CORPORACION AUTONOMA REGIONAL DEL RIO GRANDE DE LA MAGDALENA</t>
  </si>
  <si>
    <t>Certificacion- Contrato- Acta deliquidacio- -en archivo Digital Formato 03 Experiencia</t>
  </si>
  <si>
    <t>No allega los documentos de soporte validos para acreditar EXPERIENCIA ESPECIFICA</t>
  </si>
  <si>
    <t>No allega los documentos de soporte validos para acreditar la formacio  academica</t>
  </si>
  <si>
    <r>
      <t xml:space="preserve">NO APORTA "EL FORMULARIO 1-Global" de acuerdo a lo establecido en el  CAPÍTULO V. OFERTA ECONÓMICA
</t>
    </r>
    <r>
      <rPr>
        <b/>
        <i/>
        <sz val="10"/>
        <color rgb="FFFF0000"/>
        <rFont val="Arial"/>
        <family val="2"/>
      </rPr>
      <t>Subsanar o alcarar en termino de traslado</t>
    </r>
  </si>
  <si>
    <t>HR INGENIERIA SAS</t>
  </si>
  <si>
    <t>CONSORCIO CT</t>
  </si>
  <si>
    <t>CIVILE SAS BIC</t>
  </si>
  <si>
    <t>TAYFER DE COLOMBIA
LTDA</t>
  </si>
  <si>
    <t>Realizar la interventoría técnica, administrativa, financiera y jurídica a los estudios y diseños técnicos de ingeniería y arquitectura y las obras de construcción y adecuación del parque vecinal Nuevo Milenio, localidad de Usme</t>
  </si>
  <si>
    <t>Realizar la interventoría técnica, administrativa, financiera y jurídica a las obras de construcción y adecuación del parque Zonal Sierra Morena, Localidad de Ciudad Bolívar</t>
  </si>
  <si>
    <t>CIVILE SAS</t>
  </si>
  <si>
    <t>Certificacion- Actade recibo final- -Acta de terminacio del contrato en archivo Digital 18. Formato 3 -  CON ANEXOS SUBA</t>
  </si>
  <si>
    <t>CARMEN DEL ROSARIO HERRERA GUERRA</t>
  </si>
  <si>
    <t>WILLIAM MARTINEZ FAJARDO</t>
  </si>
  <si>
    <t xml:space="preserve"> CC No.79.907.448</t>
  </si>
  <si>
    <t>ESPECIALISTA EN GERENCIA DE PROYECTOS EN INGENIERIA</t>
  </si>
  <si>
    <t>LA UNIVERSIDAD DE CARTAGENA</t>
  </si>
  <si>
    <t>INIVERSIDAD DE LA SALLE</t>
  </si>
  <si>
    <t xml:space="preserve">IDRD 3396-
2019-CIVILE SAS </t>
  </si>
  <si>
    <t xml:space="preserve">4151.0.26.1 .298 DE 2016-CIVILE SAS </t>
  </si>
  <si>
    <t>CEDULA, ACTA DE GRADO, MATRICULA PROFESIONAL-ANTECEDENTES COPNIA , EXPEDICION 16-10-1997</t>
  </si>
  <si>
    <t>N/a</t>
  </si>
  <si>
    <t>Certificacion CIVILE SAS - Minuta del Contrato en archivo digital DIRECTOR INTERVENTORIA</t>
  </si>
  <si>
    <t>Certificacion CIVILE SAS  - Contrato y otro si en archivo digital DIRECTOR INTERVENTORIA</t>
  </si>
  <si>
    <t>Certificacion CIVILE SAS  - Contrato y otro si en archivo digital PROFESIONAL DE TRANSITO Y TRANSPORTE</t>
  </si>
  <si>
    <t>la universidad de la salle</t>
  </si>
  <si>
    <t>Universidad catolica de colombia</t>
  </si>
  <si>
    <t>ingeniero civil</t>
  </si>
  <si>
    <t>especialista en ingenieria de pavimentos</t>
  </si>
  <si>
    <t>CEDULA, DIPLOMA- MATRICULA PROFESIONAL-ANTECEDENTES COPNIA , EXPEDICION 15-02-2007</t>
  </si>
  <si>
    <t>CIVILE SAS_ PARA obras de adecuación de las zonas de juegos infantiles y de gimnasios al aire libre de diferentes parques del sistema distrital de parques de Bogotá DC_ obras de construcción y adecuación del parque Zonal Sierra Morena, Localidad de Ciudad Bolívar _obras de construcción y adecuación del parque vecinal Urbanización La Coruña, Localidad de Ciudad Bolívar_  obras de construcción y adecuación del parque vecinal Calvo Sur_ obras de construcción y adecuación de la fase I del parque metropolitano Santa Lucia, Localidad de Uribe
Uribe.</t>
  </si>
  <si>
    <t>ESPECIALISTA EN INGENIERIA DE PAVIMENTOS</t>
  </si>
  <si>
    <t>CAJA DE VIVIENDA POPULAR -CVP</t>
  </si>
  <si>
    <t>MUNICIPIO DE MEDELLIN</t>
  </si>
  <si>
    <t>"INTERVENTORÍA TÉCNICA, ADMINISTRATIVA, FINANCIERA, SOCIAL, AMBIENTAL Y SISO PARA LA CONSTRUCCIÓN, REPARACION Y MANTENIMIENTO DE LAS OBRAS DE INTERVENCIÓN FÍSICA A ESCALA BARRIAL, UBICADAS EN BOGOTÁ D.C. GRUPO 1."</t>
  </si>
  <si>
    <t>INTERVENTORÍA A LA CONSTRUCCIÓN, REPARACIÓN A OBRAS DE ESPACIO PÚBLICO EN LA COMUNA 1 (PL Y PP 2017 – 2018)</t>
  </si>
  <si>
    <t>HR ING SAS</t>
  </si>
  <si>
    <t>Acta de liquidacion- Acta de entrega y recibo final de obra en archivo Digital  FORMULARIO 3 EXPERIENCIA SUBA 15-12-24.zip</t>
  </si>
  <si>
    <t>Certificacion+ acta de recibo final+ acta de liquidacion en archivo Digital  FORMULARIO 3 EXPERIENCIA SUBA 15-12-24.zip</t>
  </si>
  <si>
    <t>CONSORCIO ALMA-INTERNOVAC</t>
  </si>
  <si>
    <t>ALMA Interventoría &amp; Consultoría S.A.S</t>
  </si>
  <si>
    <t>INTERNOVAC GROUP S.A.S – BIC</t>
  </si>
  <si>
    <t>INTERVENTORÍA INTEGRAL PARA LA CONSTRUCCION DE LA MALLA VIAL LOCAL E INTERMEDIA Y SU ESPACIO PUBLICO ASOCIADO EN LA LOCALIDAD DE SUBA EN LA CIUDAD DE BOGOTA D.C.</t>
  </si>
  <si>
    <t>INTERVENTORÍA, TÉCNICA, ADMINISTRATIVA, JURÍDICA, FINANCIERA Y SOCIO AMBIENTAL AL CONTRATO DE OBRA PÚBLICA CUYO OBJETO ES LA “REHABILITACIÓN DE VÍAS, RENOVACIÓN DE ANDENES Y OBRAS COMPLEMENTARIAS - FASE VII, EN EL MARCO DE LA IMPLEMENTACIÓN DEL SISTEMA ESTRATÉGICO DE TRANSPORTE PÚBLICO DE LA CIUDAD DE NEIVA</t>
  </si>
  <si>
    <r>
      <t xml:space="preserve">El objeto del contrato aportado no corresponde a la experiencia requerida de (Intervención parques y/o espacio público) aclarar el alcance de la intervención en SMMLV para parques y/o espacio publico _ El acta de entrega y recibo final de obras aportado solo identifica CIV .
</t>
    </r>
    <r>
      <rPr>
        <u/>
        <sz val="12"/>
        <rFont val="Arial Narrow"/>
        <family val="2"/>
      </rPr>
      <t xml:space="preserve">Nota 1: Para el caso de experiencia de ESPACIO PÚBLICO se excluyen de estos las vías destinadas al tránsito vehicular
</t>
    </r>
    <r>
      <rPr>
        <sz val="12"/>
        <rFont val="Arial Narrow"/>
        <family val="2"/>
      </rPr>
      <t xml:space="preserve">
</t>
    </r>
    <r>
      <rPr>
        <b/>
        <sz val="12"/>
        <color rgb="FFFF0000"/>
        <rFont val="Arial Narrow"/>
        <family val="2"/>
      </rPr>
      <t>Subsanar en el termino del traslado de la evaluación</t>
    </r>
  </si>
  <si>
    <r>
      <t xml:space="preserve">El objeto del contrato aportado no corresponde a la experiencia requerida de (Intervención parques y/o espacio público) aclarar el alcance de la intervención en SMMLV para parques y/o espacio publico _
</t>
    </r>
    <r>
      <rPr>
        <u/>
        <sz val="12"/>
        <rFont val="Arial Narrow"/>
        <family val="2"/>
      </rPr>
      <t xml:space="preserve">Nota 1: Para el caso de experiencia de ESPACIO PÚBLICO se excluyen de estos las vías destinadas al tránsito vehicular
</t>
    </r>
    <r>
      <rPr>
        <sz val="12"/>
        <rFont val="Arial Narrow"/>
        <family val="2"/>
      </rPr>
      <t xml:space="preserve">
</t>
    </r>
    <r>
      <rPr>
        <b/>
        <sz val="12"/>
        <color rgb="FFFF0000"/>
        <rFont val="Arial Narrow"/>
        <family val="2"/>
      </rPr>
      <t>Subsanar en el termino del traslado de la evaluación</t>
    </r>
  </si>
  <si>
    <t>SISTEMA ESTRATEGICO DE TRANSPORTE PUBLICO DE NEIVA S.A.S. - SETP TRANSFEDERAL S.A.S.</t>
  </si>
  <si>
    <r>
      <t xml:space="preserve">El objeto del contrato aportado no corresponde a la experiencia requerida de (Intervención parques y/o espacio público) aclarar el alcance de la intervención en SMMLV para parques y/o espacio publico 
</t>
    </r>
    <r>
      <rPr>
        <u/>
        <sz val="12"/>
        <rFont val="Arial Narrow"/>
        <family val="2"/>
      </rPr>
      <t xml:space="preserve">Nota 1: Para el caso de experiencia de ESPACIO PÚBLICO se excluyen de estos las vías destinadas al tránsito vehicular
</t>
    </r>
    <r>
      <rPr>
        <b/>
        <sz val="12"/>
        <color rgb="FFFF0000"/>
        <rFont val="Arial Narrow"/>
        <family val="2"/>
      </rPr>
      <t>Subsanar en el termino del traslado de la evaluación</t>
    </r>
  </si>
  <si>
    <t>FDLS</t>
  </si>
  <si>
    <t>Acta de liquidacion +ACAT DE RECIBO FINAL el contrato en archivo Digital 07. Experiencia del Proponente.</t>
  </si>
  <si>
    <t>Acta de liquidacion del contrato+ en archivo Digital 07. Experiencia del Proponente.</t>
  </si>
  <si>
    <t>No allega los documentos de soporte validos para acreditar la formacioN  academica</t>
  </si>
  <si>
    <t>CONSORCIO SAN LUIS 310</t>
  </si>
  <si>
    <t>INGENIERO</t>
  </si>
  <si>
    <t xml:space="preserve">2L PROYECTOS S.A.S. – BIC </t>
  </si>
  <si>
    <t>TRIDECA INGENIERIA + ARQUITECTURA S.A.S</t>
  </si>
  <si>
    <t>INSTITUTO DISTRITAL DE
RECREACION Y DEPORTE
- IDRD</t>
  </si>
  <si>
    <t>CONTRATAR LA INTERVENTORÍA TÉCNICA, FINANCIERA, JURÍDICA, ADMINISTRATIVA Y AMBIENTAL PARA LA CONSTRUCCION DE LA SEGUNDA ETAPA DEL EDIFICIO DE AULAS PARA LA ESCUELA SUPERIOR DE GUERRA UBICADA EN EL CANTON NORTE EN LA CIUDAD DE BOGOTA.</t>
  </si>
  <si>
    <t>Realizar la interventoria técnica, administrativa, financiera y jurídica para las obras de construccion y adecuacion del parque Metropolitano Tercer Milenio</t>
  </si>
  <si>
    <t>2L PROYECTOS</t>
  </si>
  <si>
    <t>Certificacion y acta de recibo final+ en archivo Digital Formato 3 Experiencia Infraestructura Social_1</t>
  </si>
  <si>
    <r>
      <t xml:space="preserve">El objeto del contrato aportado no corresponde a la experiencia requerida de (Intervención parques y/o espacio público)
No aporta documentos que acrediten la experiencia requerida para el proceso, de acuerdo con el numeral 10.1.4 ACREDITACIÓN DE LA EXPERIENCIA REQUERIDA
</t>
    </r>
    <r>
      <rPr>
        <b/>
        <sz val="12"/>
        <color rgb="FFFF0000"/>
        <rFont val="Arial Narrow"/>
        <family val="2"/>
      </rPr>
      <t>Subsanar en el termino del traslado de la evaluación</t>
    </r>
  </si>
  <si>
    <t>LUIS CARLOS ANDRES GALVIS SALAMANCA</t>
  </si>
  <si>
    <t>cc 1.095.830.442</t>
  </si>
  <si>
    <t>INGENERIRO CIVUL</t>
  </si>
  <si>
    <t xml:space="preserve">ESPECIALISTA EN GERENCIA DE PROYECTOS </t>
  </si>
  <si>
    <t>LUIS CARLOS GALVIS VELASCO</t>
  </si>
  <si>
    <t>CC 91.297.471</t>
  </si>
  <si>
    <t>MAGISTER EN INGENIERIA CIVIL ENFASIS EN GEOTECNIA, VÍAS Y TRANSPORTE</t>
  </si>
  <si>
    <t xml:space="preserve">UIVERSIDAD PONTIFICIA BOLIVARIANA </t>
  </si>
  <si>
    <t>ESPECIALISTA EN RECURSO HIDRICOS</t>
  </si>
  <si>
    <t>CEDULA, DIPLOMA- MATRICULA PROFESIONAL-ANTECEDENTES COPNIA , EXPEDICION9-08-2019</t>
  </si>
  <si>
    <t xml:space="preserve">COORDINADOR EN PROYECTOS DE INTERVENTORIA </t>
  </si>
  <si>
    <t>3G IGENIERIA AVANZADA</t>
  </si>
  <si>
    <t>CERTIFICACION LABORAL.-INTERVENTORIA  EN  PROYECTOS DE MATENIMIENTO Y CONSTRUCCION D EPARQUES Y ESPACIO PUBLICO - archivo digital SOPORTES EQUIPO DE TRABAJO</t>
  </si>
  <si>
    <t>CERTIFICACION LABORAL.-INTERVENTORIA  EN  PROYECTOS DE MATENIMIENTO Y MEJORAMIENTO DE PARQUES _  - archivo digital SOPORTES EQUIPO DE TRABAJO</t>
  </si>
  <si>
    <t>UNIVERSIDAD MILTAR NUEVA GRANADA</t>
  </si>
  <si>
    <t>CEDULA, DIPLOMA- MATRICULA PROFESIONAL-ANTECEDENTES COPNIA , EXPEDICION 19-10-2000</t>
  </si>
  <si>
    <t>ESPECIALISTA EN GEOTECNICA</t>
  </si>
  <si>
    <t>PRAN COSTRUCCIONES SAS</t>
  </si>
  <si>
    <t>PRAN CONSTRUCCIONES SAS</t>
  </si>
  <si>
    <t>INTERVENTORIA INTEGRAL (TECNICA,ADMINISTRATIVA,FINANCIERA,AMBIENTAL,LEGAL,JURIDICA,SST,ETC) A LAS OBRAS DE REHABILITACION  Y MEJORAMIENTO DE LOS PARQUES UBICADOS EN LOS CONDOMINIOS APOSENTOS PH, CONDOMINIO RESIDENCIAL LA TOSCANA, PIONONO CONDOMINIO CLUB, CONJUNTO RESIDENCIAL ROSALES RESERVADO, UBICADOS EN SOPO, CUNIDINAMARCA Y AL CORRESPONDIENTE ESPACIO PUBLICO.</t>
  </si>
  <si>
    <t>NO APORTA DOCUMENTOS DE SOPORTE</t>
  </si>
  <si>
    <t>INCIPAL SAS</t>
  </si>
  <si>
    <t>Certificacion+ Certificacion facturacion con particulares_ contadoren archivo Digital 1.Copia de CCE-EICP-FM-172 Formato 3 Experiencia.OK.OK</t>
  </si>
  <si>
    <t>RICARDO POVEDA ALVAREZ</t>
  </si>
  <si>
    <t>cc 19317845</t>
  </si>
  <si>
    <t>ESCUELA COLOMBIANA JULIO GARAVITO</t>
  </si>
  <si>
    <t>UNVERSIDAD EAN</t>
  </si>
  <si>
    <t>ESPECIALIZACION EN GERENCIAD E PROYECTOS</t>
  </si>
  <si>
    <t>CEDULA, DIPLOMA- MATRICULA PROFESIONAL-ANTECEDENTES COPNIA , EXPEDICION 24-08-1982</t>
  </si>
  <si>
    <t>CERTIFICACIO en archivo digital Personal.Evaluable.completo.OK</t>
  </si>
  <si>
    <t>INCIPAL SAS-Rehabilitacion y Mejoramiento de los parques ubicados en los Condominios</t>
  </si>
  <si>
    <t>INCIPAL SAS-a la Construccion y/o Ampliacion de los Campos Deportivos denominados</t>
  </si>
  <si>
    <t>INCIPAL SAS-a la Construccion y/o Ampliacion de los Campos Deportivos denominados La Caldera Epicento del Futbol, Canchas Sintetica</t>
  </si>
  <si>
    <t>GABRIEL EDUARDO MUÑOZ ALVAREZ</t>
  </si>
  <si>
    <t>CC 79341831</t>
  </si>
  <si>
    <t>INGENERIO CIVIL</t>
  </si>
  <si>
    <t>UNIVERSIDAD SANTO TOMAS</t>
  </si>
  <si>
    <t xml:space="preserve">ESPECIALISTA E IGENIERIA DE PAVIMETOS URBAOS </t>
  </si>
  <si>
    <t>UNIVERSIDAD MILITAR NUEVA GRANADA</t>
  </si>
  <si>
    <t>CEDULA, DIPLOMA- MATRICULA PROFESIONAL-ANTECEDENTES COPNIA , EXPEDICION19-05-1994</t>
  </si>
  <si>
    <t>ESPECIALISTA Y/O PROFESIONAL EN TRANSITO Y TRANSPORTE</t>
  </si>
  <si>
    <t>UMBRELLA INTERNACIONAL SAS</t>
  </si>
  <si>
    <t>DISTRITO ESPECIAL DE CIENCIA Y TECNOLOGIA E INNOVACIÓN DE MEDELLIN</t>
  </si>
  <si>
    <t>ALCALDIA LOCAL DE KENNEDY</t>
  </si>
  <si>
    <t>INTERVENTORÍA A LA CONSTRUCCIÓN, MEJORAMIENTO Y MANTENIMIENTO PARQUE LLERAS Y OBRAS COMPLEMENTARIAS EN EL ESPACIO PÚBLICO</t>
  </si>
  <si>
    <t>REALIZAR LA INTERVENTORÍA TÉCNICA, ADMINISTRATIVA, LEGAL, FINANCIERA, CONTABLE, SEGURIDAD Y SALUD EN EL TRABAJO, SOCIAL, Y AMBIENTAL PARA EL CONTRATODE OBRA QUE TIENE POR OBJETO “EJECUTAR A MONTO AGOTABLE POR EL SISTEMA DE PRECIOS UNITARIOS EL DIAGNÓSTICO, INTERVENCIÓN Y MANTENIMIENTO INTEGRAL Y PREVENTIVO DE LOS PARQUES PRIORIZADOS DE ESCALAS VECINALES Y DE BOLSILLO DE LA LOCALIDAD DE KENNEDY</t>
  </si>
  <si>
    <t>REALIZAR POR EL SISTEMA DE PRECIO GLOBAL FIJO LA INTERVENTORIA TECNICA, ADMINISTRATIVA, FINANCIERA Y JURIDICA DE LAS OBRAS DE CONSTRUCCION Y/O ADECUACION DE PARQUES EN LAS AREAS DE MEJORAMIENTO INTEGRAL PRIORIZADAS POR LA SDHT EN EL MARCO DEL CONVENIO INTERADMINISTRATIVO No. 219 (2017 - IDRD) DEL 20 DE ABRIL DE 2015, CON CARGO AL PROYECTO DE INVERSION 1082: CONSTRUCCION Y ADECUACION DE PARQUES Y EQUIPAMIENTOS PARA TODOS</t>
  </si>
  <si>
    <t xml:space="preserve"> MIRS LATINOAMERICA S.A.S.</t>
  </si>
  <si>
    <r>
      <t xml:space="preserve">El consecutivo reportado para  # Contrato en RUP por el  oferente en el formato FORMATO 3 - EXPERIENCIA, no corresponde  an SMMLV, % de participacion  y Participante que aporta la experiencia, de acuerdo a lo dispuesto en el numeral 10.1 ACREDITACIÓN DE LA EXPERIENCIA DEL PROPONENTE "(...) En caso tal que no sea posible validar la información mediante el Registro Único de Proponentes (RUP), el “Formato 3 – Experiencia”, o los documentos soporte, la Entidad no tendrá en cuenta dicho contrato para la evaluación y la asignación de puntaje. Esta condición es aplicable en los casos en los cuales sea diligenciado indebidamente el “Formato 3 – Experiencia” y que no puedan ser verificados con el RUP, situación en la cual no será tenido en cuenta dicho contrato para la evaluación y asignación de puntaje
</t>
    </r>
    <r>
      <rPr>
        <b/>
        <sz val="12"/>
        <color rgb="FFFF0000"/>
        <rFont val="Arial Narrow"/>
        <family val="2"/>
      </rPr>
      <t>Subsanar en el termino del traslado de la evaluación</t>
    </r>
  </si>
  <si>
    <t>NICK RANDY ALMEIDA GAMARRA</t>
  </si>
  <si>
    <t>CC 72,005,623</t>
  </si>
  <si>
    <t>ESPECIALISTA EN GERENCIA Y CONTROL DE LA CONSTRUCCION</t>
  </si>
  <si>
    <t>UIVERSIDAD DEL NORTE</t>
  </si>
  <si>
    <t>UNIVERSIDAD DEL NORTE</t>
  </si>
  <si>
    <t>UNIVERSIDAD DE LOS ANDES</t>
  </si>
  <si>
    <t>CERTIFICACION _ EN ARCHIVO DIGITAL SOPORTES PERSONA CLAVE</t>
  </si>
  <si>
    <t>COSORCIO PARQUES KENEDY- DIAGNÓSTICO, INTERVENCIÓN Y MANTENIMIENTO INTEGRAL Y PREVENTIVO DE LOS PARQUES PRIORIZADOS DE ESCALAS VECINALES Y DE BOLSILLO DE LA LOCALIDAD DE KENNEDY</t>
  </si>
  <si>
    <t xml:space="preserve"> COSORCIO INTERVENTORIA SERRANIA_ OBRAS DE CONSTRUCCION Y/O
ADECUACION DE PARQUES EN LAS AREAS DE MEJORAIENTO INTEGRAL</t>
  </si>
  <si>
    <t>MIRS LATINOAMERICA SAS_ INTERVENTORIA A LA CONSTRUCCION MEJORAMIENTO MANTENIMIENTO PARQUE LLERAS</t>
  </si>
  <si>
    <t>CEDULA, DIPLOMA- MATRICULA PROFESIONAL-ANTECEDENTES COPNIA , EXPEDICION 22-05-2003</t>
  </si>
  <si>
    <t>FREDY RAMIREZ PINZON</t>
  </si>
  <si>
    <t>CC 80.064.449</t>
  </si>
  <si>
    <t>INGENEIRO CIVIL</t>
  </si>
  <si>
    <t>ESPECIALISTA EN DISEÑO DE VIAS URBANAS TRANSITO Y TRANSPORTE</t>
  </si>
  <si>
    <t>ESPECIALISTA TECNOLOGICO EN DISEÑO Y CONSTRUCCION DE VIAS</t>
  </si>
  <si>
    <t>UNIVERSIDAD FRASISCO JOSE DE CALDAS</t>
  </si>
  <si>
    <t>PROFESIONAL DE TRANSITO Y TRASNPORTE</t>
  </si>
  <si>
    <t>* Ver Evaluación Preliminar "Experiencia"
* Ver Evaluación Preliminar "Personal clave"
Subsanar en el termino del traslado de la evaluación</t>
  </si>
  <si>
    <t>* Ver Evaluación Preliminar "Personal clave" 
* Ver Evaluación Preliminar "Oferta Económica*
Subsanar en el termino del traslado de la evaluación</t>
  </si>
  <si>
    <t>* Ver Evaluación Preliminar "Experiencia"
* Ver Evaluación Preliminar "Personal clave" 
* Ver Evaluación Preliminar "Oferta Económica*
Subsanar en el termino del traslado de la evaluación</t>
  </si>
  <si>
    <t>Ver. Evaluación Experiencia
Subsanar en el termino del traslado de la evaluación</t>
  </si>
  <si>
    <t>* Ver Evaluación Preliminar "Oferta Económica*
Subsanar en el termino del traslado de la evaluación</t>
  </si>
  <si>
    <t>CONSORCIO LAGARTOS</t>
  </si>
  <si>
    <t>CONSORCIO PARQUES BOGOTA SR</t>
  </si>
  <si>
    <t>CONSORCIO CONTROL BOGOTA</t>
  </si>
  <si>
    <t>UNION TEMPORAL HEDINAMIC</t>
  </si>
  <si>
    <t>CONSORCIO MAMUT</t>
  </si>
  <si>
    <t>CONSORCIO LARGARTOS</t>
  </si>
  <si>
    <t xml:space="preserve">CIAF LTDA INGENIERIA </t>
  </si>
  <si>
    <t xml:space="preserve">PROCIVING SAS </t>
  </si>
  <si>
    <t xml:space="preserve"> BOGOTA DISTRITO CAPITAL - FONDO 
DE DESARROLLO
 LOCAL DE RAFAEL URIBE URIBE</t>
  </si>
  <si>
    <t>Certificado Contrato  286 DE 2019 ,Acta de Cantidades de Obra en archivo Digital  Formato3_Experiencia_ CCE-EICP-FM-63</t>
  </si>
  <si>
    <t xml:space="preserve"> PROCIVING SAS</t>
  </si>
  <si>
    <t xml:space="preserve"> INSTITUTO NACIONAL DE VIAS - INVIAS</t>
  </si>
  <si>
    <t>Certificado Contrato  1718 DE 2021 Acta de Entrega y  Recibo Definitivo Digital  Formato3_Experiencia_ CCE-EICP-FM-63</t>
  </si>
  <si>
    <t xml:space="preserve"> CIAF LTDA INGENIERIA</t>
  </si>
  <si>
    <t>RAZING SAS</t>
  </si>
  <si>
    <t xml:space="preserve">SUMMA PROYECTOS E 
INGENIERIA SOCIEDAD POR 
ACCIONES SIMPLIFICADA </t>
  </si>
  <si>
    <t xml:space="preserve"> ALCALDIA LOCAL DE 
CIUDAD BOLIVAR</t>
  </si>
  <si>
    <t>Certificado Contrato   196 de 2017,Acta De Terminacion Contrato, Acta de Recibo Final ARCHIVO  Digital  Formato3_Experiencia_ CCE-EICP-FM-63</t>
  </si>
  <si>
    <t xml:space="preserve"> SUMMA PROYECTOS E 
INGENIERIA SOCIEDAD POR 
ACCIONES SIMPLIFICADA</t>
  </si>
  <si>
    <t xml:space="preserve"> ALCALDIA LOCAL DE 
TUNJUELITO</t>
  </si>
  <si>
    <t>CONTRATARLAINTERVENTORÍATÉCNICA,ADMINISTRATIVA,LEGAL,FINANCIERA,SOCIAL,AMBIENTAL Y SISO PARA LOS CONTRATOS DE OBRAPÚBLICA QUE SE SUSCRIBAN PARA LA CONSTRUCCIÓN E INTERVENCIÓN DE LOS PARQUES VECINALES Y/O DE BOLSILLO PRIORIZADOS EN LA LOCALIDAD.</t>
  </si>
  <si>
    <t>ACTA DE LIQUIDACION CONTRATO 151 de 2017,ACTA DE  RECIBO FINAL Contrato, Acta de Recibo Final ARCHIVO  Digital  Formato3_Experiencia CCE-EICP-FM-63</t>
  </si>
  <si>
    <t xml:space="preserve">
Cumple con 70%</t>
  </si>
  <si>
    <t>ALCALDIA LOCAL DE TUNJUELITO</t>
  </si>
  <si>
    <t>MODELO UNICO DE DECLARACION EXPERIENCIA 148ARCHIVO  Digital  Formato3_Experiencia_ CCE-EICP-FM-63</t>
  </si>
  <si>
    <t>REALIZARLA INTERVENTORÍA TÉCNICA, ADMINISTRATIVA, LEGAL, FINANCIERA, SOCIAL,AMBIENTALYSISOMA. PARA ELCONTRATODEOBRAPÚBLICAQUESESUSCRIBAPARA LA CONSTRUCCIÓN Y CONSERVACIÓN DEL ESPACIO
 PÚBLICO DE LA LOCALIDAD DE TUNJUELITO</t>
  </si>
  <si>
    <t>CONTRATO 181, 1ACTA DE LIQUIDACION , ARCHIVO  Digital  Formato3_Experiencia_ CCE-EICP-FM-63</t>
  </si>
  <si>
    <t xml:space="preserve">Cumple Nota 1
</t>
  </si>
  <si>
    <t xml:space="preserve"> JASEN CONSULTORES S.A.S</t>
  </si>
  <si>
    <t xml:space="preserve"> INFRACOL INGENIERÍA S.A.S.</t>
  </si>
  <si>
    <t>FONADE</t>
  </si>
  <si>
    <t xml:space="preserve"> INTERVENTORIA TECNICA, ADMINISTRATIVA Y CONTABLE AL CONTRATO DE LA CONSTRUCCION DEL TRAMO I DE LA SEGUNDA ETAPA DEL PASEO PEATONAL DE LA AV. COLOMBIA Y OBRAS COMPLEMENTARIAS EN SAN ANDRES ISLAS, COMPRENDIDO ENTRE LA CARRETERA QUINTA Y LA AV. DUARTE BLUM ABSCISAS K0+800 A K1+090.</t>
  </si>
  <si>
    <t>SE ADJUNTA CERTIFICADO,ACTA DE ENTREGA Y RECIBO FINAL , ARCHIVO  Digital  Formato3_Experiencia CCE-EICP-FM-63</t>
  </si>
  <si>
    <t>JASEN CONSULTORES SAS</t>
  </si>
  <si>
    <t>MINISTERIO DE CULTURA</t>
  </si>
  <si>
    <t>INTERVENTORIA TECNICA, ADMINISTRATIVA Y FINANCIERA PARA LAS OBRAS DE RECUPERACION DEL PARQUE GRANCOLOMBIANO ETAPA 2 DEL MUNICIPIO DE VILLA DEL ROSARIO NORTE DE SANTANDER</t>
  </si>
  <si>
    <t>SE ADJUNTA CERTIFICADO,ACTA DE TERMINACION , ARCHIVO  Digital  Formato3_Experiencia_ CCE-EICP-FM-63</t>
  </si>
  <si>
    <t xml:space="preserve">Cumple Nota 1 Cumple 
Nota 2
Cumple con 70%
</t>
  </si>
  <si>
    <t>INTERVENTORIA TECNICA, ADMINISTRATIVA, FINANCIERA Y JURIDICA DE LOS ESTUDIOS DE ARQUITECTURA E INGENIERIA Y DE LAS OBRAS DE CONSTRUCCION DE LA PRIMERA ETAPA DE LA ZONA RECREATIVA DEL POLIGONO DE PROTECCION DEL RIESGO DE ALTOS DE LA ESTANCIA, LOCALIDAD DE CIUDAD BOLIVAR EN BOGOTA, D.C.</t>
  </si>
  <si>
    <t>SE ADJUNTA CERTIFICADO,FINAL NDE OBRA , ARCHIVO  Digital  Formato3_Experiencia_CCE-EICP-FM-63</t>
  </si>
  <si>
    <t>ALCALDÍA DEL MUNICIPIO DE SAN JOSÉ DEL GUAVIARE</t>
  </si>
  <si>
    <t>CONTRAR LA INTERVENTORIA TECNICA , ADMINISTRATIVA , FINACIERA Y AMBIENTAL A LOS ESTUDIOS , DISEÑOS Y LAS OBRAS DE CONSTRUCCION DEL PROYECTO SACUDETE AL PARQUE TIPO DOS OPCION UNO UBICADO EN EL MUNICIPIO DE SAN JOSE DEL GUAVIARE</t>
  </si>
  <si>
    <t>WIDI DYNAMIC DESING S.A.S ZOMAC</t>
  </si>
  <si>
    <t>CONTRATAR LA INTERVENTORIA TECNICA , ADMINISTRATIVA , FINANCIERA Y AMBIENTAL A LA CONSTRUCCION Y ADECUACION DEL PARQUE CENTRAL DE LA CONSTRUCCION DEL MUNICIPIO DE SAN JOSE DE GUAVIARE , DEPARAMENTO DEL GUAVIARE</t>
  </si>
  <si>
    <t>11.</t>
  </si>
  <si>
    <t>INTERVENTORÍA TÉCNICA, ADMINISTRATIVA, FINANCIERA Y  AMBIENTAL PARA EL PROYECTO VIVE COLOMBIA – VÍAS VERDES –  MANTENIMIENTO  FUNCIONAL CORREDOR FÉRREO JURISDICCIÓN DEL MUNICIPIO DE  VENECIA ANTIOQUIA</t>
  </si>
  <si>
    <t>REALIZAR LA INTERVENTORIA TÉCNICA, ADMINISTRATIVA, JURIDICA,  SOCIAL, AMBIENTAL Y FINANCIERA DEL CONTRATO DE OBRA PÚBLICA  DERIVADO DEL PROCESO FDLRUU-LP-236-2018 cuyo objeto es: “REALIZAR LA  CONSTRUCCIÓN, MANTENIMIENTO, ADECUACIÓN Y RECUPERACIÓN DE LOS  PARQUES VECINALES Y DE BOLSILLO POR EL SISTEMA DE PRECIOS  UNITARIOS FIJOS, A MONTO AGOTABLE DE LA LOCALIDAD RAFAEL URIBE  URIBE</t>
  </si>
  <si>
    <r>
      <t xml:space="preserve">No se anexaron soportes con lo dispuesto en el literal 3.9.2 EXIGENCIAS MÍNIMAS DE EXPERIENCIA Y FORMACIÓN ACADÉMICA DEL EQUIPO DE TRABAJO (Personal Clave Evaluable) "(…) Las condiciones de formación académica y experiencia de los perfiles del personal integrante del equipo de trabajo denominado Personal Clave Evaluable se encuentran en el “Anexo 1 – Anexo Técnico” del Proceso de Contratación, </t>
    </r>
    <r>
      <rPr>
        <u/>
        <sz val="12"/>
        <rFont val="Arial"/>
        <family val="2"/>
      </rPr>
      <t>las cuales serán verificadas durante la evaluación de las propuestas, de acuerdo con las reglas establecidas en el Pliego de Condiciones, particularmente, en el numeral “10.2. Acreditación de experiencia y formación académica del equipo de trabajo y del Personal Clave Evaluable</t>
    </r>
    <r>
      <rPr>
        <sz val="12"/>
        <rFont val="Arial"/>
        <family val="2"/>
      </rPr>
      <t>”</t>
    </r>
  </si>
  <si>
    <t>Luis E. Criales Betancourt</t>
  </si>
  <si>
    <t>C.C. 7.480.528 de Ibagué</t>
  </si>
  <si>
    <t xml:space="preserve"> Ingeniero Civil</t>
  </si>
  <si>
    <t>LA CORPORACION INICOSTA</t>
  </si>
  <si>
    <t xml:space="preserve">FORMATO 8 Y 9,CEDULA TARJETA PROFESIONAL,DIPLOMA,COPNIA </t>
  </si>
  <si>
    <t xml:space="preserve">UNIVERCIDAD DEL NORTE </t>
  </si>
  <si>
    <t xml:space="preserve">FORMATO 8 Y 9,,DIPLOMA </t>
  </si>
  <si>
    <t>HOSPITAL UNIVERSITARIO DEL CARIME E.S.E,16 MESES,OBRA O LABOR</t>
  </si>
  <si>
    <t>PDF FORMATO 8 Y 9 CERTIFICADO LABORAL PAGINA 9</t>
  </si>
  <si>
    <t>EMCALI EICE</t>
  </si>
  <si>
    <t>PDF FORMATO 8 Y 9 CERTIFICADO LABORAL PAGINA 24 NUMERAL 9</t>
  </si>
  <si>
    <t>Alvaro Cañóm Duitama</t>
  </si>
  <si>
    <t xml:space="preserve"> C.C. 80.185.172 de Bogotá</t>
  </si>
  <si>
    <t xml:space="preserve">Escuela Colombiana de Ingeniería Julio Garavito </t>
  </si>
  <si>
    <t xml:space="preserve">INGENIERO CIVIL </t>
  </si>
  <si>
    <t>PDF FORMATO 8 Y 9  CEDULA ,TARJETA PROFESIONAL,DIPLOMA Y ACTA DE GRADO,CERTIFICADO COPNIA PAGINA 37</t>
  </si>
  <si>
    <t xml:space="preserve">Universidad Distrital Francisco José de Caldas </t>
  </si>
  <si>
    <t xml:space="preserve">Especialista en Diseño de Vías Urbanas Tránsito y Transporte </t>
  </si>
  <si>
    <t>PDF FORMATO 8 Y 9  DIPLOMA Y ACTA DE GRADO</t>
  </si>
  <si>
    <t>SECRETARÍA DISTRITAL DE MOVILIDAD DE BOGOTÁ, D.C.</t>
  </si>
  <si>
    <t>Prestar, por sus propios medios y con plena autonomía, servicios profesionales
 especializados en la Subdirección de Planes de Manejo de Tránsito de la
 Secretaria Distrital de Movilidad,</t>
  </si>
  <si>
    <t>PDF FORMATO 8 Y 9 CERTIFICADOS LABORALES PAGINA 42</t>
  </si>
  <si>
    <t xml:space="preserve">NO CUMPLE CON LA EXPERIENCIA ESPECIFICA SEGÚN NUMERAL 3.9.2  COMO PROFESIONAL Y/O ESPECIALISTA DE OBRA Y/O INTERVENTORIA EN TRANSITO Y TRANSPORTE Y/O PAVIMENTOS Y/O GEOTECNIA EN PROYECTOS DE CONSTRUCCIÓN Y/O RECONSTRUCCIÓN Y/O AMPLIACIÓN Y/O TERMINACIÓN Y/O REHABILITACIÓN Y/O MEJORAMIENTO Y/O MANTENIMIENTO Y/O ADECUACIÓN DE PARQUES Y/O CAMPOS DEPORTIVOS,  </t>
  </si>
  <si>
    <r>
      <t xml:space="preserve">NO APORTA OFERTA ECONÓMICA DILIGENCIADA "EL FORMULARIO 1-Global" , de acuerdo a lo establecido en el  CAPÍTULO V. OFERTA ECONÓMICA
</t>
    </r>
    <r>
      <rPr>
        <b/>
        <i/>
        <sz val="10"/>
        <color rgb="FFFF0000"/>
        <rFont val="Arial"/>
        <family val="2"/>
      </rPr>
      <t>Subsanar o alcarar en termino de traslado</t>
    </r>
  </si>
  <si>
    <t>* Ver Evaluación Preliminar "Personal clave" 
* Ver Evaluación Preliminar "Oferta Económica*
Subsanar en el termino del traslado de la evaluación</t>
  </si>
  <si>
    <t>* Ver Evaluación Preliminar "Personal clave" 
Subsanar en el termino del traslado de la evaluación</t>
  </si>
  <si>
    <t xml:space="preserve">REALIZAR LA INTERVENTORÍA TÉCNICA, ADMINISTRATIVA,FINANCIERA, JURÍDICA, SOCIAL, AMBIENTAL Y SST AL CONTRATO DE OBR APÚBLICA QUE TENDRÁ POR OBJETO:CONTRATAR APRECIOS FIJOS Y AMONTO AGOTABLE LA COMPLEMENTACIÓN Y/O ACTUALIZACIÓN Y/O AJUSTES DE DISEÑOS Y CONSTRUCCIÓN DEL ESPACIOPÚBLICO DE LA LOCALIDAD DE CIUDAD BOLÍVAR, EN BOGOTÁ D.C. </t>
  </si>
  <si>
    <t>REALIZARLA INTERVENTORÍA TÉCNICA, ADMINISTRATIVA, LEGAL, FINANCIERA, SOCIAL, AMBIENTAL Y SISO ALCONTRATO DE OBRA PÚBLICARESULTANTEDELPROCESO DE LA LICITACIÓN PÚBLICANO. FDLT-LP-003-2019, CUYO OBJETO ES:“CONTRATARAPRECIOSUNITARIOSFIJOS,SINFÓRMULADEAJUSTEYAMONTOAGOTABLELASOBRASNECESARIASPARALACONSTRUCCIÓNDELOSDIFERENTESPARQUESVECINALESYDEBOLSILLODELALOCALIDADDE TUNJUELITO.</t>
  </si>
  <si>
    <t>13.</t>
  </si>
  <si>
    <r>
      <t xml:space="preserve">PROFESIONAL TRANSITO Y TRASNPORTE: NO CUMPLE CON LA EXPERIENCIA ESPECIFICA _ NUMERAL 3.9.2  COMO PROFESIONAL Y/O ESPECIALISTA DE OBRA Y/O INTERVENTORIA EN TRANSITO Y TRANSPORTE Y/O PAVIMENTOS Y/O GEOTECNIA </t>
    </r>
    <r>
      <rPr>
        <u/>
        <sz val="12"/>
        <rFont val="Arial"/>
        <family val="2"/>
      </rPr>
      <t xml:space="preserve">EN PROYECTOS DE CONSTRUCCIÓN Y/O RECONSTRUCCIÓN Y/O AMPLIACIÓN Y/O TERMINACIÓN Y/O REHABILITACIÓN Y/O MEJORAMIENTO Y/O MANTENIMIENTO Y/O ADECUACIÓN DE PARQUES Y/O CAMPOS DEPORTIVOS,  </t>
    </r>
  </si>
  <si>
    <t>ARQUITECTURA Y URBANISMO
SXXI S.A.S.</t>
  </si>
  <si>
    <t>INGEPLAN.CO S.A.S. BIC</t>
  </si>
  <si>
    <t>en archivo digital EXPERIENCIA PROPONENTE</t>
  </si>
  <si>
    <t>Instituto Distrital para la Recreación y el Deporte -IDRD</t>
  </si>
  <si>
    <t>BOGOTÁ DISTRITO CAPITAL - ALCALDIA LOCAL CIUDAD BOLÍVAR</t>
  </si>
  <si>
    <t xml:space="preserve">REALIZAR  LA  INTERVENTORÍA  TÉCNICA,  ADMINISTRATIVA,  AMBIENTAL CONTABLE/FINANCIERA Y JURÍDICA DEL CONTRATO RESULTANTE DE LA LICITACIÓN PÚBLICA CUYO OBJETO ES: CONTRATAR MEDIANTE EL SISTEMA DE PRECIOS UNITARIOS Y  A  MONTO  AGOTABLE  EL  MANTENIMIENTO,  MEJORAMIENTO,  ADECUACIÓN, REPARACIÓN Y RECUPERACIÓN DE LA INFRAESTRUCTURA DE LOS PARQUES DE LA RED DE PROXIMIDAD QUE INTEGRAN EL SISTEMA DISTRITAL DE PARQUES.”   GRUPO 2
</t>
  </si>
  <si>
    <t>INTERVENTORÍA TÉCNICA, ADMINISTRATIVA Y FINANCIERA AL CONTRATO N° COP-170-2014, CUYO OBJETO ES REALIZAR POR EL SISTEMA DE PRECIOS UNITARIOS FIJOS SIN FORMULA DE REAJUSTE LA CONSTRUCCIÓN DE LAS OBRAS DE RECUPERACIÓN INTEGRAL EN LOS SECTORES DE LAS QUEBRADAS HONDA, LIMAS Y ZAJÓN DE LA ESTRELLA DE LA LOCALIDAD DE CIUDAD BOLÍVAR DE LA CIUDAD DE BOGOTÁ D.C.</t>
  </si>
  <si>
    <t>INGEPLAN SAS BIC</t>
  </si>
  <si>
    <t>ARQUITECTURA Y URBANISMO SXXI SAS A TRAVÉS DE SU ACCIONISTA GERMAN BAZZANI</t>
  </si>
  <si>
    <t>PAULA FERNANDA MORALES SANCHEZ</t>
  </si>
  <si>
    <t>cc 52.959.013 de Bogotá</t>
  </si>
  <si>
    <t>Ingeniero civil</t>
  </si>
  <si>
    <t>CEDULA, DIPLOMA- MATRICULA PROFESIONAL-ANTECEDENTES COPNIA , EXPEDICION 15-12-2006</t>
  </si>
  <si>
    <t xml:space="preserve">CONSORCIO ESPACIOS  URBANOS_ CONSTRUCCION MATENIMIETO Y DOTACION PARQUES </t>
  </si>
  <si>
    <t>COORDINADOR DE ITNERVENTORIA</t>
  </si>
  <si>
    <t>DIRECTORA</t>
  </si>
  <si>
    <t>CONSORCIOL KALRIVERA IDU  _A LA EJECUCIÓN DE LA BRIGADA DE REACCIÓN VIAL PARA ATENDER LA MALLA VIAL DE LA CIUDAD DE BOGOTÁ D.C. GRUPO 1 Y GRUPO 2</t>
  </si>
  <si>
    <t>CERTIFICACION+ archivo digital Equipo de trabajo (Personal Clave Evaluable)</t>
  </si>
  <si>
    <t>EVELING ANDREA PUIN ESPINEL</t>
  </si>
  <si>
    <t>CC 1.057.465.282</t>
  </si>
  <si>
    <t>Ingeniero en transporte
y vías</t>
  </si>
  <si>
    <t xml:space="preserve">ESPECIALISTA EN PROYECTOS DE CONSTRUCCION </t>
  </si>
  <si>
    <t xml:space="preserve">UNIVERSIDAD PEDAGOGICA Y TECNOLOGICA DE COLOMBIA </t>
  </si>
  <si>
    <t xml:space="preserve">ACTA DE GRADO </t>
  </si>
  <si>
    <t>CEDULA, DIPLOMA- MATRICULA PROFESIONAL-ANTECEDENTES COPNIA , EXPEDICION 11-08-20146</t>
  </si>
  <si>
    <t>JRT DISEÑOS ESTRUCTURALES SAS _ INTERVENTORIA PARA LA CONSTRUCCIÓN DEL VELODROMO Y PARQUE DEPORTIVO DE PITALITO (HUILA)</t>
  </si>
  <si>
    <t xml:space="preserve">ESPECIALISTA DE TRANSITO Y TRASNPORTE </t>
  </si>
  <si>
    <t xml:space="preserve">ESCUELA DE IGENEIROS MILITARES </t>
  </si>
  <si>
    <t xml:space="preserve">ESPECIALISTA EN GERENCIA INTEGRAL DE OBRAS </t>
  </si>
  <si>
    <r>
      <t xml:space="preserve">DIRECTOR DE ITERVENTORIA : NO CUMPLE CON LA EXPERIENCIA ESPECIFICA SEGÚN NUMERAL 3.9.2  COMO PROFESIONAL Y/O ESPECIALISTA DE OBRA Y/O INTERVENTORIA EN TRANSITO Y TRANSPORTE Y/O PAVIMENTOS Y/O GEOTECNIA </t>
    </r>
    <r>
      <rPr>
        <u/>
        <sz val="12"/>
        <rFont val="Arial"/>
        <family val="2"/>
      </rPr>
      <t xml:space="preserve">EN PROYECTOS DE CONSTRUCCIÓN Y/O RECONSTRUCCIÓN Y/O AMPLIACIÓN Y/O TERMINACIÓN Y/O REHABILITACIÓN Y/O MEJORAMIENTO Y/O MANTENIMIENTO Y/O ADECUACIÓN DE PARQUES Y/O CAMPOS DEPORTIVOS, </t>
    </r>
  </si>
  <si>
    <t>WIDI DYNAMIC DESING 
S.A.S ZOMAC</t>
  </si>
  <si>
    <t>CONSTRUCTORA HEFUS
 S.A.S</t>
  </si>
  <si>
    <t>CARPETA EXPERIENCIA (SE ADJUNTA CONTRATO Y ACTA DE LIQUIDACION OBRA , ARCHIVO  Digital  Formato3_Experiencia_CCE-EICP-FM-172</t>
  </si>
  <si>
    <t>CARPETA EXPERIENCIA (SE ADJUNTA CONTRATO Y ACTA DE LIQUIDACION OBRA , ARCHIVO  Digital  Formato3_Experiencia_CCE-EICP-FM-173</t>
  </si>
  <si>
    <t xml:space="preserve">GONZALO DAVILA ORTEGA </t>
  </si>
  <si>
    <t xml:space="preserve">C.C. 79.938.657 </t>
  </si>
  <si>
    <t xml:space="preserve">ARQUITECTO  </t>
  </si>
  <si>
    <t>UNIVERSIDAD CATOLICA POPULAR DEL RISARALDA</t>
  </si>
  <si>
    <t>ARQUITECTO</t>
  </si>
  <si>
    <t>CEDULA, DIPLOMA,TARJETA PROFESIONAL</t>
  </si>
  <si>
    <t>UNIVERSIDAD EXTERNADO DE COLOMBIA</t>
  </si>
  <si>
    <t xml:space="preserve">ESPECIALISTA EN GERENCIA </t>
  </si>
  <si>
    <t>DIPLOMA,ACTA DE GRADO</t>
  </si>
  <si>
    <t>MUNICIPIO MOSQUERA,CONSTRUCION OBRAS COMPLEMENTARIAS PARQUE EL TREBOL</t>
  </si>
  <si>
    <t xml:space="preserve">FORMATO CCE-EICP-FM-177,DOCUMENTO PDF  CERTIFICADO PAG 11 </t>
  </si>
  <si>
    <t xml:space="preserve">DAGOBERTO CABRALES 
CONTRERAS </t>
  </si>
  <si>
    <t>1,091,659,239</t>
  </si>
  <si>
    <t>UNIVERSIDAD FRANCISCO DE PAULA SANTANDER</t>
  </si>
  <si>
    <t>FORMATO CCE-EICP-FM-177,CEDULA,DIPLOMA,TARJETA PROFESIONAL,COPNIA</t>
  </si>
  <si>
    <t>FORMATO CCE-EICP-FM-177,DIPLOMA PAGINA 18</t>
  </si>
  <si>
    <t>FORMATO CCE-EICP-FM-177 DIPLOMA PAGINA 19</t>
  </si>
  <si>
    <t>FORMATO CCE-EICP-FM-177,DOCUMENTO PDF  CERTIFICADO PAG 20</t>
  </si>
  <si>
    <t>CONSORCIO DG</t>
  </si>
  <si>
    <t>CONSORCIO LAAP</t>
  </si>
  <si>
    <t>CONSORCIO HG INFRAESTRUCTURA</t>
  </si>
  <si>
    <t>CONSORCIO SAN MARCOS 001</t>
  </si>
  <si>
    <t>CONSORCIO HG. INFRAESTRUCTURA</t>
  </si>
  <si>
    <t>INGENIERIA DESARROLLO Y 
CONSULTORIA INDESCO SAS 
BIC</t>
  </si>
  <si>
    <t>GRUPO ESPECIALIZADO EN 
DESARROLLO DE 
INFRAESTRUCTURA SAS</t>
  </si>
  <si>
    <t>65
26</t>
  </si>
  <si>
    <t>142
320</t>
  </si>
  <si>
    <t>Alcaldia Municipal 
de Cota</t>
  </si>
  <si>
    <t>Interventoria técnica, administrativa, financiera, legal y 
ambiental para el seguimiento y control del 
mantenimiento y adecuación del centro administrativo 
municipal, campus deportivo parcelas y casa del abuelo 
en el municipio de Cota, Cundinamarca.</t>
  </si>
  <si>
    <t xml:space="preserve"> ACTA DE LIQUIDACION 
ACTAS DE REUNION  
18.CONSORCIO HG INFRAESTRUCTURA
(1,1. CONSORCIO I+G INFRAESTRUCTURA - FDLS-CMA-001-2024_FORMATO3_EXPERIENCIA)	</t>
  </si>
  <si>
    <t>INGENIERÍA DESARROLLO Y CONSULTORÍA INDESCO S.A.S. 
Y 
GRUPO ESPECIALIZADO EN DESARROLLO DE INFRAESTRUCTURA SAS</t>
  </si>
  <si>
    <t>FONDO LOCAL DE CHAPINERO</t>
  </si>
  <si>
    <t>CERTIFICADO 
ACTA DE LIQUIDACION 
18.CONSORCIO HG INFRAESTRUCTURA
(1,1. CONSORCIO I+G INFRAESTRUCTURA - FDLS-CMA-001-2024_FORMATO3_EXPERIENCIA)</t>
  </si>
  <si>
    <t>GRUPO ESPECIALIZADO EN DESARROLLO DE INFRAESTRUCTURA SAS</t>
  </si>
  <si>
    <t>INSTITUTO 
DISTRITAL DE 
RECREACION Y 
DEPORTE</t>
  </si>
  <si>
    <t>CERTIFIACION
18.CONSORCIO HG INFRAESTRUCTURA
(1,1. CONSORCIO I+G INFRAESTRUCTURA - FDLS-CMA-001-2024_FORMATO3_EXPERIENCIA)</t>
  </si>
  <si>
    <t>INSTITUTO 
MUNICIPAL PARA 
LA RECREACION 
Y EL DEPORTE DE 
SOACHA</t>
  </si>
  <si>
    <t xml:space="preserve">CERTIFICACION
18.CONSORCIO HG INFRAESTRUCTURA
(1,1. CONSORCIO I+G INFRAESTRUCTURA - FDLS-CMA-001-2024_FORMATO3_EXPERIENCIA)	</t>
  </si>
  <si>
    <t>SOLIUN SAS</t>
  </si>
  <si>
    <t>INGENIERIA CMC SAS</t>
  </si>
  <si>
    <t xml:space="preserve">7 
</t>
  </si>
  <si>
    <t>Realizar la interventoría técnica, administrativa,
financiera, social, ambiental, siso y jurídica a la
construcción de la primera etapa del parque Juan
Amarillo, Código 10-171 en Bogotá D.C., con cargo al
proyecto 1082, “construcción y adecuación de parques y equipamiento para todos</t>
  </si>
  <si>
    <t xml:space="preserve"> ACTA DE TERMINACION DE CONTRATO
ACTA DE RECIBO FINAL DEL CONTRATO 
RELACION ACTIVIDADES EJECUTADAS
19.CONSORCIO SAN MARCOS 001
(EXP PROPONENTE)	</t>
  </si>
  <si>
    <t xml:space="preserve"> SOLIUN SAS</t>
  </si>
  <si>
    <t>REALIZAR LA INTERVENTORÍA TÉCNICA, ADMINISTRATIVA, LEGAL, FINANCIERA, SOCIAL Y AMBIENTAL, AL CONTRATO DE OBRA PUBLICA DERIVADO DE LA LICITACIÓN PUBLICA No. 004-2021, CUYO OBJETO ES CONTRATAR A PRECIOS UNITARIOS FIJOS, SIN FORMULA DE AJUSTE A MONTO AGOTABLE, ACTIVIDADES PARA LA CONSTRUCCIÓN Y DOTACIÓN DE LOS PARQUES VECINALES Y DE BOLSILLO DE LA LOCALIDAD DE CHAPINERO EN BOGOTÁ D.C.</t>
  </si>
  <si>
    <t>REALIZAR POR EL SISTEMA DE PRECIO GLOBAL FIJO LA INTERVENTORIA TECNICA, ADMINISTRATIVA, FINANCIERA Y JURIDICA PARA LOS ESTUDIOS Y DISEÑOS TÉCNICOS Y LA CONSTRUCCIÓN DE LA PISTA DE PATINAJE DEL PARQUE METROPOLITANO
EL RECREO CODIGO 07- 260, CON CARGO AL PROYECTO 1082 CONSTRUCCIÓN Y ADECUACIÓN DE PARQUES Y EQUIPAMENTOS PARA TODOS</t>
  </si>
  <si>
    <t>REALIZAR LA INTERVENTORIA TECNICA, ADMINISTRATIVA, FINANCIERA Y AMBIENTAL ALCONTRATO DE OBRA PUBLICA QUE TIENE POR OBJETO REALIZAR LAS ACTIVIDADES DE MANTENIMIENTO, ADECUACION Y/O MEJORAMIENTODE LA INFRAESTRUCTURA DEPORTIVA ASI COMO LA ELABORACION DE LOS ESTUDIOS TECNICOS Y DISEÑOS EN LAS ZONAS RECREATIVAS O PARQUES RURALES Y URBANOS DEL MUNICIPIO DE SOACHACUNDINAMARCA</t>
  </si>
  <si>
    <t>76 MESES Y 29 DIAS</t>
  </si>
  <si>
    <t>CERTIFICADO
MINUTA 
MEMORANDO
19.CONSORCIO SAN MARCOS 001
(EXP PONDERABLE PONDERABLE_2,TRANSITO_NUMERAL 2)</t>
  </si>
  <si>
    <t>PROFESIONAL DE TRANSITO DE INTERVENTORIA,</t>
  </si>
  <si>
    <t>12 MESES Y 13 DIAS</t>
  </si>
  <si>
    <t>IDRD
“REALIZAR LA INTERVENTORÍA 
TÉCNICA, ADMINISTRATIVA, FINANCIERA, SOCIAL, AMBIENTAL, SISO Y JURÍDICA A LA CONSTRUCCIÓN 
DE LA PRIMERA ETAPA DEL PARQUE JUAN AMARILLO CÓDIGO 10-171 EN BOGOTÁ D.C., CON CARGO AL 
PROYECTO 1082 “CONSTRUCCIÓN Y ADECUACIÓN DE PARQUES Y EQUIPAMIENTO PARA TODOS</t>
  </si>
  <si>
    <t>CERTIFICADO
19.CONSORCIO SAN MARCOS 001
(EXP PONDERABLE PROFESIONALES_2,TRANSITO_NUMERAL 4)</t>
  </si>
  <si>
    <t>INGENIERO RESIDENTE</t>
  </si>
  <si>
    <r>
      <t xml:space="preserve">CONSORCIO ALIANZA REDES AMBIENTALES - IDRD
</t>
    </r>
    <r>
      <rPr>
        <sz val="12"/>
        <rFont val="Arial"/>
        <family val="2"/>
      </rPr>
      <t xml:space="preserve">COMPLEMENTACION, ACTUALIZACION, AJUSTES ESTUDIOS Y DISEÑOS Y LA CONSTRUCCION DE PROYECTOS DE ESPACIO PUBLICO, REDES AMBIENTALES PEATONALES SEGURAS TEUSAQUILLO </t>
    </r>
  </si>
  <si>
    <t>CERTIFICADO
19.CONSORCIO SAN MARCOS 001
(EXP PONDERABLE PROFESIONALES_2,TRANSITO_NUMERAL 3)</t>
  </si>
  <si>
    <t>ESPECIALISTA EN 
TRANSITO Y TRANSPORTE DE INTERVENTORÍA</t>
  </si>
  <si>
    <t xml:space="preserve">
INTERVENTORÍA AL MEJORAMIENTO DE LA MALLA VIAL Y ESPACIO PÚBLICO ENMARCADO DENTRO 
DE LA ESTRATEGIA “PLAN REVITALIZACIÓN DEL ESPACIO PUBLICO CENTRO” EN EL MUNICIPIO DE 
BUCARAMANGA, SANTANDER</t>
  </si>
  <si>
    <t>TARJETA PROFESIONAL
TITULO PROFESIONAL ING. CIVIL
CERTIFICADO PROFESIONAL
19.CONSORCIO SAN MARCOS 001
(EXP PONDERABLE PROFESIONALES_2,TRANSITO)</t>
  </si>
  <si>
    <t>TITULO PROFESIONAL INGENIERIA CIVIL</t>
  </si>
  <si>
    <t>UNIVERSIDAD PEDAGOGICA Y TECNOLOGICA DE COLOMBIA</t>
  </si>
  <si>
    <t>CARLOS ANDRES FIGUEROA AYALA</t>
  </si>
  <si>
    <t>36 MESES Y 1 DIA</t>
  </si>
  <si>
    <t>CERTIFICACION
MINUTA DE CONTRATO
19.CONSORCIO SAN MARCOS 001
(EXP PONDERABLE PROFESIONALES_1, DIRECTOR_2,CONSORCIO JUAN AMARILLO 026)</t>
  </si>
  <si>
    <r>
      <t>IDRD</t>
    </r>
    <r>
      <rPr>
        <sz val="12"/>
        <rFont val="Arial"/>
        <family val="2"/>
      </rPr>
      <t xml:space="preserve">
REALIZAR LA INTERVENTORÍA 
TÉCNICA, ADMINISTRATIVA, FINANCIERA, SOCIAL, AMBIENTAL, SISO Y JURÍDICA A LA CONSTRUCCIÓN 
DE LA PRIMERA ETAPA DEL PARQUE JUAN AMARILLO CÓDIGO 10-171 EN BOGOTÁ D.C., CON CARGO AL 
PROYECTO 1082 “CONSTRUCCIÓN Y ADECUACIÓN DE PARQUES Y EQUIPAMIENTO PARA TODOS</t>
    </r>
  </si>
  <si>
    <t>CERTIFICACION
MINUTA DE CONTRATO
19.CONSORCIO SAN MARCOS 001
(EXP HABILITANTE PROFESIONALES_1, DIRECTOR_7,CONSORCIO SANTA CRISTINA 013)</t>
  </si>
  <si>
    <t>10 MESES Y 15 DIAS</t>
  </si>
  <si>
    <r>
      <t xml:space="preserve">IDRD
</t>
    </r>
    <r>
      <rPr>
        <sz val="12"/>
        <rFont val="Arial"/>
        <family val="2"/>
      </rPr>
      <t>REALIZAR LA INTERVENTORÍA TÉCNICA, 
ADMINISTRATIVA, FINANCIERA, SOCIAL, AMBIENTAL, SISO Y JURÍDICA A LA CONSTRUCCIÓN DEL PARQUE 
METROPOLITANO PTAR SALITRE, COMO COMPLEMENTO DE LA PLANTA DE TRATAMIENTO PTAR - SALITRE</t>
    </r>
  </si>
  <si>
    <t>CERTIFICACION
MINUTA DE CONTRATO
19.CONSORCIO SAN MARCOS 001
(EXP HABILITANTE PROFESIONALES_1, DIRECTOR_6,CONSORCIO SANTA MARTHA 017)</t>
  </si>
  <si>
    <t>1 MES Y 14 DIAS</t>
  </si>
  <si>
    <r>
      <t xml:space="preserve">IDRD
</t>
    </r>
    <r>
      <rPr>
        <sz val="12"/>
        <rFont val="Arial"/>
        <family val="2"/>
      </rPr>
      <t>REALIZAR LA INTERVENTORIA TÉCNICA, ADMINISTRATIVA, FINANCIERA 
Y JURÍDICA PARA LAS OBRAS DE CONSTRUCCIÓN Y ADECUACIÓN DEL PARQUE METROPOLITANO TERCER MILENIO</t>
    </r>
  </si>
  <si>
    <t>CERTIFICACION
MINUTA DE CONTRATO
19.CONSORCIO SAN MARCOS 001
(EXP HABILITANTE PROFESIONALES_1, DIRECTOR_5,CONSORCIO PORVENIR G1-G2 006)</t>
  </si>
  <si>
    <t>4 MESES Y 28 DIAS</t>
  </si>
  <si>
    <r>
      <rPr>
        <b/>
        <sz val="12"/>
        <rFont val="Arial"/>
        <family val="2"/>
      </rPr>
      <t>IDRD</t>
    </r>
    <r>
      <rPr>
        <sz val="12"/>
        <rFont val="Arial"/>
        <family val="2"/>
      </rPr>
      <t xml:space="preserve">
REALIZAR POR EL SISTEMA DE PRECIO GLOBAL FIJO LA INTERVENTORÍA TÉCNICA, ADMINISTRATIVA, 
FINANCIERA Y JURÍDICA PARA LA CONSTRUCCIÓN DE LAS OBRAS DE LA TERCERA Y CUARTA ETAPA DEL PARQUE 
METROPOLITANO EL PORVENIR COD: 07-391, CON CARGO AL PROYECTO DE INVERSIÓN 1082: CONSTRUCCIÓN Y 
ADECUACIÓN DE PARQUES Y EQUIPAMIENTOS PARA TODOS – GRUPO 1</t>
    </r>
  </si>
  <si>
    <t>CERTIFICACION
MINUTA DE CONTRATO
19.CONSORCIO SAN MARCOS 001
(EXP HABILITANTE PROFESIONALES_1, DIRECTOR_4,CONSORCIO SAN ECCE HOMO 017)</t>
  </si>
  <si>
    <t>6 MESES Y 21 DIAS</t>
  </si>
  <si>
    <t xml:space="preserve">
TITULO DE ESPECIALIZACION
19.CONSORCIO SAN MARCOS 001
(EXP PONDERABLE PROFESIONALES_1, DIRECTOR)</t>
  </si>
  <si>
    <t>TITULO DE ESPECIALIZACION EN  GEOTECNIA VIAL Y PAVIMENTOS</t>
  </si>
  <si>
    <t>UNIVERSIDAD JAVERIANA</t>
  </si>
  <si>
    <t xml:space="preserve">
TITULO DE ESPECIALIZACION
ACTA DE POSGRADO
19.CONSORCIO SAN MARCOS 001
(EXP HABILITANTE PROFESIONALES_1, DIRECTOR)</t>
  </si>
  <si>
    <t>TITULO DE ESPECIALIZACION EN  GERENCIA DE OBRA</t>
  </si>
  <si>
    <t>UNIVERSIDAD CATOLICA</t>
  </si>
  <si>
    <t>ACTA DE GRADO 
TITULO PROFESIONAL
TARJETA PROFESIONAL
CERTIFICADO COPNIA
19.CONSORCIO SAN MARCOS 001
(EXP HABILITANTE PROFESIONALES_1, DIRECTOR)</t>
  </si>
  <si>
    <t>UNIVERSIDAD DE LA SALLE</t>
  </si>
  <si>
    <t>INGENIERIA CIVIL ESPECCIALIZADO EN GERENCIA DE PROYECTOS</t>
  </si>
  <si>
    <t>79 573 492</t>
  </si>
  <si>
    <t>RAUL ORLANDO DELGADO CABIATIVA</t>
  </si>
  <si>
    <t>14 MESES Y 4 DIAS</t>
  </si>
  <si>
    <t>53 MESES Y 6 DIAS</t>
  </si>
  <si>
    <t>CERTIFICACION
18.CONSORCIO HG. INFRAESTRUCTURA
(1. CONSORCIO I+G INFRAESTRUCTURA - FDLS-CMA-001-2024_1, PERSONAL CLAVE_DIRECTOR DE INTERVENTORIA_9,5)</t>
  </si>
  <si>
    <t>ASESOR ESPECIALISTA DE TRANSITO Y TRANSPORTE</t>
  </si>
  <si>
    <t>CERTIFICACION
18.CONSORCIO HG. INFRAESTRUCTURA
(1. CONSORCIO I+G INFRAESTRUCTURA - FDLS-CMA-001-2024_1, PERSONAL CLAVE_DIRECTOR DE INTERVENTORIA_9,4)</t>
  </si>
  <si>
    <t>18 MESES Y 12 DIAS</t>
  </si>
  <si>
    <t>CERTIFICACION
18.CONSORCIO HG. INFRAESTRUCTURA
(1. CONSORCIO I+G INFRAESTRUCTURA - FDLS-CMA-001-2024_1, PERSONAL CLAVE_DIRECTOR DE INTERVENTORIA_9,3)</t>
  </si>
  <si>
    <t>6 MESES</t>
  </si>
  <si>
    <t>CERTIFICACION
18.CONSORCIO HG. INFRAESTRUCTURA
(1. CONSORCIO I+G INFRAESTRUCTURA - FDLS-CMA-001-2024_1, PERSONAL CLAVE_DIRECTOR DE INTERVENTORIA_9,2)</t>
  </si>
  <si>
    <t>10 MESES Y 12 DIAS</t>
  </si>
  <si>
    <t>CERTIFICACION
18.CONSORCIO HG. INFRAESTRUCTURA
(1. CONSORCIO I+G INFRAESTRUCTURA - FDLS-CMA-001-2024_1, PERSONAL CLAVE_DIRECTOR DE INTERVENTORIA_9,1)</t>
  </si>
  <si>
    <t>4 MESES Y 8 DIAS</t>
  </si>
  <si>
    <t>TITULO PROFESIONAL
18.CONSORCIO HG. INFRAESTRUCTURA
(1. CONSORCIO I+G INFRAESTRUCTURA - FDLS-CMA-001-2024_1, DIRECTOR DE INTERVENTORIA)</t>
  </si>
  <si>
    <t>TITULO MAGISTER EN  INGENIERIA - TRANSPORTE</t>
  </si>
  <si>
    <t>UNIVERSIDAD NACIONAL DE COLOMBIA</t>
  </si>
  <si>
    <t xml:space="preserve">TITULO DE ESPECIALISTA EN  TRANSITO Y DISEÑO DE SEGURIDAD VIAL </t>
  </si>
  <si>
    <t>TITULO PROFESIONAL
ACTA DE GRADO
TARJETA PROFESIONAL
18.CONSORCIO HG. INFRAESTRUCTURA
(1. CONSORCIO I+G INFRAESTRUCTURA - FDLS-CMA-001-2024_1, PROFESIONAL DE TRANSITO Y TRANSPORTE)</t>
  </si>
  <si>
    <t>TITULO PROFESIONAL DE INGENIERIA</t>
  </si>
  <si>
    <t>INGENIERIA CIVIL</t>
  </si>
  <si>
    <t>MAGDA FABIOLA ROJAS 
RAMIREZ</t>
  </si>
  <si>
    <t>39 MESES Y 19 DIAS</t>
  </si>
  <si>
    <t>13 MESES Y 13 DIAS</t>
  </si>
  <si>
    <t>5 MESES Y 2 DIAS</t>
  </si>
  <si>
    <t>7 MESES Y 14 DIAS</t>
  </si>
  <si>
    <t xml:space="preserve">12 MESES Y 20 DIAS </t>
  </si>
  <si>
    <t>ACTA DE GRADO
18.CONSORCIO HG. INFRAESTRUCTURA
(1. CONSORCIO I+G INFRAESTRUCTURA - FDLS-CMA-001-2024_1, DIRECTOR DE INTERVENTORIA)</t>
  </si>
  <si>
    <t>TITULO EN MAGISTER DE INGENIERIA</t>
  </si>
  <si>
    <t>ACTA DE GRADO
TITULO PROFESIONAL 
18.CONSORCIO HG. INFRAESTRUCTURA
(1. CONSORCIO I+G INFRAESTRUCTURA - FDLS-CMA-001-2024_1, DIRECTOR DE INTERVENTORIA)</t>
  </si>
  <si>
    <t xml:space="preserve">TITULO ESPECIALIZACION EN GERENCIA DE PROYECTO EN INGENIERIA </t>
  </si>
  <si>
    <t>ACTA DE GRADO 
TARJETA PROFESIONAL
CERTIFICADO CPNAPA
18.CONSORCIO HG. INFRAESTRUCTURA
(1. CONSORCIO I+G INFRAESTRUCTURA - FDLS-CMA-001-2024_1, DIRECTOR DE INTERVENTORIA)</t>
  </si>
  <si>
    <t>TITULO PROFESIONAL ARQUITECTO</t>
  </si>
  <si>
    <t xml:space="preserve">UNIVERSIDAD NACIONAL DE COLOMBIA </t>
  </si>
  <si>
    <t>LUIS GUILLERMO 
ALBARRACIN VALBUENA</t>
  </si>
  <si>
    <r>
      <t>I</t>
    </r>
    <r>
      <rPr>
        <b/>
        <sz val="12"/>
        <rFont val="Arial"/>
        <family val="2"/>
      </rPr>
      <t xml:space="preserve">NGENIERIA  DESARROLLO Y  CONSULTORIA INDESCO SAS  </t>
    </r>
    <r>
      <rPr>
        <sz val="12"/>
        <rFont val="Arial"/>
        <family val="2"/>
      </rPr>
      <t xml:space="preserve">INTERVENTORÍA TÉCNICA,  ADMINISTRATIVA, FINANCIERA,  AMBIENTAL Y JURÍDICA A LOS ESTUDIOS  Y DISEÑOS Y LAS OBRAS DE  CONSTRUCCIÓN DEL PROYECTO  SACÚDETE AL PARQUE UBICADO EN LA 
CALLE 25 CON CARRERA 5 - MANZANA  E. ZONA VERDE URB/LA MACARENA </t>
    </r>
  </si>
  <si>
    <r>
      <t xml:space="preserve">NURY ADRIANA ESPINOSA QUINTERO  </t>
    </r>
    <r>
      <rPr>
        <sz val="12"/>
        <rFont val="Arial"/>
        <family val="2"/>
      </rPr>
      <t xml:space="preserve">INTERVENTORÍA TÉCNICA,  ADMINISTRATIVA Y FINANCIERA DEL  CONTRATO DE OBRA No. 045/09 QUE  TIENE COMO OBJETO:  MANTENIMIENTO Y MEJORAMIENTO DE  POLIDEPORTIVOS LOS COMUNEROS,  SANTA ISABEL EL RODEO, SAN RAFAEL Y  VILLA DEL ROSARIO DEL MUNICIPIO DE  ZIPAQUIRÁ  </t>
    </r>
  </si>
  <si>
    <r>
      <t xml:space="preserve">CONSORCIO  INTERPARQUES  TUNJA 2013 _ </t>
    </r>
    <r>
      <rPr>
        <sz val="12"/>
        <rFont val="Arial"/>
        <family val="2"/>
      </rPr>
      <t xml:space="preserve">
INTERVENTORÍA ADMINISTRATIVA, 
TÉCNICA Y FINANCIERA A 
CONSTRUCCIÓN, ADECUACIÓN Y 
MANTENIMIENTO DE: PARQUES, ZONAS 
VERDES, JARDINES, ZONAS 
RECREATIVAS Y MOBILIARIO URBANO 
DE LA CIUDAD DE TUNJA, GRUPO A, 
BARRIO ALTAMIRA</t>
    </r>
  </si>
  <si>
    <r>
      <t xml:space="preserve">CONSORCIO  INTERCOTA  _ </t>
    </r>
    <r>
      <rPr>
        <sz val="12"/>
        <rFont val="Arial"/>
        <family val="2"/>
      </rPr>
      <t xml:space="preserve">INTERVENTORIA TÉCNICA,  ADMINISTRATIVA, FINANCIERA, LEGAL Y  AMBIENTAL PARA EL SEGUIMIENTO Y  CONTROL DEL MANTENIMIENTO Y  ADECUACIÓN DEL CENTRO  ADMINISTRATIVO MUNICIPAL, CAMPUS 
DEPORTIVO PARCELAS Y CASA DEL  ABUELO EN EL MUNICIPIO DE COTA,  CUNDINAMARCA </t>
    </r>
  </si>
  <si>
    <r>
      <t xml:space="preserve">NO ESPECIFICA EL CARGO DE LA PERSONA QUE EXPIDE LA CERTIFICACION SEGÚN EL NUMERAL </t>
    </r>
    <r>
      <rPr>
        <b/>
        <sz val="10"/>
        <rFont val="Arial"/>
        <family val="2"/>
      </rPr>
      <t>10,2,2 DOCUMENTOS SOPORTE VALIDOS PARA ACREDITAR LA EXPERIENCIA DEL EQUIPO DE TRABAJO Y EL PERSONAL CLAVE EVALUABLE</t>
    </r>
  </si>
  <si>
    <r>
      <rPr>
        <b/>
        <sz val="12"/>
        <rFont val="Arial"/>
        <family val="2"/>
      </rPr>
      <t xml:space="preserve">CONSORCIO INTERPARQUES  TUNJA 2013 _ </t>
    </r>
    <r>
      <rPr>
        <sz val="12"/>
        <rFont val="Arial"/>
        <family val="2"/>
      </rPr>
      <t>INTERVENTORÍA ADMINISTRATIVA,  TÉCNICA Y FINANCIERA A  CONSTRUCCIÓN, ADECUACIÓN Y  MANTENIMIENTO DE: PARQUES, ZONAS 
VERDES, JARDINES, ZONAS  RECREATIVAS Y MOBILIARIO URBANO  DE LA CIUDAD DE TUNJA, GRUPO D,  PARQUE SAN LAUREANO Y PARQUE  PINZON</t>
    </r>
  </si>
  <si>
    <r>
      <rPr>
        <b/>
        <sz val="12"/>
        <rFont val="Arial"/>
        <family val="2"/>
      </rPr>
      <t xml:space="preserve">CONSORCIO  INTERPARQUES  TUNJA 2013 </t>
    </r>
    <r>
      <rPr>
        <sz val="12"/>
        <rFont val="Arial"/>
        <family val="2"/>
      </rPr>
      <t>INTERVENTORÍA ADMINISTRATIVA, TÉCNICA Y FINANCIERA A  CONSTRUCCIÓN, ADECUACIÓN Y  MANTENIMIENTO DE: PARQUES, ZONAS  VERDES, JARDINES, ZONAS 
RECREATIVAS Y MOBILIARIO URBANO  DE LA CIUDAD DE TUNJA, GRUPO B,  PARQUE RECREACIONAL</t>
    </r>
  </si>
  <si>
    <r>
      <t xml:space="preserve">INGENIERIA  DESARROLLO Y  CONSULTORIA  INDESCO SAS BIC  </t>
    </r>
    <r>
      <rPr>
        <sz val="12"/>
        <rFont val="Arial"/>
        <family val="2"/>
      </rPr>
      <t>INTERVENTORÍA TÉCNICA,  ADMINISTRATIVA, FINANCIERA, LEGAL Y  AMBIENTAL AL CONTRATO QUE TIENE  POR OBJETO REALIZAR LOS ESTUDIOS Y  DISEÑOS Y LAS OBRAS DE 
CONSTRUCCIÓN DEL PROYECTO  SACÚDETE AL PARQUE UBICADO EN  GACHALÁ, CUNDINAMARCA.</t>
    </r>
  </si>
  <si>
    <r>
      <rPr>
        <b/>
        <sz val="12"/>
        <rFont val="Arial"/>
        <family val="2"/>
      </rPr>
      <t>INGENIERIA  DESARROLLO Y  CONSULTORIA  INDESCO SAS BIC _</t>
    </r>
    <r>
      <rPr>
        <sz val="12"/>
        <rFont val="Arial"/>
        <family val="2"/>
      </rPr>
      <t>NTERVENTORÍA TÉCNICA,  ADMINISTRATIVA, FINANCIERA,  AMBIENTAL Y JURÍDICA A LOS ESTUDIOS 
Y DISEÑOS Y LAS OBRAS DE  CONSTRUCCIÓN DEL PROYECTO  SACÚDETE AL PARQUE UBICADO EN LA  CALLE 25 CON CARRERA 5 - MANZANA  E. ZONA VERDE URB/LA MACARENA</t>
    </r>
  </si>
  <si>
    <r>
      <rPr>
        <b/>
        <sz val="12"/>
        <rFont val="Arial"/>
        <family val="2"/>
      </rPr>
      <t>CONSORCIO INTERCOTA-</t>
    </r>
    <r>
      <rPr>
        <sz val="12"/>
        <rFont val="Arial"/>
        <family val="2"/>
      </rPr>
      <t xml:space="preserve">INTERVENTORIA TÉCNICA,  ADMINISTRATIVA, FINANCIERA, LEGAL Y  AMBIENTAL PARA EL SEGUIMIENTO Y CONTROL DEL MANTENIMIENTO Y  ADECUACIÓN DEL CENTRO  ADMINISTRATIVO MUNICIPAL, CAMPUS 
DEPORTIVO PARCELAS Y CASA DEL  ABUELO EN EL MUNICIPIO DE COTA,  CUNDINAMARCA </t>
    </r>
  </si>
  <si>
    <t xml:space="preserve">NO CUMPLE </t>
  </si>
  <si>
    <t xml:space="preserve">NO ALLEGA DOCUEMNTOS QUE ACREDITEN POSGRADO </t>
  </si>
  <si>
    <t xml:space="preserve">PROFESIONAL DE TRANSITO Y TRANSPORTE: 2. EXPERIENCIA PERSONAL CLAVE EVALUABLE -No cumple con el numeral 10,2,2 DOCUMENTOS SOPORTE VALIDOS PARA ACREDITAR LA EXPERIENCIA DEL EQUIPO DE TRABAJO Y EL PERSONAL CLAVE EVALUABLE, y el NUMERAL 3,9,2 EXIGENCIAS MINIMAS DE EXPERIENCIA Y FORMACION ACADEMICA DEL EQUIPO DE TRABAJO </t>
  </si>
  <si>
    <r>
      <rPr>
        <b/>
        <sz val="15"/>
        <rFont val="Arial"/>
        <family val="2"/>
      </rPr>
      <t>IDRD-</t>
    </r>
    <r>
      <rPr>
        <sz val="12"/>
        <rFont val="Arial"/>
        <family val="2"/>
      </rPr>
      <t>REALIZAR POR EL SISTEMA DE PRECIO GLOBAL FIJO LA INTERVENTORÍA TÉCNICA, ADMINISTRATIVA, FINANCIERA Y JURIDICA DE LOS ESTUDIOS Y DISEÑOS TÉCNICOS DE ARQUITECTURA E INGENIERÍA Y LAS OBRAS PARA CANCHAS SINTÉTICAS EN DIFERENTES 
PARQUES DE BOGOTÁ D.C CON CARGO AL PROYECTO 1082 CONSTRUCCIÓN Y ADECUACIÓN DE PARQUES Y EQUIPAMIENTOS PARA TODOS</t>
    </r>
  </si>
  <si>
    <t>NO CUMPLEN</t>
  </si>
  <si>
    <t xml:space="preserve">No cumple con el numeral 10.2.2DOCUMENTOS SOPORTE VALIDOS PARA ACREDITAR LA EXPERIENCIA DEL EQUIPO DE TRABAJO Y EL PERSONAL CLAVE EVALUABLE - no se logra indentificar la fecha de inici y finalizacion para computo de experiencia especifica en años o meses </t>
  </si>
  <si>
    <t xml:space="preserve">GEOINTERVENTORIAS S.A.S </t>
  </si>
  <si>
    <t xml:space="preserve">DISEÑOS, VIAS Y PAVIMENTOS </t>
  </si>
  <si>
    <t>MUNICIPIO DE 
SAN JERONIMO</t>
  </si>
  <si>
    <t xml:space="preserve"> INTERVENTORÍA TÉCNICA Y ADMINISTRATIVA Y AMBIENTAL PARA LA REMODELACION DEL PARQUE PRINCIPAL DELMUNICIPIO DE SAN JERÓNIMO</t>
  </si>
  <si>
    <t>CARPETA EXPERIENCIA SUBA -Formato3_Experiencia-ACTA DE RECIBO-CERTIFICADO CON CANTIDADES</t>
  </si>
  <si>
    <t xml:space="preserve"> DISEÑOS, VÍAS Y 
PAVIMENTOS S.A.S 
</t>
  </si>
  <si>
    <t xml:space="preserve">
GEOINTERVENTORIAS 
S.A.S.</t>
  </si>
  <si>
    <t xml:space="preserve"> GOBERNACION 
DE ATLANTICO</t>
  </si>
  <si>
    <t>INTERVENTORÍA TÉCNICA, ADMINISTRATIVA, FINANCIERA YAMBIENTAL PARA LAS OBRAS DE CONSTRUCCIÓN Y
 AMPLIACIÓN DE PLAZAS Y MEJORMAIENTO DEL ESPACIOPÚBLICOENLOSMUNICIPIOSDEPUERTOCOLOMBIAYUSIACURI EN EL DEPARTAMENTO DEL ATLANTICO . GRUPO 1</t>
  </si>
  <si>
    <t>CARPETA EXPERIENCIA SUBA -Formato3_Experiencia-CERTIFICACION CONTRATO DE INTERVENTORIA</t>
  </si>
  <si>
    <t xml:space="preserve"> GEOINTERVENTORIAS 
S.A.S.</t>
  </si>
  <si>
    <t>Cumple Nota 1
Cumple con 70%</t>
  </si>
  <si>
    <t xml:space="preserve"> ALCALDIA LOCAL 
DE USAQUEN</t>
  </si>
  <si>
    <t>NTERVENTORÍA TÉCNICA, ADMINISTRATIVA, FINANCIERA, JURÍDICA,AMBIENTALYSOCIALALCONTRATODEOBRAPUBLICARESULTANTE DELPROCESODELICITACIONPUBLICACUYOOBJETOES:CONTRATARA
 PRECIOS UNITARIOS FIJOS, SIN FORMULA DE AJUSTE, A MONTO AGOTABLE, EL DIAGNÓSTICO, MANTENIMIENTO Y/O DOTACIÓN DEL MOBILIARIODELOSPARQUESCATALOGADOSCOMOVECINALESYDE
 BOLSILLO, DE LA LOCALIDAD DE USAQUÉN EN BOGOTÁ D.C</t>
  </si>
  <si>
    <t>CARPETA EXPERIENCIA SUBA -Formato3_Experiencia-ACTA DE TERMINACION</t>
  </si>
  <si>
    <t>DISEÑOS, VÍAS Y PAVIMENTOS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</si>
</sst>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 #,##0_);_(* \(#,##0\);_(* &quot;-&quot;_);_(@_)"/>
    <numFmt numFmtId="167" formatCode="[$-C0A]dd\-mmm\-yy;@"/>
    <numFmt numFmtId="168" formatCode="_([$$-240A]\ * #,##0.00_);_([$$-240A]\ * \(#,##0.00\);_([$$-240A]\ * &quot;-&quot;??_);_(@_)"/>
    <numFmt numFmtId="169" formatCode="[$$-240A]\ #,##0.00;\-[$$-240A]\ #,##0.00"/>
    <numFmt numFmtId="170" formatCode="_(&quot;$&quot;* #,##0_);_(&quot;$&quot;* \(#,##0\);_(&quot;$&quot;* &quot;-&quot;_);_(@_)"/>
    <numFmt numFmtId="171" formatCode="_-&quot;$&quot;* #,##0_-;\-&quot;$&quot;* #,##0_-;_-&quot;$&quot;* &quot;-&quot;_-;_-@_-"/>
    <numFmt numFmtId="172" formatCode="d&quot; de &quot;mmmm&quot; de &quot;yyyy"/>
    <numFmt numFmtId="173" formatCode="0.000"/>
    <numFmt numFmtId="174" formatCode="_-* #,##0.000_-;\-* #,##0.000_-;_-* &quot;-&quot;_-;_-@_-"/>
  </numFmts>
  <fonts count="7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sz val="16"/>
      <name val="Arial"/>
      <family val="2"/>
    </font>
    <font>
      <b/>
      <sz val="14"/>
      <color rgb="FFFF0000"/>
      <name val="Arial Narrow"/>
      <family val="2"/>
    </font>
    <font>
      <b/>
      <sz val="13"/>
      <name val="Arial Narrow"/>
      <family val="2"/>
    </font>
    <font>
      <b/>
      <sz val="10"/>
      <color rgb="FFFF0000"/>
      <name val="Arial Narrow"/>
      <family val="2"/>
    </font>
    <font>
      <sz val="10"/>
      <color rgb="FF000000"/>
      <name val="Calibri"/>
      <family val="2"/>
      <scheme val="minor"/>
    </font>
    <font>
      <u/>
      <sz val="11"/>
      <color theme="10"/>
      <name val="Calibri"/>
      <family val="2"/>
      <scheme val="minor"/>
    </font>
    <font>
      <sz val="10"/>
      <color rgb="FF000000"/>
      <name val="Times New Roman"/>
      <family val="1"/>
    </font>
    <font>
      <sz val="12"/>
      <name val="Arial"/>
      <family val="2"/>
    </font>
    <font>
      <b/>
      <sz val="14"/>
      <color rgb="FFFF0000"/>
      <name val="Arial"/>
      <family val="2"/>
    </font>
    <font>
      <i/>
      <sz val="10"/>
      <color rgb="FFFF0000"/>
      <name val="Arial"/>
      <family val="2"/>
    </font>
    <font>
      <b/>
      <sz val="10"/>
      <color rgb="FFFF0000"/>
      <name val="Arial"/>
      <family val="2"/>
    </font>
    <font>
      <b/>
      <sz val="10"/>
      <color indexed="8"/>
      <name val="Arial"/>
      <family val="2"/>
    </font>
    <font>
      <sz val="14"/>
      <name val="Arial Narrow"/>
      <family val="2"/>
    </font>
    <font>
      <b/>
      <sz val="15"/>
      <name val="Arial"/>
      <family val="2"/>
    </font>
    <font>
      <sz val="10"/>
      <color rgb="FF000000"/>
      <name val="Calibri"/>
      <family val="2"/>
      <scheme val="minor"/>
    </font>
    <font>
      <sz val="8"/>
      <color theme="1"/>
      <name val="Arial Narrow"/>
      <family val="2"/>
    </font>
    <font>
      <sz val="11"/>
      <color theme="1"/>
      <name val="Arial Narrow"/>
      <family val="2"/>
    </font>
    <font>
      <b/>
      <sz val="12"/>
      <color theme="1"/>
      <name val="Arial"/>
      <family val="2"/>
    </font>
    <font>
      <b/>
      <sz val="9"/>
      <color indexed="81"/>
      <name val="Tahoma"/>
      <family val="2"/>
    </font>
    <font>
      <sz val="9"/>
      <color indexed="81"/>
      <name val="Tahoma"/>
      <family val="2"/>
    </font>
    <font>
      <b/>
      <sz val="14"/>
      <color rgb="FF9C0006"/>
      <name val="Arial Narrow"/>
      <family val="2"/>
    </font>
    <font>
      <b/>
      <sz val="12"/>
      <color rgb="FF000000"/>
      <name val="Arial Narrow"/>
      <family val="2"/>
    </font>
    <font>
      <b/>
      <sz val="12"/>
      <color rgb="FF006100"/>
      <name val="Arial Narrow"/>
      <family val="2"/>
    </font>
    <font>
      <b/>
      <sz val="12"/>
      <color rgb="FF006100"/>
      <name val="Arial"/>
      <family val="2"/>
    </font>
    <font>
      <b/>
      <sz val="20"/>
      <color rgb="FF000000"/>
      <name val="Arial Narrow"/>
      <family val="2"/>
    </font>
    <font>
      <b/>
      <sz val="15"/>
      <color rgb="FFFF0000"/>
      <name val="Arial"/>
      <family val="2"/>
    </font>
    <font>
      <sz val="8"/>
      <name val="Arial"/>
      <family val="2"/>
    </font>
    <font>
      <sz val="10"/>
      <color indexed="81"/>
      <name val="Tahoma"/>
      <family val="2"/>
    </font>
    <font>
      <sz val="12"/>
      <color theme="1"/>
      <name val="Arial"/>
      <family val="2"/>
    </font>
    <font>
      <b/>
      <sz val="11"/>
      <name val="Arial"/>
      <family val="2"/>
    </font>
    <font>
      <b/>
      <sz val="12"/>
      <name val="Times New Roman"/>
      <family val="1"/>
    </font>
    <font>
      <sz val="9"/>
      <color indexed="81"/>
      <name val="Tahoma"/>
    </font>
    <font>
      <b/>
      <sz val="9"/>
      <color indexed="81"/>
      <name val="Tahoma"/>
    </font>
    <font>
      <sz val="10"/>
      <name val="Arial"/>
    </font>
    <font>
      <b/>
      <sz val="12"/>
      <color rgb="FFFF0000"/>
      <name val="Arial Narrow"/>
      <family val="2"/>
    </font>
    <font>
      <u/>
      <sz val="12"/>
      <name val="Arial Narrow"/>
      <family val="2"/>
    </font>
    <font>
      <b/>
      <sz val="12"/>
      <color rgb="FFFF0000"/>
      <name val="Arial"/>
      <family val="2"/>
    </font>
    <font>
      <u/>
      <sz val="12"/>
      <name val="Arial"/>
      <family val="2"/>
    </font>
    <font>
      <b/>
      <sz val="11"/>
      <color rgb="FF000000"/>
      <name val="Garamond-Bold"/>
    </font>
    <font>
      <b/>
      <i/>
      <sz val="10"/>
      <color rgb="FFFF0000"/>
      <name val="Arial"/>
      <family val="2"/>
    </font>
  </fonts>
  <fills count="2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2F2F2"/>
        <bgColor rgb="FF000000"/>
      </patternFill>
    </fill>
    <fill>
      <patternFill patternType="solid">
        <fgColor rgb="FFFFFFFF"/>
        <bgColor rgb="FF000000"/>
      </patternFill>
    </fill>
    <fill>
      <patternFill patternType="solid">
        <fgColor rgb="FFC6EFCE"/>
        <bgColor rgb="FF000000"/>
      </patternFill>
    </fill>
    <fill>
      <patternFill patternType="solid">
        <fgColor rgb="FFFFC7CE"/>
        <bgColor rgb="FF000000"/>
      </patternFill>
    </fill>
    <fill>
      <patternFill patternType="solid">
        <fgColor rgb="FFF2F2F2"/>
        <bgColor rgb="FFFFFFFF"/>
      </patternFill>
    </fill>
    <fill>
      <patternFill patternType="solid">
        <fgColor rgb="FFB8CCE4"/>
        <bgColor rgb="FF000000"/>
      </patternFill>
    </fill>
    <fill>
      <patternFill patternType="solid">
        <fgColor theme="0"/>
        <bgColor indexed="9"/>
      </patternFill>
    </fill>
    <fill>
      <patternFill patternType="solid">
        <fgColor theme="4" tint="0.59999389629810485"/>
        <bgColor indexed="49"/>
      </patternFill>
    </fill>
    <fill>
      <patternFill patternType="solid">
        <fgColor theme="0" tint="-0.249977111117893"/>
        <bgColor indexed="49"/>
      </patternFill>
    </fill>
    <fill>
      <patternFill patternType="solid">
        <fgColor theme="0" tint="-0.249977111117893"/>
        <bgColor indexed="57"/>
      </patternFill>
    </fill>
    <fill>
      <patternFill patternType="solid">
        <fgColor indexed="9"/>
        <bgColor indexed="26"/>
      </patternFill>
    </fill>
    <fill>
      <patternFill patternType="solid">
        <fgColor rgb="FFFFFF00"/>
        <bgColor indexed="26"/>
      </patternFill>
    </fill>
    <fill>
      <patternFill patternType="solid">
        <fgColor theme="4" tint="0.79998168889431442"/>
        <bgColor indexed="49"/>
      </patternFill>
    </fill>
    <fill>
      <patternFill patternType="solid">
        <fgColor rgb="FFFFFFFF"/>
        <bgColor rgb="FFFFFFFF"/>
      </patternFill>
    </fill>
    <fill>
      <patternFill patternType="solid">
        <fgColor indexed="9"/>
        <bgColor indexed="64"/>
      </patternFill>
    </fill>
    <fill>
      <patternFill patternType="solid">
        <fgColor theme="0"/>
        <bgColor rgb="FF000000"/>
      </patternFill>
    </fill>
    <fill>
      <patternFill patternType="solid">
        <fgColor theme="0"/>
        <bgColor indexed="26"/>
      </patternFill>
    </fill>
  </fills>
  <borders count="83">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indexed="64"/>
      </top>
      <bottom/>
      <diagonal/>
    </border>
    <border>
      <left/>
      <right style="thin">
        <color rgb="FF000000"/>
      </right>
      <top/>
      <bottom/>
      <diagonal/>
    </border>
    <border>
      <left style="thin">
        <color indexed="64"/>
      </left>
      <right style="thin">
        <color indexed="64"/>
      </right>
      <top/>
      <bottom style="thin">
        <color rgb="FF000000"/>
      </bottom>
      <diagonal/>
    </border>
    <border>
      <left/>
      <right style="thin">
        <color rgb="FF000000"/>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rgb="FF000000"/>
      </right>
      <top style="medium">
        <color indexed="64"/>
      </top>
      <bottom style="thin">
        <color indexed="64"/>
      </bottom>
      <diagonal/>
    </border>
    <border>
      <left/>
      <right style="medium">
        <color indexed="64"/>
      </right>
      <top/>
      <bottom style="thin">
        <color rgb="FF000000"/>
      </bottom>
      <diagonal/>
    </border>
    <border>
      <left/>
      <right style="thin">
        <color rgb="FF000000"/>
      </right>
      <top style="thin">
        <color indexed="64"/>
      </top>
      <bottom style="medium">
        <color indexed="64"/>
      </bottom>
      <diagonal/>
    </border>
    <border>
      <left/>
      <right style="thin">
        <color indexed="64"/>
      </right>
      <top/>
      <bottom style="medium">
        <color indexed="64"/>
      </bottom>
      <diagonal/>
    </border>
    <border>
      <left style="thin">
        <color rgb="FF000000"/>
      </left>
      <right style="thin">
        <color rgb="FF000000"/>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rgb="FF000000"/>
      </left>
      <right style="thin">
        <color indexed="64"/>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bottom style="medium">
        <color rgb="FF000000"/>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rgb="FF000000"/>
      </left>
      <right/>
      <top style="thin">
        <color indexed="64"/>
      </top>
      <bottom style="thin">
        <color indexed="64"/>
      </bottom>
      <diagonal/>
    </border>
  </borders>
  <cellStyleXfs count="76">
    <xf numFmtId="0" fontId="0" fillId="0" borderId="0"/>
    <xf numFmtId="165" fontId="18" fillId="0" borderId="0" applyFont="0" applyFill="0" applyBorder="0" applyAlignment="0" applyProtection="0"/>
    <xf numFmtId="164" fontId="11" fillId="0" borderId="0" applyFont="0" applyFill="0" applyBorder="0" applyAlignment="0" applyProtection="0"/>
    <xf numFmtId="164" fontId="18" fillId="0" borderId="0" applyFont="0" applyFill="0" applyBorder="0" applyAlignment="0" applyProtection="0"/>
    <xf numFmtId="0" fontId="17" fillId="0" borderId="0"/>
    <xf numFmtId="9" fontId="17" fillId="0" borderId="0" applyFont="0" applyFill="0" applyBorder="0" applyAlignment="0" applyProtection="0"/>
    <xf numFmtId="9" fontId="18" fillId="0" borderId="0" applyFont="0" applyFill="0" applyBorder="0" applyAlignment="0" applyProtection="0"/>
    <xf numFmtId="0" fontId="19" fillId="0" borderId="0"/>
    <xf numFmtId="166" fontId="20" fillId="0" borderId="0" applyFont="0" applyFill="0" applyBorder="0" applyAlignment="0" applyProtection="0"/>
    <xf numFmtId="9" fontId="17" fillId="0" borderId="0" applyFont="0" applyFill="0" applyBorder="0" applyAlignment="0" applyProtection="0"/>
    <xf numFmtId="164" fontId="17" fillId="0" borderId="0" applyFont="0" applyFill="0" applyBorder="0" applyAlignment="0" applyProtection="0"/>
    <xf numFmtId="165" fontId="17" fillId="0" borderId="0" applyFont="0" applyFill="0" applyBorder="0" applyAlignment="0" applyProtection="0"/>
    <xf numFmtId="9" fontId="11" fillId="0" borderId="0" applyFont="0" applyFill="0" applyBorder="0" applyAlignment="0" applyProtection="0"/>
    <xf numFmtId="0" fontId="10" fillId="0" borderId="0"/>
    <xf numFmtId="0" fontId="11" fillId="0" borderId="0"/>
    <xf numFmtId="0" fontId="11" fillId="0" borderId="0"/>
    <xf numFmtId="9" fontId="11" fillId="0" borderId="0" applyFont="0" applyFill="0" applyBorder="0" applyAlignment="0" applyProtection="0"/>
    <xf numFmtId="164" fontId="11" fillId="0" borderId="0" applyFont="0" applyFill="0" applyBorder="0" applyAlignment="0" applyProtection="0"/>
    <xf numFmtId="0" fontId="28" fillId="0" borderId="0"/>
    <xf numFmtId="0" fontId="9" fillId="0" borderId="0"/>
    <xf numFmtId="0" fontId="11" fillId="0" borderId="0"/>
    <xf numFmtId="165" fontId="11" fillId="0" borderId="0" applyFont="0" applyFill="0" applyBorder="0" applyAlignment="0" applyProtection="0"/>
    <xf numFmtId="9" fontId="11" fillId="0" borderId="0" applyFont="0" applyFill="0" applyBorder="0" applyAlignment="0" applyProtection="0"/>
    <xf numFmtId="0" fontId="8" fillId="0" borderId="0"/>
    <xf numFmtId="42" fontId="11" fillId="0" borderId="0" applyFill="0" applyBorder="0" applyAlignment="0" applyProtection="0"/>
    <xf numFmtId="42" fontId="11" fillId="0" borderId="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1" fontId="20" fillId="0" borderId="0" applyFont="0" applyFill="0" applyBorder="0" applyAlignment="0" applyProtection="0"/>
    <xf numFmtId="0" fontId="7" fillId="0" borderId="0"/>
    <xf numFmtId="42" fontId="11" fillId="0" borderId="0" applyFont="0" applyFill="0" applyBorder="0" applyAlignment="0" applyProtection="0"/>
    <xf numFmtId="0" fontId="6" fillId="0" borderId="0"/>
    <xf numFmtId="42" fontId="6" fillId="0" borderId="0" applyFont="0" applyFill="0" applyBorder="0" applyAlignment="0" applyProtection="0"/>
    <xf numFmtId="0" fontId="38" fillId="0" borderId="0" applyNumberFormat="0" applyFill="0" applyBorder="0" applyAlignment="0" applyProtection="0"/>
    <xf numFmtId="44" fontId="6" fillId="0" borderId="0" applyFont="0" applyFill="0" applyBorder="0" applyAlignment="0" applyProtection="0"/>
    <xf numFmtId="0" fontId="39" fillId="0" borderId="0"/>
    <xf numFmtId="0" fontId="5" fillId="0" borderId="0"/>
    <xf numFmtId="0" fontId="4" fillId="0" borderId="0"/>
    <xf numFmtId="170"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3" fillId="0" borderId="0"/>
    <xf numFmtId="170"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171" fontId="3" fillId="0" borderId="0" applyFont="0" applyFill="0" applyBorder="0" applyAlignment="0" applyProtection="0"/>
    <xf numFmtId="43" fontId="3" fillId="0" borderId="0" applyFont="0" applyFill="0" applyBorder="0" applyAlignment="0" applyProtection="0"/>
    <xf numFmtId="0" fontId="2" fillId="0" borderId="0"/>
    <xf numFmtId="170"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47" fillId="0" borderId="0"/>
    <xf numFmtId="0" fontId="1" fillId="0" borderId="0"/>
    <xf numFmtId="0" fontId="1" fillId="0" borderId="0"/>
    <xf numFmtId="0" fontId="1" fillId="0" borderId="0"/>
    <xf numFmtId="42" fontId="11" fillId="0" borderId="0" applyFill="0" applyBorder="0" applyAlignment="0" applyProtection="0"/>
    <xf numFmtId="42" fontId="11" fillId="0" borderId="0" applyFill="0" applyBorder="0" applyAlignment="0" applyProtection="0"/>
    <xf numFmtId="41" fontId="20" fillId="0" borderId="0" applyFont="0" applyFill="0" applyBorder="0" applyAlignment="0" applyProtection="0"/>
    <xf numFmtId="0" fontId="1" fillId="0" borderId="0"/>
    <xf numFmtId="42" fontId="11" fillId="0" borderId="0" applyFont="0" applyFill="0" applyBorder="0" applyAlignment="0" applyProtection="0"/>
    <xf numFmtId="0" fontId="1" fillId="0" borderId="0"/>
    <xf numFmtId="42"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0" borderId="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66" fillId="0" borderId="0" applyFont="0" applyFill="0" applyBorder="0" applyAlignment="0" applyProtection="0"/>
    <xf numFmtId="41" fontId="66" fillId="0" borderId="0" applyFont="0" applyFill="0" applyBorder="0" applyAlignment="0" applyProtection="0"/>
  </cellStyleXfs>
  <cellXfs count="781">
    <xf numFmtId="0" fontId="0" fillId="0" borderId="0" xfId="0"/>
    <xf numFmtId="0" fontId="22" fillId="0" borderId="0" xfId="14" applyFont="1" applyAlignment="1">
      <alignment vertical="center"/>
    </xf>
    <xf numFmtId="0" fontId="11" fillId="0" borderId="0" xfId="0" applyFont="1" applyProtection="1">
      <protection hidden="1"/>
    </xf>
    <xf numFmtId="0" fontId="11" fillId="3" borderId="0" xfId="0" applyFont="1" applyFill="1" applyProtection="1">
      <protection hidden="1"/>
    </xf>
    <xf numFmtId="0" fontId="11" fillId="3" borderId="0" xfId="7" applyFont="1" applyFill="1"/>
    <xf numFmtId="0" fontId="11" fillId="0" borderId="0" xfId="7" applyFont="1"/>
    <xf numFmtId="0" fontId="11" fillId="0" borderId="0" xfId="0" applyFont="1" applyAlignment="1" applyProtection="1">
      <alignment vertical="top" wrapText="1"/>
      <protection hidden="1"/>
    </xf>
    <xf numFmtId="0" fontId="11" fillId="3" borderId="0" xfId="14" applyFill="1" applyAlignment="1">
      <alignment horizontal="center" vertical="center"/>
    </xf>
    <xf numFmtId="0" fontId="14" fillId="3" borderId="0" xfId="14" applyFont="1" applyFill="1" applyAlignment="1">
      <alignment vertical="center" wrapText="1"/>
    </xf>
    <xf numFmtId="168" fontId="25" fillId="3" borderId="0" xfId="17" applyNumberFormat="1" applyFont="1" applyFill="1" applyBorder="1" applyAlignment="1" applyProtection="1">
      <alignment horizontal="right" vertical="center" wrapText="1"/>
      <protection locked="0" hidden="1"/>
    </xf>
    <xf numFmtId="168" fontId="25" fillId="3" borderId="0" xfId="17" applyNumberFormat="1" applyFont="1" applyFill="1" applyBorder="1" applyAlignment="1" applyProtection="1">
      <alignment horizontal="center" vertical="center" wrapText="1"/>
      <protection locked="0" hidden="1"/>
    </xf>
    <xf numFmtId="0" fontId="23" fillId="3" borderId="0" xfId="14" applyFont="1" applyFill="1" applyAlignment="1">
      <alignment vertical="center" wrapText="1"/>
    </xf>
    <xf numFmtId="0" fontId="23" fillId="3" borderId="0" xfId="14" applyFont="1" applyFill="1" applyAlignment="1">
      <alignment horizontal="center" vertical="center" wrapText="1"/>
    </xf>
    <xf numFmtId="0" fontId="23" fillId="3" borderId="0" xfId="14" applyFont="1" applyFill="1" applyAlignment="1">
      <alignment horizontal="right" vertical="center" wrapText="1"/>
    </xf>
    <xf numFmtId="4" fontId="11" fillId="3" borderId="0" xfId="7" applyNumberFormat="1" applyFont="1" applyFill="1"/>
    <xf numFmtId="0" fontId="21" fillId="3" borderId="0" xfId="14" applyFont="1" applyFill="1" applyAlignment="1">
      <alignment vertical="center" wrapText="1"/>
    </xf>
    <xf numFmtId="4" fontId="23" fillId="3" borderId="0" xfId="14" applyNumberFormat="1" applyFont="1" applyFill="1" applyAlignment="1">
      <alignment vertical="center" wrapText="1"/>
    </xf>
    <xf numFmtId="2" fontId="26" fillId="5" borderId="4" xfId="2" applyNumberFormat="1" applyFont="1" applyFill="1" applyBorder="1" applyAlignment="1" applyProtection="1">
      <alignment horizontal="center" vertical="center"/>
      <protection locked="0" hidden="1"/>
    </xf>
    <xf numFmtId="0" fontId="30" fillId="3" borderId="0" xfId="0" applyFont="1" applyFill="1" applyAlignment="1" applyProtection="1">
      <alignment horizontal="center" vertical="center"/>
      <protection hidden="1"/>
    </xf>
    <xf numFmtId="0" fontId="25" fillId="3" borderId="0" xfId="0" applyFont="1" applyFill="1" applyAlignment="1" applyProtection="1">
      <alignment horizontal="center" vertical="center"/>
      <protection locked="0" hidden="1"/>
    </xf>
    <xf numFmtId="0" fontId="25" fillId="3" borderId="0" xfId="0" applyFont="1" applyFill="1" applyAlignment="1" applyProtection="1">
      <alignment horizontal="center" vertical="center" wrapText="1"/>
      <protection locked="0" hidden="1"/>
    </xf>
    <xf numFmtId="167" fontId="25" fillId="3" borderId="0" xfId="0" applyNumberFormat="1" applyFont="1" applyFill="1" applyAlignment="1" applyProtection="1">
      <alignment horizontal="center" vertical="center" wrapText="1"/>
      <protection locked="0" hidden="1"/>
    </xf>
    <xf numFmtId="4" fontId="25" fillId="3" borderId="0" xfId="17" applyNumberFormat="1" applyFont="1" applyFill="1" applyBorder="1" applyAlignment="1" applyProtection="1">
      <alignment horizontal="center" vertical="center" wrapText="1"/>
      <protection locked="0" hidden="1"/>
    </xf>
    <xf numFmtId="4" fontId="11" fillId="0" borderId="0" xfId="0" applyNumberFormat="1" applyFont="1" applyAlignment="1" applyProtection="1">
      <alignment vertical="top" wrapText="1"/>
      <protection hidden="1"/>
    </xf>
    <xf numFmtId="0" fontId="14" fillId="0" borderId="0" xfId="0" applyFont="1"/>
    <xf numFmtId="0" fontId="14" fillId="0" borderId="4" xfId="0" applyFont="1" applyBorder="1" applyAlignment="1">
      <alignment vertical="center"/>
    </xf>
    <xf numFmtId="0" fontId="11" fillId="0" borderId="4" xfId="0" applyFont="1" applyBorder="1"/>
    <xf numFmtId="169" fontId="0" fillId="0" borderId="4" xfId="2" applyNumberFormat="1" applyFont="1" applyBorder="1"/>
    <xf numFmtId="9" fontId="0" fillId="0" borderId="4" xfId="12" applyFont="1" applyBorder="1"/>
    <xf numFmtId="0" fontId="14" fillId="0" borderId="0" xfId="0" applyFont="1" applyAlignment="1">
      <alignment wrapText="1"/>
    </xf>
    <xf numFmtId="0" fontId="11" fillId="0" borderId="0" xfId="0" applyFont="1"/>
    <xf numFmtId="169" fontId="0" fillId="0" borderId="0" xfId="2" applyNumberFormat="1" applyFont="1"/>
    <xf numFmtId="14" fontId="11" fillId="0" borderId="4" xfId="12" applyNumberFormat="1" applyFont="1" applyBorder="1"/>
    <xf numFmtId="0" fontId="0" fillId="0" borderId="4" xfId="0" applyBorder="1"/>
    <xf numFmtId="0" fontId="14" fillId="0" borderId="0" xfId="0" applyFont="1" applyAlignment="1">
      <alignment horizontal="center"/>
    </xf>
    <xf numFmtId="169" fontId="0" fillId="0" borderId="0" xfId="0" applyNumberFormat="1"/>
    <xf numFmtId="0" fontId="30" fillId="3" borderId="0" xfId="14" applyFont="1" applyFill="1" applyAlignment="1" applyProtection="1">
      <alignment horizontal="center" vertical="center"/>
      <protection hidden="1"/>
    </xf>
    <xf numFmtId="0" fontId="11" fillId="3" borderId="0" xfId="14" applyFill="1" applyProtection="1">
      <protection hidden="1"/>
    </xf>
    <xf numFmtId="0" fontId="11" fillId="0" borderId="0" xfId="14" applyProtection="1">
      <protection hidden="1"/>
    </xf>
    <xf numFmtId="0" fontId="24" fillId="3" borderId="0" xfId="14" applyFont="1" applyFill="1" applyAlignment="1" applyProtection="1">
      <alignment vertical="center"/>
      <protection hidden="1"/>
    </xf>
    <xf numFmtId="0" fontId="24" fillId="3" borderId="0" xfId="14" applyFont="1" applyFill="1" applyAlignment="1" applyProtection="1">
      <alignment vertical="center" wrapText="1"/>
      <protection hidden="1"/>
    </xf>
    <xf numFmtId="0" fontId="11" fillId="0" borderId="0" xfId="14" applyAlignment="1" applyProtection="1">
      <alignment vertical="center"/>
      <protection hidden="1"/>
    </xf>
    <xf numFmtId="0" fontId="14" fillId="3" borderId="0" xfId="14" applyFont="1" applyFill="1" applyProtection="1">
      <protection hidden="1"/>
    </xf>
    <xf numFmtId="0" fontId="14" fillId="0" borderId="0" xfId="14" applyFont="1" applyProtection="1">
      <protection hidden="1"/>
    </xf>
    <xf numFmtId="0" fontId="25" fillId="3" borderId="0" xfId="14" applyFont="1" applyFill="1" applyAlignment="1" applyProtection="1">
      <alignment horizontal="center" vertical="center"/>
      <protection locked="0" hidden="1"/>
    </xf>
    <xf numFmtId="0" fontId="25" fillId="3" borderId="0" xfId="14" applyFont="1" applyFill="1" applyAlignment="1" applyProtection="1">
      <alignment horizontal="center" vertical="center" wrapText="1"/>
      <protection locked="0" hidden="1"/>
    </xf>
    <xf numFmtId="167" fontId="25" fillId="3" borderId="0" xfId="14" applyNumberFormat="1" applyFont="1" applyFill="1" applyAlignment="1" applyProtection="1">
      <alignment horizontal="center" vertical="center" wrapText="1"/>
      <protection locked="0" hidden="1"/>
    </xf>
    <xf numFmtId="0" fontId="23" fillId="3" borderId="0" xfId="14" applyFont="1" applyFill="1" applyAlignment="1" applyProtection="1">
      <alignment horizontal="center" vertical="center"/>
      <protection locked="0" hidden="1"/>
    </xf>
    <xf numFmtId="0" fontId="11" fillId="0" borderId="0" xfId="14" applyAlignment="1" applyProtection="1">
      <alignment vertical="top" wrapText="1"/>
      <protection hidden="1"/>
    </xf>
    <xf numFmtId="0" fontId="37" fillId="0" borderId="0" xfId="14" applyFont="1" applyAlignment="1">
      <alignment horizontal="center" vertical="center"/>
    </xf>
    <xf numFmtId="0" fontId="11" fillId="0" borderId="4" xfId="0" applyFont="1" applyBorder="1" applyAlignment="1">
      <alignment horizontal="justify" vertical="center" wrapText="1"/>
    </xf>
    <xf numFmtId="0" fontId="11" fillId="0" borderId="0" xfId="14"/>
    <xf numFmtId="0" fontId="12" fillId="3" borderId="0" xfId="14" applyFont="1" applyFill="1" applyAlignment="1" applyProtection="1">
      <alignment vertical="center"/>
      <protection hidden="1"/>
    </xf>
    <xf numFmtId="0" fontId="21" fillId="3" borderId="21" xfId="14" applyFont="1" applyFill="1" applyBorder="1"/>
    <xf numFmtId="0" fontId="21" fillId="3" borderId="0" xfId="14" applyFont="1" applyFill="1"/>
    <xf numFmtId="0" fontId="21" fillId="3" borderId="22" xfId="14" applyFont="1" applyFill="1" applyBorder="1"/>
    <xf numFmtId="0" fontId="11" fillId="0" borderId="21" xfId="14" applyBorder="1"/>
    <xf numFmtId="0" fontId="11" fillId="0" borderId="22" xfId="14" applyBorder="1"/>
    <xf numFmtId="0" fontId="40" fillId="0" borderId="28" xfId="14" applyFont="1" applyBorder="1" applyAlignment="1">
      <alignment horizontal="center" vertical="center"/>
    </xf>
    <xf numFmtId="0" fontId="14" fillId="0" borderId="4" xfId="14" applyFont="1" applyBorder="1" applyAlignment="1">
      <alignment horizontal="center" vertical="center"/>
    </xf>
    <xf numFmtId="0" fontId="11" fillId="3" borderId="0" xfId="14" applyFill="1"/>
    <xf numFmtId="0" fontId="11" fillId="3" borderId="19" xfId="14" applyFill="1" applyBorder="1"/>
    <xf numFmtId="0" fontId="11" fillId="3" borderId="18" xfId="14" applyFill="1" applyBorder="1"/>
    <xf numFmtId="0" fontId="11" fillId="3" borderId="20" xfId="14" applyFill="1" applyBorder="1"/>
    <xf numFmtId="9" fontId="34" fillId="5" borderId="4" xfId="12" applyFont="1" applyFill="1" applyBorder="1" applyAlignment="1" applyProtection="1">
      <alignment horizontal="center" vertical="center" wrapText="1"/>
      <protection locked="0" hidden="1"/>
    </xf>
    <xf numFmtId="0" fontId="11" fillId="0" borderId="4" xfId="0" applyFont="1" applyBorder="1" applyAlignment="1">
      <alignment vertical="center"/>
    </xf>
    <xf numFmtId="0" fontId="25" fillId="0" borderId="4" xfId="0" applyFont="1" applyBorder="1" applyAlignment="1">
      <alignment horizontal="center" vertical="center"/>
    </xf>
    <xf numFmtId="10" fontId="31" fillId="0" borderId="4" xfId="0" applyNumberFormat="1" applyFont="1" applyBorder="1" applyAlignment="1">
      <alignment horizontal="center" vertical="center" wrapText="1"/>
    </xf>
    <xf numFmtId="0" fontId="26" fillId="8" borderId="6" xfId="0" applyFont="1" applyFill="1" applyBorder="1" applyAlignment="1">
      <alignment horizontal="center" vertical="center" wrapText="1"/>
    </xf>
    <xf numFmtId="0" fontId="11" fillId="8" borderId="10" xfId="0" applyFont="1" applyFill="1" applyBorder="1" applyAlignment="1">
      <alignment horizontal="center" vertical="center"/>
    </xf>
    <xf numFmtId="0" fontId="23" fillId="8" borderId="10" xfId="0" applyFont="1" applyFill="1" applyBorder="1" applyAlignment="1">
      <alignment horizontal="center" vertical="center" wrapText="1"/>
    </xf>
    <xf numFmtId="0" fontId="11" fillId="0" borderId="0" xfId="0" applyFont="1" applyAlignment="1" applyProtection="1">
      <alignment horizontal="center" vertical="center"/>
      <protection hidden="1"/>
    </xf>
    <xf numFmtId="0" fontId="30" fillId="8" borderId="4" xfId="0" applyFont="1" applyFill="1" applyBorder="1" applyAlignment="1">
      <alignment horizontal="center" vertical="center"/>
    </xf>
    <xf numFmtId="0" fontId="26" fillId="8" borderId="4" xfId="0" applyFont="1" applyFill="1" applyBorder="1" applyAlignment="1">
      <alignment horizontal="center" vertical="center"/>
    </xf>
    <xf numFmtId="0" fontId="23" fillId="0" borderId="10" xfId="0" applyFont="1" applyBorder="1" applyAlignment="1">
      <alignment horizontal="center" vertical="center" wrapText="1"/>
    </xf>
    <xf numFmtId="0" fontId="13" fillId="9" borderId="0" xfId="0" applyFont="1" applyFill="1" applyAlignment="1">
      <alignment horizontal="center" vertical="center"/>
    </xf>
    <xf numFmtId="0" fontId="13" fillId="0" borderId="0" xfId="0" applyFont="1" applyAlignment="1">
      <alignment horizontal="center" vertical="center"/>
    </xf>
    <xf numFmtId="0" fontId="23" fillId="9" borderId="0" xfId="0" applyFont="1" applyFill="1" applyAlignment="1">
      <alignment horizontal="center" vertical="center" wrapText="1"/>
    </xf>
    <xf numFmtId="9" fontId="23" fillId="0" borderId="43" xfId="0" applyNumberFormat="1" applyFont="1" applyBorder="1" applyAlignment="1">
      <alignment horizontal="center" vertical="center"/>
    </xf>
    <xf numFmtId="0" fontId="12" fillId="0" borderId="0" xfId="0" applyFont="1" applyAlignment="1">
      <alignment horizontal="center" vertical="center"/>
    </xf>
    <xf numFmtId="0" fontId="26" fillId="0" borderId="6" xfId="0" applyFont="1" applyBorder="1" applyAlignment="1">
      <alignment horizontal="center" vertical="center"/>
    </xf>
    <xf numFmtId="0" fontId="11" fillId="0" borderId="0" xfId="0" applyFont="1" applyAlignment="1">
      <alignment horizontal="center" vertical="center"/>
    </xf>
    <xf numFmtId="0" fontId="14" fillId="0" borderId="0" xfId="0" applyFont="1" applyAlignment="1">
      <alignment horizontal="center" vertical="center"/>
    </xf>
    <xf numFmtId="0" fontId="27" fillId="0" borderId="7" xfId="0" applyFont="1" applyBorder="1" applyAlignment="1">
      <alignment horizontal="center" vertical="center"/>
    </xf>
    <xf numFmtId="0" fontId="33" fillId="0" borderId="0" xfId="0" applyFont="1" applyAlignment="1">
      <alignment horizontal="center" vertical="center"/>
    </xf>
    <xf numFmtId="0" fontId="22" fillId="0" borderId="0" xfId="0" applyFont="1" applyAlignment="1">
      <alignment horizontal="center" vertical="center"/>
    </xf>
    <xf numFmtId="0" fontId="25" fillId="9" borderId="0" xfId="0" applyFont="1" applyFill="1" applyAlignment="1">
      <alignment horizontal="center" vertical="center"/>
    </xf>
    <xf numFmtId="0" fontId="25" fillId="9" borderId="0" xfId="0" applyFont="1" applyFill="1" applyAlignment="1">
      <alignment horizontal="center" vertical="center" wrapText="1"/>
    </xf>
    <xf numFmtId="0" fontId="21" fillId="3" borderId="21" xfId="14" applyFont="1" applyFill="1" applyBorder="1" applyAlignment="1">
      <alignment vertical="center" wrapText="1"/>
    </xf>
    <xf numFmtId="0" fontId="22" fillId="0" borderId="22" xfId="14" applyFont="1" applyBorder="1" applyAlignment="1">
      <alignment vertical="center"/>
    </xf>
    <xf numFmtId="0" fontId="11" fillId="0" borderId="21" xfId="0" applyFont="1" applyBorder="1" applyAlignment="1" applyProtection="1">
      <alignment horizontal="center" vertical="center"/>
      <protection hidden="1"/>
    </xf>
    <xf numFmtId="0" fontId="11" fillId="0" borderId="0" xfId="0" applyFont="1" applyAlignment="1" applyProtection="1">
      <alignment horizontal="center" vertical="center" wrapText="1"/>
      <protection hidden="1"/>
    </xf>
    <xf numFmtId="4" fontId="11" fillId="0" borderId="0" xfId="0" applyNumberFormat="1" applyFont="1" applyAlignment="1" applyProtection="1">
      <alignment horizontal="center" vertical="center" wrapText="1"/>
      <protection hidden="1"/>
    </xf>
    <xf numFmtId="0" fontId="11" fillId="0" borderId="22" xfId="0" applyFont="1" applyBorder="1" applyAlignment="1" applyProtection="1">
      <alignment horizontal="center" vertical="center"/>
      <protection hidden="1"/>
    </xf>
    <xf numFmtId="0" fontId="15" fillId="9" borderId="21" xfId="0" applyFont="1" applyFill="1" applyBorder="1" applyAlignment="1">
      <alignment horizontal="center" vertical="center"/>
    </xf>
    <xf numFmtId="0" fontId="13" fillId="9" borderId="22" xfId="0" applyFont="1" applyFill="1" applyBorder="1" applyAlignment="1">
      <alignment horizontal="center" vertical="center"/>
    </xf>
    <xf numFmtId="0" fontId="23" fillId="9" borderId="0" xfId="0" applyFont="1" applyFill="1" applyAlignment="1">
      <alignment horizontal="center" vertical="center"/>
    </xf>
    <xf numFmtId="0" fontId="12" fillId="9" borderId="21" xfId="0" applyFont="1" applyFill="1" applyBorder="1" applyAlignment="1">
      <alignment horizontal="center" vertical="center"/>
    </xf>
    <xf numFmtId="0" fontId="12" fillId="9" borderId="0" xfId="0" applyFont="1" applyFill="1" applyAlignment="1">
      <alignment horizontal="center" vertical="center"/>
    </xf>
    <xf numFmtId="0" fontId="12" fillId="9" borderId="22" xfId="0" applyFont="1" applyFill="1" applyBorder="1" applyAlignment="1">
      <alignment horizontal="center" vertical="center"/>
    </xf>
    <xf numFmtId="0" fontId="13" fillId="0" borderId="22" xfId="0" applyFont="1" applyBorder="1" applyAlignment="1">
      <alignment horizontal="center" vertical="center"/>
    </xf>
    <xf numFmtId="0" fontId="11" fillId="9" borderId="21" xfId="0" applyFont="1" applyFill="1" applyBorder="1" applyAlignment="1">
      <alignment horizontal="center" vertical="center"/>
    </xf>
    <xf numFmtId="0" fontId="24" fillId="9" borderId="0" xfId="0" applyFont="1" applyFill="1" applyAlignment="1">
      <alignment horizontal="center" vertical="center"/>
    </xf>
    <xf numFmtId="0" fontId="24" fillId="9" borderId="0" xfId="0" applyFont="1" applyFill="1" applyAlignment="1">
      <alignment horizontal="center" vertical="center" wrapText="1"/>
    </xf>
    <xf numFmtId="0" fontId="27" fillId="9" borderId="0" xfId="0" applyFont="1" applyFill="1" applyAlignment="1">
      <alignment horizontal="center" vertical="center" wrapText="1"/>
    </xf>
    <xf numFmtId="0" fontId="11" fillId="9" borderId="22" xfId="0" applyFont="1" applyFill="1" applyBorder="1" applyAlignment="1">
      <alignment horizontal="center" vertical="center"/>
    </xf>
    <xf numFmtId="0" fontId="14" fillId="9" borderId="21" xfId="0" applyFont="1" applyFill="1" applyBorder="1" applyAlignment="1">
      <alignment horizontal="center" vertical="center"/>
    </xf>
    <xf numFmtId="0" fontId="27" fillId="0" borderId="0" xfId="0" applyFont="1" applyAlignment="1">
      <alignment horizontal="center" vertical="center"/>
    </xf>
    <xf numFmtId="0" fontId="23" fillId="0" borderId="0" xfId="0" applyFont="1" applyAlignment="1">
      <alignment horizontal="center" vertical="center" wrapText="1"/>
    </xf>
    <xf numFmtId="0" fontId="11" fillId="0" borderId="22" xfId="0" applyFont="1" applyBorder="1" applyAlignment="1">
      <alignment horizontal="center" vertical="center"/>
    </xf>
    <xf numFmtId="0" fontId="30" fillId="9" borderId="0" xfId="0" applyFont="1" applyFill="1" applyAlignment="1">
      <alignment horizontal="center" vertical="center"/>
    </xf>
    <xf numFmtId="0" fontId="23" fillId="8" borderId="64" xfId="0" applyFont="1" applyFill="1" applyBorder="1" applyAlignment="1">
      <alignment horizontal="center" vertical="center" wrapText="1"/>
    </xf>
    <xf numFmtId="0" fontId="21" fillId="9" borderId="21" xfId="0" applyFont="1" applyFill="1" applyBorder="1" applyAlignment="1">
      <alignment horizontal="center" vertical="center" wrapText="1"/>
    </xf>
    <xf numFmtId="0" fontId="22" fillId="0" borderId="22" xfId="0" applyFont="1" applyBorder="1" applyAlignment="1">
      <alignment horizontal="center" vertical="center"/>
    </xf>
    <xf numFmtId="0" fontId="11" fillId="0" borderId="0" xfId="0" applyFont="1" applyBorder="1" applyProtection="1">
      <protection hidden="1"/>
    </xf>
    <xf numFmtId="0" fontId="11" fillId="0" borderId="4" xfId="0" applyFont="1" applyBorder="1" applyAlignment="1">
      <alignment horizontal="left" vertical="center"/>
    </xf>
    <xf numFmtId="0" fontId="23" fillId="8" borderId="10" xfId="0" applyFont="1" applyFill="1" applyBorder="1" applyAlignment="1">
      <alignment horizontal="center" vertical="center" wrapText="1"/>
    </xf>
    <xf numFmtId="0" fontId="25"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56" fillId="10" borderId="4" xfId="0" applyFont="1" applyFill="1" applyBorder="1" applyAlignment="1">
      <alignment horizontal="center" vertical="center"/>
    </xf>
    <xf numFmtId="0" fontId="30" fillId="3" borderId="23" xfId="14" applyFont="1" applyFill="1" applyBorder="1" applyAlignment="1" applyProtection="1">
      <alignment horizontal="center" vertical="center"/>
      <protection hidden="1"/>
    </xf>
    <xf numFmtId="0" fontId="25" fillId="3" borderId="14" xfId="14" applyFont="1" applyFill="1" applyBorder="1" applyAlignment="1" applyProtection="1">
      <alignment horizontal="center" vertical="center"/>
      <protection locked="0" hidden="1"/>
    </xf>
    <xf numFmtId="0" fontId="25" fillId="3" borderId="14" xfId="14" applyFont="1" applyFill="1" applyBorder="1" applyAlignment="1" applyProtection="1">
      <alignment horizontal="center" vertical="center" wrapText="1"/>
      <protection locked="0" hidden="1"/>
    </xf>
    <xf numFmtId="167" fontId="25" fillId="3" borderId="14" xfId="14" applyNumberFormat="1" applyFont="1" applyFill="1" applyBorder="1" applyAlignment="1" applyProtection="1">
      <alignment horizontal="center" vertical="center" wrapText="1"/>
      <protection locked="0" hidden="1"/>
    </xf>
    <xf numFmtId="167" fontId="25" fillId="3" borderId="24" xfId="14" applyNumberFormat="1" applyFont="1" applyFill="1" applyBorder="1" applyAlignment="1" applyProtection="1">
      <alignment horizontal="center" vertical="center" wrapText="1"/>
      <protection locked="0" hidden="1"/>
    </xf>
    <xf numFmtId="0" fontId="25"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56" fillId="10" borderId="4" xfId="0" applyFont="1" applyFill="1" applyBorder="1" applyAlignment="1">
      <alignment horizontal="center" vertical="center"/>
    </xf>
    <xf numFmtId="0" fontId="26" fillId="9" borderId="0" xfId="0" applyFont="1" applyFill="1" applyBorder="1" applyAlignment="1">
      <alignment horizontal="center" vertical="center"/>
    </xf>
    <xf numFmtId="0" fontId="13" fillId="9" borderId="0" xfId="0" applyFont="1" applyFill="1" applyBorder="1" applyAlignment="1">
      <alignment horizontal="center" vertical="center"/>
    </xf>
    <xf numFmtId="0" fontId="23" fillId="9" borderId="0" xfId="0" applyFont="1" applyFill="1" applyBorder="1" applyAlignment="1">
      <alignment horizontal="center" vertical="center" wrapText="1"/>
    </xf>
    <xf numFmtId="0" fontId="26" fillId="9" borderId="0" xfId="0" applyFont="1" applyFill="1" applyBorder="1" applyAlignment="1">
      <alignment horizontal="center" vertical="center" wrapText="1"/>
    </xf>
    <xf numFmtId="0" fontId="11" fillId="9" borderId="0" xfId="0" applyFont="1" applyFill="1" applyBorder="1" applyAlignment="1">
      <alignment horizontal="center" vertical="center"/>
    </xf>
    <xf numFmtId="0" fontId="24" fillId="8" borderId="0" xfId="0" applyFont="1" applyFill="1" applyBorder="1" applyAlignment="1">
      <alignment horizontal="center" vertical="center" wrapText="1"/>
    </xf>
    <xf numFmtId="0" fontId="12" fillId="0" borderId="21" xfId="0" applyFont="1" applyFill="1" applyBorder="1" applyAlignment="1">
      <alignment horizontal="center" vertical="center"/>
    </xf>
    <xf numFmtId="0" fontId="23" fillId="0" borderId="0" xfId="0" applyFont="1" applyFill="1" applyBorder="1" applyAlignment="1">
      <alignment horizontal="center" vertical="center" wrapText="1"/>
    </xf>
    <xf numFmtId="0" fontId="35"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3" fillId="0" borderId="0" xfId="0" applyFont="1" applyFill="1" applyAlignment="1">
      <alignment horizontal="center" vertical="center" wrapText="1"/>
    </xf>
    <xf numFmtId="0" fontId="12" fillId="0" borderId="0" xfId="0" applyFont="1" applyFill="1" applyAlignment="1">
      <alignment horizontal="center" vertical="center"/>
    </xf>
    <xf numFmtId="0" fontId="12" fillId="0" borderId="22" xfId="0" applyFont="1" applyFill="1" applyBorder="1" applyAlignment="1">
      <alignment horizontal="center" vertical="center"/>
    </xf>
    <xf numFmtId="0" fontId="11" fillId="0" borderId="0" xfId="0" applyFont="1" applyFill="1" applyProtection="1">
      <protection hidden="1"/>
    </xf>
    <xf numFmtId="9" fontId="23" fillId="0" borderId="65" xfId="0" applyNumberFormat="1" applyFont="1" applyBorder="1" applyAlignment="1">
      <alignment horizontal="center" vertical="center"/>
    </xf>
    <xf numFmtId="9" fontId="23" fillId="0" borderId="4" xfId="0" applyNumberFormat="1" applyFont="1" applyFill="1" applyBorder="1" applyAlignment="1">
      <alignment horizontal="center" vertical="center"/>
    </xf>
    <xf numFmtId="0" fontId="26" fillId="8" borderId="6"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31" fillId="8" borderId="10" xfId="0" applyFont="1" applyFill="1" applyBorder="1" applyAlignment="1">
      <alignment horizontal="center" vertical="center" wrapText="1"/>
    </xf>
    <xf numFmtId="0" fontId="31" fillId="0" borderId="7" xfId="0" applyFont="1" applyFill="1" applyBorder="1" applyAlignment="1">
      <alignment horizontal="center" vertical="center" wrapText="1"/>
    </xf>
    <xf numFmtId="6" fontId="32" fillId="12" borderId="0" xfId="0" applyNumberFormat="1" applyFont="1" applyFill="1" applyBorder="1" applyAlignment="1">
      <alignment horizontal="center" vertical="center" wrapText="1"/>
    </xf>
    <xf numFmtId="0" fontId="32" fillId="12" borderId="0" xfId="0" applyFont="1" applyFill="1" applyBorder="1" applyAlignment="1">
      <alignment horizontal="center" vertical="center" wrapText="1"/>
    </xf>
    <xf numFmtId="9" fontId="34" fillId="5" borderId="8" xfId="12" applyFont="1" applyFill="1" applyBorder="1" applyAlignment="1" applyProtection="1">
      <alignment horizontal="center" vertical="center" wrapText="1"/>
      <protection locked="0" hidden="1"/>
    </xf>
    <xf numFmtId="9" fontId="34" fillId="0" borderId="0" xfId="12" applyFont="1" applyFill="1" applyBorder="1" applyAlignment="1" applyProtection="1">
      <alignment horizontal="center" vertical="center" wrapText="1"/>
      <protection locked="0" hidden="1"/>
    </xf>
    <xf numFmtId="2" fontId="26" fillId="0" borderId="0" xfId="2" applyNumberFormat="1" applyFont="1" applyFill="1" applyBorder="1" applyAlignment="1" applyProtection="1">
      <alignment horizontal="center" vertical="center"/>
      <protection locked="0" hidden="1"/>
    </xf>
    <xf numFmtId="9" fontId="34" fillId="0" borderId="7" xfId="12" applyFont="1" applyFill="1" applyBorder="1" applyAlignment="1" applyProtection="1">
      <alignment horizontal="center" vertical="center" wrapText="1"/>
      <protection locked="0" hidden="1"/>
    </xf>
    <xf numFmtId="0" fontId="30" fillId="8" borderId="4" xfId="0" applyFont="1" applyFill="1" applyBorder="1" applyAlignment="1">
      <alignment horizontal="center" vertical="center" wrapText="1"/>
    </xf>
    <xf numFmtId="0" fontId="30" fillId="0" borderId="4" xfId="0" applyFont="1" applyBorder="1" applyAlignment="1">
      <alignment horizontal="center" vertical="center" wrapText="1"/>
    </xf>
    <xf numFmtId="9" fontId="31" fillId="0" borderId="4" xfId="0" applyNumberFormat="1" applyFont="1" applyBorder="1" applyAlignment="1">
      <alignment horizontal="center" vertical="center" wrapText="1"/>
    </xf>
    <xf numFmtId="0" fontId="11" fillId="9" borderId="14" xfId="0" applyFont="1" applyFill="1" applyBorder="1" applyAlignment="1">
      <alignment horizontal="center" vertical="center"/>
    </xf>
    <xf numFmtId="0" fontId="23" fillId="8" borderId="55" xfId="0" applyFont="1" applyFill="1" applyBorder="1" applyAlignment="1">
      <alignment horizontal="center" vertical="center" wrapText="1"/>
    </xf>
    <xf numFmtId="0" fontId="11" fillId="3" borderId="23" xfId="7" applyFont="1" applyFill="1" applyBorder="1"/>
    <xf numFmtId="0" fontId="11" fillId="3" borderId="14" xfId="7" applyFont="1" applyFill="1" applyBorder="1"/>
    <xf numFmtId="0" fontId="11" fillId="3" borderId="24" xfId="7" applyFont="1" applyFill="1" applyBorder="1"/>
    <xf numFmtId="0" fontId="23" fillId="5" borderId="37" xfId="14" applyFont="1" applyFill="1" applyBorder="1" applyAlignment="1">
      <alignment horizontal="center" vertical="center"/>
    </xf>
    <xf numFmtId="0" fontId="23" fillId="5" borderId="0" xfId="14" applyFont="1" applyFill="1" applyAlignment="1">
      <alignment horizontal="center" vertical="center"/>
    </xf>
    <xf numFmtId="0" fontId="45" fillId="0" borderId="0" xfId="14" applyFont="1" applyAlignment="1">
      <alignment horizontal="center" vertical="center" wrapText="1"/>
    </xf>
    <xf numFmtId="0" fontId="45" fillId="0" borderId="0" xfId="14" applyFont="1" applyAlignment="1">
      <alignment vertical="center" wrapText="1"/>
    </xf>
    <xf numFmtId="0" fontId="45" fillId="0" borderId="0" xfId="14" applyFont="1" applyAlignment="1">
      <alignment horizontal="left" vertical="center" wrapText="1"/>
    </xf>
    <xf numFmtId="0" fontId="61" fillId="0" borderId="0" xfId="0" applyFont="1"/>
    <xf numFmtId="0" fontId="13" fillId="14" borderId="0" xfId="0" applyFont="1" applyFill="1" applyAlignment="1" applyProtection="1">
      <alignment vertical="center" wrapText="1"/>
      <protection locked="0" hidden="1"/>
    </xf>
    <xf numFmtId="0" fontId="13" fillId="14" borderId="0" xfId="0" applyFont="1" applyFill="1" applyAlignment="1" applyProtection="1">
      <alignment horizontal="center" vertical="center" wrapText="1"/>
      <protection locked="0" hidden="1"/>
    </xf>
    <xf numFmtId="0" fontId="61" fillId="3" borderId="0" xfId="0" applyFont="1" applyFill="1" applyAlignment="1">
      <alignment horizontal="center"/>
    </xf>
    <xf numFmtId="0" fontId="12" fillId="0" borderId="0" xfId="0" applyFont="1" applyAlignment="1" applyProtection="1">
      <alignment horizontal="left" vertical="center"/>
      <protection hidden="1"/>
    </xf>
    <xf numFmtId="0" fontId="12" fillId="0" borderId="0" xfId="0" applyFont="1" applyAlignment="1" applyProtection="1">
      <alignment horizontal="center" vertical="center" wrapText="1"/>
      <protection hidden="1"/>
    </xf>
    <xf numFmtId="0" fontId="16" fillId="0" borderId="0" xfId="0" applyFont="1" applyAlignment="1" applyProtection="1">
      <alignment vertical="top" wrapText="1"/>
      <protection hidden="1"/>
    </xf>
    <xf numFmtId="0" fontId="16" fillId="0" borderId="0" xfId="0" applyFont="1" applyProtection="1">
      <protection hidden="1"/>
    </xf>
    <xf numFmtId="0" fontId="16" fillId="18" borderId="21" xfId="0" applyFont="1" applyFill="1" applyBorder="1" applyAlignment="1" applyProtection="1">
      <alignment horizontal="center" vertical="center"/>
      <protection hidden="1"/>
    </xf>
    <xf numFmtId="0" fontId="16" fillId="18" borderId="0" xfId="0" applyFont="1" applyFill="1" applyAlignment="1" applyProtection="1">
      <alignment horizontal="center" vertical="center"/>
      <protection hidden="1"/>
    </xf>
    <xf numFmtId="15" fontId="16" fillId="18" borderId="0" xfId="0" applyNumberFormat="1" applyFont="1" applyFill="1" applyAlignment="1" applyProtection="1">
      <alignment horizontal="center" vertical="center"/>
      <protection hidden="1"/>
    </xf>
    <xf numFmtId="0" fontId="61" fillId="0" borderId="0" xfId="0" applyFont="1" applyAlignment="1">
      <alignment horizontal="center"/>
    </xf>
    <xf numFmtId="0" fontId="14" fillId="0" borderId="0" xfId="14" applyFont="1" applyAlignment="1">
      <alignment horizontal="center" vertical="center"/>
    </xf>
    <xf numFmtId="0" fontId="16" fillId="0" borderId="0" xfId="0" applyFont="1" applyAlignment="1">
      <alignment horizontal="center" wrapText="1"/>
    </xf>
    <xf numFmtId="0" fontId="14" fillId="0" borderId="59" xfId="14" applyFont="1" applyBorder="1" applyAlignment="1">
      <alignment horizontal="center" vertical="center"/>
    </xf>
    <xf numFmtId="0" fontId="62" fillId="17" borderId="29" xfId="0" applyFont="1" applyFill="1" applyBorder="1" applyAlignment="1" applyProtection="1">
      <alignment horizontal="center" vertical="center" wrapText="1"/>
      <protection hidden="1"/>
    </xf>
    <xf numFmtId="0" fontId="62" fillId="17" borderId="30" xfId="0" applyFont="1" applyFill="1" applyBorder="1" applyAlignment="1" applyProtection="1">
      <alignment vertical="center" wrapText="1"/>
      <protection hidden="1"/>
    </xf>
    <xf numFmtId="0" fontId="12" fillId="0" borderId="74" xfId="0" applyFont="1" applyBorder="1" applyAlignment="1" applyProtection="1">
      <alignment horizontal="center" vertical="center" wrapText="1"/>
      <protection locked="0" hidden="1"/>
    </xf>
    <xf numFmtId="0" fontId="14" fillId="0" borderId="33" xfId="14" applyFont="1" applyBorder="1" applyAlignment="1">
      <alignment vertical="center"/>
    </xf>
    <xf numFmtId="0" fontId="26" fillId="8" borderId="74" xfId="0" applyFont="1" applyFill="1" applyBorder="1" applyAlignment="1">
      <alignment horizontal="center" vertical="center"/>
    </xf>
    <xf numFmtId="49" fontId="13" fillId="0" borderId="0" xfId="0" applyNumberFormat="1" applyFont="1" applyAlignment="1" applyProtection="1">
      <alignment horizontal="center" vertical="center"/>
      <protection hidden="1"/>
    </xf>
    <xf numFmtId="0" fontId="13" fillId="0" borderId="0" xfId="0" applyFont="1" applyAlignment="1" applyProtection="1">
      <alignment vertical="center"/>
      <protection hidden="1"/>
    </xf>
    <xf numFmtId="0" fontId="13" fillId="0" borderId="0" xfId="0" applyFont="1" applyAlignment="1" applyProtection="1">
      <alignment horizontal="left" vertical="center"/>
      <protection hidden="1"/>
    </xf>
    <xf numFmtId="0" fontId="13" fillId="0" borderId="0" xfId="0" applyFont="1" applyAlignment="1" applyProtection="1">
      <alignment horizontal="center" vertical="center" wrapText="1"/>
      <protection hidden="1"/>
    </xf>
    <xf numFmtId="0" fontId="40" fillId="0" borderId="0" xfId="0" applyFont="1" applyAlignment="1" applyProtection="1">
      <alignment vertical="top" wrapText="1"/>
      <protection hidden="1"/>
    </xf>
    <xf numFmtId="0" fontId="40" fillId="0" borderId="0" xfId="0" applyFont="1" applyProtection="1">
      <protection hidden="1"/>
    </xf>
    <xf numFmtId="0" fontId="40" fillId="0" borderId="0" xfId="0" applyFont="1" applyAlignment="1" applyProtection="1">
      <alignment horizontal="center" vertical="top" wrapText="1"/>
      <protection hidden="1"/>
    </xf>
    <xf numFmtId="0" fontId="40" fillId="0" borderId="28" xfId="0" applyFont="1" applyBorder="1" applyAlignment="1" applyProtection="1">
      <alignment vertical="center" wrapText="1"/>
      <protection locked="0" hidden="1"/>
    </xf>
    <xf numFmtId="0" fontId="40" fillId="0" borderId="4" xfId="0" applyFont="1" applyBorder="1" applyAlignment="1" applyProtection="1">
      <alignment horizontal="center" vertical="center" wrapText="1"/>
      <protection locked="0" hidden="1"/>
    </xf>
    <xf numFmtId="0" fontId="40" fillId="0" borderId="72" xfId="0" applyFont="1" applyBorder="1" applyAlignment="1" applyProtection="1">
      <alignment vertical="center" wrapText="1"/>
      <protection locked="0" hidden="1"/>
    </xf>
    <xf numFmtId="0" fontId="40" fillId="0" borderId="59" xfId="0" applyFont="1" applyBorder="1" applyAlignment="1" applyProtection="1">
      <alignment horizontal="center" vertical="center" wrapText="1"/>
      <protection locked="0" hidden="1"/>
    </xf>
    <xf numFmtId="15" fontId="40" fillId="18" borderId="4" xfId="0" applyNumberFormat="1" applyFont="1" applyFill="1" applyBorder="1" applyAlignment="1" applyProtection="1">
      <alignment horizontal="center" vertical="center"/>
      <protection hidden="1"/>
    </xf>
    <xf numFmtId="15" fontId="40" fillId="18" borderId="59" xfId="0" applyNumberFormat="1" applyFont="1" applyFill="1" applyBorder="1" applyAlignment="1" applyProtection="1">
      <alignment horizontal="center" vertical="center"/>
      <protection hidden="1"/>
    </xf>
    <xf numFmtId="0" fontId="13" fillId="0" borderId="74" xfId="0" applyFont="1" applyBorder="1" applyAlignment="1" applyProtection="1">
      <alignment horizontal="center" vertical="center" wrapText="1"/>
      <protection locked="0" hidden="1"/>
    </xf>
    <xf numFmtId="0" fontId="13" fillId="0" borderId="59" xfId="14" applyFont="1" applyBorder="1" applyAlignment="1">
      <alignment horizontal="center" vertical="center"/>
    </xf>
    <xf numFmtId="0" fontId="25"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56" fillId="10" borderId="4" xfId="0" applyFont="1" applyFill="1" applyBorder="1" applyAlignment="1">
      <alignment horizontal="center" vertical="center"/>
    </xf>
    <xf numFmtId="0" fontId="26" fillId="8" borderId="6" xfId="0" applyFont="1" applyFill="1" applyBorder="1" applyAlignment="1">
      <alignment horizontal="center" vertical="center" wrapText="1"/>
    </xf>
    <xf numFmtId="0" fontId="26" fillId="8" borderId="2" xfId="0" applyFont="1" applyFill="1" applyBorder="1" applyAlignment="1">
      <alignment horizontal="center" vertical="center" wrapText="1"/>
    </xf>
    <xf numFmtId="0" fontId="53" fillId="11" borderId="5" xfId="0" applyFont="1" applyFill="1" applyBorder="1" applyAlignment="1">
      <alignment horizontal="center" vertical="center"/>
    </xf>
    <xf numFmtId="0" fontId="40" fillId="0" borderId="27" xfId="0" applyFont="1" applyBorder="1" applyAlignment="1" applyProtection="1">
      <alignment horizontal="center" vertical="center" wrapText="1"/>
      <protection locked="0" hidden="1"/>
    </xf>
    <xf numFmtId="0" fontId="13" fillId="0" borderId="59" xfId="14" applyFont="1" applyBorder="1" applyAlignment="1">
      <alignment horizontal="center" vertical="center"/>
    </xf>
    <xf numFmtId="0" fontId="62" fillId="17" borderId="29" xfId="0" applyFont="1" applyFill="1" applyBorder="1" applyAlignment="1" applyProtection="1">
      <alignment horizontal="center" vertical="center" wrapText="1"/>
      <protection hidden="1"/>
    </xf>
    <xf numFmtId="0" fontId="14" fillId="0" borderId="4" xfId="14" applyFont="1" applyBorder="1" applyAlignment="1">
      <alignment horizontal="center" vertical="center"/>
    </xf>
    <xf numFmtId="0" fontId="24" fillId="5" borderId="4" xfId="14" applyFont="1" applyFill="1" applyBorder="1" applyAlignment="1" applyProtection="1">
      <alignment horizontal="center" vertical="center" wrapText="1"/>
      <protection hidden="1"/>
    </xf>
    <xf numFmtId="0" fontId="24" fillId="5" borderId="12" xfId="14" applyFont="1" applyFill="1" applyBorder="1" applyAlignment="1" applyProtection="1">
      <alignment horizontal="center" vertical="center" wrapText="1"/>
      <protection hidden="1"/>
    </xf>
    <xf numFmtId="0" fontId="23" fillId="9" borderId="4" xfId="0" applyFont="1" applyFill="1" applyBorder="1" applyAlignment="1">
      <alignment horizontal="center" vertical="center" wrapText="1"/>
    </xf>
    <xf numFmtId="0" fontId="11" fillId="0" borderId="0" xfId="0" applyFont="1" applyAlignment="1">
      <alignment horizontal="center" vertical="center" wrapText="1"/>
    </xf>
    <xf numFmtId="0" fontId="33" fillId="0" borderId="0" xfId="0" applyFont="1" applyAlignment="1">
      <alignment horizontal="center" vertical="center" wrapText="1"/>
    </xf>
    <xf numFmtId="0" fontId="53" fillId="11" borderId="4" xfId="0" applyFont="1" applyFill="1" applyBorder="1" applyAlignment="1">
      <alignment horizontal="center" vertical="center"/>
    </xf>
    <xf numFmtId="0" fontId="23" fillId="8" borderId="75" xfId="0" applyFont="1" applyFill="1" applyBorder="1" applyAlignment="1">
      <alignment horizontal="center" vertical="center" wrapText="1"/>
    </xf>
    <xf numFmtId="0" fontId="23" fillId="8" borderId="76" xfId="0" applyFont="1" applyFill="1" applyBorder="1" applyAlignment="1">
      <alignment horizontal="center" vertical="center" wrapText="1"/>
    </xf>
    <xf numFmtId="0" fontId="23" fillId="8" borderId="77" xfId="0" applyFont="1" applyFill="1" applyBorder="1" applyAlignment="1">
      <alignment horizontal="center" vertical="center" wrapText="1"/>
    </xf>
    <xf numFmtId="0" fontId="23" fillId="8" borderId="42" xfId="0" applyFont="1" applyFill="1" applyBorder="1" applyAlignment="1">
      <alignment horizontal="center" vertical="center" wrapText="1"/>
    </xf>
    <xf numFmtId="0" fontId="40" fillId="0" borderId="0" xfId="0" applyFont="1" applyAlignment="1">
      <alignment horizontal="center" vertical="center" wrapText="1"/>
    </xf>
    <xf numFmtId="0" fontId="62" fillId="0" borderId="29" xfId="0" applyFont="1" applyFill="1" applyBorder="1" applyAlignment="1" applyProtection="1">
      <alignment horizontal="center" vertical="center" wrapText="1"/>
      <protection hidden="1"/>
    </xf>
    <xf numFmtId="0" fontId="13" fillId="0" borderId="31" xfId="14" applyFont="1" applyBorder="1" applyAlignment="1">
      <alignment horizontal="center" vertical="center"/>
    </xf>
    <xf numFmtId="0" fontId="53"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48" fillId="21" borderId="4" xfId="0" applyFont="1" applyFill="1" applyBorder="1" applyAlignment="1">
      <alignment horizontal="center" vertical="center"/>
    </xf>
    <xf numFmtId="0" fontId="48" fillId="0" borderId="4" xfId="0" applyFont="1" applyBorder="1" applyAlignment="1">
      <alignment horizontal="center" vertical="center" wrapText="1"/>
    </xf>
    <xf numFmtId="9" fontId="48" fillId="0" borderId="4" xfId="0" applyNumberFormat="1" applyFont="1" applyBorder="1" applyAlignment="1">
      <alignment horizontal="center" vertical="center" wrapText="1"/>
    </xf>
    <xf numFmtId="2" fontId="49" fillId="0" borderId="4" xfId="0" applyNumberFormat="1" applyFont="1" applyBorder="1" applyAlignment="1">
      <alignment horizontal="center" vertical="center" wrapText="1"/>
    </xf>
    <xf numFmtId="173" fontId="31" fillId="0" borderId="4" xfId="0" applyNumberFormat="1" applyFont="1" applyBorder="1" applyAlignment="1">
      <alignment horizontal="center" vertical="center" wrapText="1"/>
    </xf>
    <xf numFmtId="2" fontId="31" fillId="0" borderId="4" xfId="0" applyNumberFormat="1" applyFont="1" applyBorder="1" applyAlignment="1">
      <alignment horizontal="center" vertical="center" wrapText="1"/>
    </xf>
    <xf numFmtId="173" fontId="23" fillId="8" borderId="55" xfId="0" applyNumberFormat="1" applyFont="1" applyFill="1" applyBorder="1" applyAlignment="1">
      <alignment horizontal="center" vertical="center" wrapText="1"/>
    </xf>
    <xf numFmtId="173" fontId="23" fillId="8" borderId="64" xfId="0" applyNumberFormat="1" applyFont="1" applyFill="1" applyBorder="1" applyAlignment="1">
      <alignment horizontal="center" vertical="center" wrapText="1"/>
    </xf>
    <xf numFmtId="0" fontId="62" fillId="0" borderId="30" xfId="0" applyFont="1" applyFill="1" applyBorder="1" applyAlignment="1" applyProtection="1">
      <alignment vertical="center" wrapText="1"/>
      <protection hidden="1"/>
    </xf>
    <xf numFmtId="0" fontId="71" fillId="0" borderId="4" xfId="0" applyFont="1" applyBorder="1" applyAlignment="1">
      <alignment wrapText="1"/>
    </xf>
    <xf numFmtId="0" fontId="14" fillId="0" borderId="7" xfId="14" applyFont="1" applyBorder="1" applyAlignment="1">
      <alignment vertical="center"/>
    </xf>
    <xf numFmtId="0" fontId="13" fillId="0" borderId="0" xfId="14" applyFont="1" applyBorder="1" applyAlignment="1">
      <alignment horizontal="center" vertical="center"/>
    </xf>
    <xf numFmtId="0" fontId="12" fillId="0" borderId="79" xfId="0" applyFont="1" applyBorder="1" applyAlignment="1" applyProtection="1">
      <alignment horizontal="center" vertical="center" wrapText="1"/>
      <protection locked="0" hidden="1"/>
    </xf>
    <xf numFmtId="0" fontId="14" fillId="0" borderId="80" xfId="14" applyFont="1" applyBorder="1" applyAlignment="1">
      <alignment horizontal="center" vertical="center"/>
    </xf>
    <xf numFmtId="0" fontId="13" fillId="0" borderId="0" xfId="0" applyFont="1" applyBorder="1" applyAlignment="1" applyProtection="1">
      <alignment horizontal="center" vertical="center" wrapText="1"/>
      <protection locked="0" hidden="1"/>
    </xf>
    <xf numFmtId="0" fontId="40" fillId="0" borderId="0" xfId="0" applyFont="1" applyBorder="1" applyAlignment="1" applyProtection="1">
      <alignment horizontal="center" vertical="center" wrapText="1"/>
      <protection locked="0" hidden="1"/>
    </xf>
    <xf numFmtId="0" fontId="14" fillId="0" borderId="0" xfId="14" applyFont="1" applyBorder="1" applyAlignment="1">
      <alignment vertical="center"/>
    </xf>
    <xf numFmtId="173" fontId="30" fillId="0" borderId="4" xfId="0" applyNumberFormat="1" applyFont="1" applyBorder="1" applyAlignment="1">
      <alignment horizontal="center" vertical="center" wrapText="1"/>
    </xf>
    <xf numFmtId="2" fontId="30" fillId="0" borderId="4" xfId="0" applyNumberFormat="1" applyFont="1" applyBorder="1" applyAlignment="1">
      <alignment horizontal="center" vertical="center" wrapText="1"/>
    </xf>
    <xf numFmtId="0" fontId="56" fillId="0" borderId="0" xfId="0" applyFont="1" applyFill="1" applyBorder="1" applyAlignment="1">
      <alignment horizontal="center" vertical="center"/>
    </xf>
    <xf numFmtId="15" fontId="40" fillId="18" borderId="59" xfId="0" applyNumberFormat="1" applyFont="1" applyFill="1" applyBorder="1" applyAlignment="1" applyProtection="1">
      <alignment horizontal="center" vertical="center" wrapText="1"/>
      <protection hidden="1"/>
    </xf>
    <xf numFmtId="0" fontId="31" fillId="22" borderId="4" xfId="14" applyFont="1" applyFill="1" applyBorder="1" applyAlignment="1">
      <alignment horizontal="center" vertical="center"/>
    </xf>
    <xf numFmtId="0" fontId="31" fillId="0" borderId="4" xfId="14" applyFont="1" applyBorder="1" applyAlignment="1">
      <alignment horizontal="center" vertical="center" wrapText="1"/>
    </xf>
    <xf numFmtId="9" fontId="31" fillId="0" borderId="4" xfId="28" applyFont="1" applyFill="1" applyBorder="1" applyAlignment="1">
      <alignment horizontal="center" vertical="center" wrapText="1"/>
    </xf>
    <xf numFmtId="4" fontId="30" fillId="8" borderId="4" xfId="0" applyNumberFormat="1" applyFont="1" applyFill="1" applyBorder="1" applyAlignment="1">
      <alignment horizontal="center" vertical="center" wrapText="1"/>
    </xf>
    <xf numFmtId="0" fontId="13" fillId="0" borderId="79" xfId="0" applyFont="1" applyBorder="1" applyAlignment="1" applyProtection="1">
      <alignment horizontal="center" vertical="center" wrapText="1"/>
      <protection locked="0" hidden="1"/>
    </xf>
    <xf numFmtId="0" fontId="13" fillId="0" borderId="80" xfId="14" applyFont="1" applyBorder="1" applyAlignment="1">
      <alignment horizontal="center" vertical="center"/>
    </xf>
    <xf numFmtId="0" fontId="40" fillId="0" borderId="72" xfId="0" applyFont="1" applyBorder="1" applyAlignment="1" applyProtection="1">
      <alignment horizontal="left" vertical="top" wrapText="1"/>
      <protection locked="0" hidden="1"/>
    </xf>
    <xf numFmtId="0" fontId="30" fillId="22" borderId="4" xfId="14" applyFont="1" applyFill="1" applyBorder="1" applyAlignment="1">
      <alignment horizontal="center" vertical="center"/>
    </xf>
    <xf numFmtId="174" fontId="31" fillId="0" borderId="4" xfId="75" applyNumberFormat="1" applyFont="1" applyFill="1" applyBorder="1" applyAlignment="1">
      <alignment horizontal="center" vertical="center" wrapText="1"/>
    </xf>
    <xf numFmtId="2" fontId="24" fillId="0" borderId="4" xfId="14" applyNumberFormat="1" applyFont="1" applyBorder="1" applyAlignment="1">
      <alignment horizontal="center" vertical="center" wrapText="1"/>
    </xf>
    <xf numFmtId="0" fontId="53" fillId="0" borderId="0" xfId="0" applyFont="1" applyFill="1" applyBorder="1" applyAlignment="1">
      <alignment vertical="center"/>
    </xf>
    <xf numFmtId="15" fontId="40" fillId="18" borderId="12" xfId="0" applyNumberFormat="1" applyFont="1" applyFill="1" applyBorder="1" applyAlignment="1" applyProtection="1">
      <alignment horizontal="center" vertical="center" wrapText="1"/>
      <protection hidden="1"/>
    </xf>
    <xf numFmtId="0" fontId="11" fillId="0" borderId="28" xfId="14" applyBorder="1" applyAlignment="1">
      <alignment horizontal="center" vertical="center"/>
    </xf>
    <xf numFmtId="0" fontId="11" fillId="0" borderId="72" xfId="14" applyBorder="1" applyAlignment="1">
      <alignment horizontal="center" vertical="center"/>
    </xf>
    <xf numFmtId="0" fontId="53" fillId="0" borderId="7" xfId="0" applyFont="1" applyFill="1" applyBorder="1" applyAlignment="1">
      <alignment horizontal="center" vertical="center"/>
    </xf>
    <xf numFmtId="0" fontId="0" fillId="0" borderId="71" xfId="0" applyBorder="1"/>
    <xf numFmtId="0" fontId="26" fillId="9" borderId="0" xfId="0" applyFont="1" applyFill="1" applyAlignment="1">
      <alignment horizontal="center" vertical="center"/>
    </xf>
    <xf numFmtId="0" fontId="12" fillId="0" borderId="21" xfId="0" applyFont="1" applyBorder="1" applyAlignment="1">
      <alignment horizontal="center" vertical="center"/>
    </xf>
    <xf numFmtId="0" fontId="35" fillId="0" borderId="0" xfId="0" applyFont="1" applyAlignment="1">
      <alignment horizontal="center" vertical="center" wrapText="1"/>
    </xf>
    <xf numFmtId="0" fontId="24" fillId="0" borderId="0" xfId="0" applyFont="1" applyAlignment="1">
      <alignment horizontal="center" vertical="center" wrapText="1"/>
    </xf>
    <xf numFmtId="9" fontId="23" fillId="0" borderId="4" xfId="0" applyNumberFormat="1" applyFont="1" applyBorder="1" applyAlignment="1">
      <alignment horizontal="center" vertical="center"/>
    </xf>
    <xf numFmtId="0" fontId="12" fillId="0" borderId="22" xfId="0" applyFont="1" applyBorder="1" applyAlignment="1">
      <alignment horizontal="center" vertical="center"/>
    </xf>
    <xf numFmtId="0" fontId="24" fillId="8" borderId="0" xfId="0" applyFont="1" applyFill="1" applyAlignment="1">
      <alignment horizontal="center" vertical="center" wrapText="1"/>
    </xf>
    <xf numFmtId="6" fontId="32" fillId="12" borderId="0" xfId="0" applyNumberFormat="1" applyFont="1" applyFill="1" applyAlignment="1">
      <alignment horizontal="center" vertical="center" wrapText="1"/>
    </xf>
    <xf numFmtId="0" fontId="32" fillId="12" borderId="0" xfId="0" applyFont="1" applyFill="1" applyAlignment="1">
      <alignment horizontal="center" vertical="center" wrapText="1"/>
    </xf>
    <xf numFmtId="0" fontId="56" fillId="0" borderId="0" xfId="0" applyFont="1" applyAlignment="1">
      <alignment vertical="center"/>
    </xf>
    <xf numFmtId="0" fontId="31" fillId="0" borderId="7" xfId="0" applyFont="1" applyBorder="1" applyAlignment="1">
      <alignment horizontal="center" vertical="center" wrapText="1"/>
    </xf>
    <xf numFmtId="0" fontId="25" fillId="3" borderId="4" xfId="0" applyFont="1" applyFill="1" applyBorder="1" applyAlignment="1">
      <alignment horizontal="center" vertical="center"/>
    </xf>
    <xf numFmtId="0" fontId="25" fillId="3" borderId="4" xfId="0" applyFont="1" applyFill="1" applyBorder="1" applyAlignment="1">
      <alignment horizontal="center" vertical="center" wrapText="1"/>
    </xf>
    <xf numFmtId="0" fontId="26" fillId="9" borderId="0" xfId="0" applyFont="1" applyFill="1" applyAlignment="1">
      <alignment horizontal="center" vertical="center" wrapText="1"/>
    </xf>
    <xf numFmtId="0" fontId="11" fillId="9" borderId="0" xfId="0" applyFont="1" applyFill="1" applyAlignment="1">
      <alignment horizontal="center" vertical="center"/>
    </xf>
    <xf numFmtId="0" fontId="56" fillId="23" borderId="4" xfId="0" applyFont="1" applyFill="1" applyBorder="1" applyAlignment="1">
      <alignment horizontal="center" vertical="center"/>
    </xf>
    <xf numFmtId="2" fontId="23" fillId="8" borderId="77" xfId="0" applyNumberFormat="1" applyFont="1" applyFill="1" applyBorder="1" applyAlignment="1">
      <alignment horizontal="center" vertical="center" wrapText="1"/>
    </xf>
    <xf numFmtId="2" fontId="23" fillId="8" borderId="64" xfId="0" applyNumberFormat="1" applyFont="1" applyFill="1" applyBorder="1" applyAlignment="1">
      <alignment horizontal="center" vertical="center" wrapText="1"/>
    </xf>
    <xf numFmtId="0" fontId="14" fillId="4" borderId="0" xfId="14" applyFont="1" applyFill="1" applyAlignment="1">
      <alignment vertical="center" wrapText="1"/>
    </xf>
    <xf numFmtId="0" fontId="62" fillId="0" borderId="29" xfId="0" applyFont="1" applyBorder="1" applyAlignment="1" applyProtection="1">
      <alignment horizontal="center" vertical="center" wrapText="1"/>
      <protection hidden="1"/>
    </xf>
    <xf numFmtId="0" fontId="26" fillId="23" borderId="74" xfId="0" applyFont="1" applyFill="1" applyBorder="1" applyAlignment="1">
      <alignment horizontal="center" vertical="center"/>
    </xf>
    <xf numFmtId="0" fontId="14" fillId="0" borderId="0" xfId="14" applyFont="1" applyFill="1" applyAlignment="1">
      <alignment vertical="center" wrapText="1"/>
    </xf>
    <xf numFmtId="0" fontId="40" fillId="0" borderId="16" xfId="0" applyFont="1" applyBorder="1" applyAlignment="1" applyProtection="1">
      <alignment horizontal="center" vertical="center" wrapText="1"/>
      <protection locked="0" hidden="1"/>
    </xf>
    <xf numFmtId="0" fontId="13" fillId="0" borderId="14" xfId="14" applyFont="1" applyBorder="1" applyAlignment="1">
      <alignment horizontal="center" vertical="center"/>
    </xf>
    <xf numFmtId="0" fontId="14" fillId="0" borderId="9" xfId="14" applyFont="1" applyBorder="1" applyAlignment="1">
      <alignment vertical="center"/>
    </xf>
    <xf numFmtId="0" fontId="26" fillId="8" borderId="0" xfId="0" applyFont="1" applyFill="1" applyBorder="1" applyAlignment="1">
      <alignment horizontal="center" vertical="center" wrapText="1"/>
    </xf>
    <xf numFmtId="2" fontId="23" fillId="8" borderId="0" xfId="0" applyNumberFormat="1" applyFont="1" applyFill="1" applyBorder="1" applyAlignment="1">
      <alignment horizontal="center" vertical="center" wrapText="1"/>
    </xf>
    <xf numFmtId="0" fontId="25" fillId="0" borderId="4" xfId="14" applyFont="1" applyBorder="1" applyAlignment="1">
      <alignment horizontal="center" vertical="center"/>
    </xf>
    <xf numFmtId="0" fontId="25" fillId="0" borderId="4" xfId="14" applyFont="1" applyBorder="1" applyAlignment="1">
      <alignment horizontal="center" vertical="center" wrapText="1"/>
    </xf>
    <xf numFmtId="9" fontId="25" fillId="0" borderId="4" xfId="28" applyFont="1" applyFill="1" applyBorder="1" applyAlignment="1">
      <alignment horizontal="center" vertical="center" wrapText="1"/>
    </xf>
    <xf numFmtId="4" fontId="25" fillId="0" borderId="4" xfId="2" applyNumberFormat="1" applyFont="1" applyFill="1" applyBorder="1" applyAlignment="1">
      <alignment horizontal="center" vertical="center" wrapText="1"/>
    </xf>
    <xf numFmtId="0" fontId="25" fillId="22" borderId="4" xfId="14" applyFont="1" applyFill="1" applyBorder="1" applyAlignment="1">
      <alignment horizontal="center" vertical="center"/>
    </xf>
    <xf numFmtId="15" fontId="40" fillId="18" borderId="4" xfId="0" applyNumberFormat="1" applyFont="1" applyFill="1" applyBorder="1" applyAlignment="1" applyProtection="1">
      <alignment horizontal="center" vertical="center" wrapText="1"/>
      <protection hidden="1"/>
    </xf>
    <xf numFmtId="0" fontId="11" fillId="0" borderId="0" xfId="0" applyFont="1" applyFill="1" applyBorder="1" applyAlignment="1">
      <alignment horizontal="center" vertical="center"/>
    </xf>
    <xf numFmtId="0" fontId="26" fillId="0" borderId="0" xfId="0" applyFont="1" applyFill="1" applyBorder="1" applyAlignment="1">
      <alignment horizontal="center" vertical="center" wrapText="1"/>
    </xf>
    <xf numFmtId="2" fontId="23" fillId="0" borderId="0" xfId="0" applyNumberFormat="1" applyFont="1" applyFill="1" applyBorder="1" applyAlignment="1">
      <alignment horizontal="center" vertical="center" wrapText="1"/>
    </xf>
    <xf numFmtId="0" fontId="13" fillId="0" borderId="22" xfId="0" applyFont="1" applyFill="1" applyBorder="1" applyAlignment="1">
      <alignment horizontal="center" vertical="center"/>
    </xf>
    <xf numFmtId="0" fontId="11" fillId="0" borderId="0" xfId="0" applyFont="1" applyFill="1" applyAlignment="1">
      <alignment horizontal="center" vertical="center"/>
    </xf>
    <xf numFmtId="0" fontId="13" fillId="0" borderId="12" xfId="14" applyFont="1" applyBorder="1" applyAlignment="1">
      <alignment horizontal="center" vertical="center"/>
    </xf>
    <xf numFmtId="0" fontId="13" fillId="0" borderId="28" xfId="0" applyFont="1" applyBorder="1" applyAlignment="1" applyProtection="1">
      <alignment horizontal="left" vertical="center" wrapText="1"/>
      <protection locked="0" hidden="1"/>
    </xf>
    <xf numFmtId="0" fontId="13" fillId="0" borderId="72" xfId="0" applyFont="1" applyBorder="1" applyAlignment="1" applyProtection="1">
      <alignment vertical="center" wrapText="1"/>
      <protection locked="0" hidden="1"/>
    </xf>
    <xf numFmtId="0" fontId="11" fillId="0" borderId="13" xfId="0" applyFont="1" applyBorder="1" applyAlignment="1">
      <alignment horizontal="center" vertical="center"/>
    </xf>
    <xf numFmtId="0" fontId="11" fillId="0" borderId="4" xfId="0" applyFont="1" applyBorder="1" applyAlignment="1">
      <alignment horizontal="center" vertical="center"/>
    </xf>
    <xf numFmtId="0" fontId="40" fillId="4" borderId="11" xfId="0" applyFont="1" applyFill="1" applyBorder="1" applyAlignment="1" applyProtection="1">
      <alignment horizontal="center" vertical="center" wrapText="1"/>
      <protection locked="0" hidden="1"/>
    </xf>
    <xf numFmtId="0" fontId="13" fillId="0" borderId="28" xfId="0" applyFont="1" applyBorder="1" applyAlignment="1" applyProtection="1">
      <alignment vertical="center" wrapText="1"/>
      <protection locked="0" hidden="1"/>
    </xf>
    <xf numFmtId="0" fontId="13" fillId="0" borderId="38" xfId="0" applyFont="1" applyBorder="1" applyAlignment="1" applyProtection="1">
      <alignment horizontal="center" vertical="center" wrapText="1"/>
      <protection locked="0" hidden="1"/>
    </xf>
    <xf numFmtId="0" fontId="0" fillId="0" borderId="9" xfId="0" applyFill="1" applyBorder="1"/>
    <xf numFmtId="0" fontId="0" fillId="0" borderId="2" xfId="0" applyFill="1" applyBorder="1"/>
    <xf numFmtId="0" fontId="14" fillId="4" borderId="4" xfId="14" applyFont="1" applyFill="1" applyBorder="1" applyAlignment="1">
      <alignment horizontal="center" vertical="center"/>
    </xf>
    <xf numFmtId="0" fontId="0" fillId="0" borderId="73" xfId="0" applyBorder="1" applyAlignment="1">
      <alignment horizontal="center" vertical="center"/>
    </xf>
    <xf numFmtId="0" fontId="14" fillId="0" borderId="0" xfId="14" applyFont="1" applyAlignment="1" applyProtection="1">
      <alignment horizontal="center" vertical="center"/>
      <protection hidden="1"/>
    </xf>
    <xf numFmtId="0" fontId="14" fillId="6" borderId="4" xfId="0" applyFont="1" applyFill="1" applyBorder="1" applyAlignment="1">
      <alignment horizontal="center"/>
    </xf>
    <xf numFmtId="0" fontId="14" fillId="0" borderId="4" xfId="0" applyFont="1" applyBorder="1" applyAlignment="1">
      <alignment horizontal="center" vertical="center"/>
    </xf>
    <xf numFmtId="0" fontId="56" fillId="0" borderId="33" xfId="0" applyFont="1" applyFill="1" applyBorder="1" applyAlignment="1">
      <alignment horizontal="center" vertical="center"/>
    </xf>
    <xf numFmtId="0" fontId="56" fillId="0" borderId="18" xfId="0" applyFont="1" applyFill="1" applyBorder="1" applyAlignment="1">
      <alignment horizontal="center" vertical="center"/>
    </xf>
    <xf numFmtId="0" fontId="26" fillId="8" borderId="66" xfId="0" applyFont="1" applyFill="1" applyBorder="1" applyAlignment="1">
      <alignment horizontal="center" vertical="center" wrapText="1"/>
    </xf>
    <xf numFmtId="0" fontId="26" fillId="8" borderId="54" xfId="0" applyFont="1" applyFill="1" applyBorder="1" applyAlignment="1">
      <alignment horizontal="center" vertical="center" wrapText="1"/>
    </xf>
    <xf numFmtId="0" fontId="26" fillId="8" borderId="61" xfId="0" applyFont="1" applyFill="1" applyBorder="1" applyAlignment="1">
      <alignment horizontal="center" vertical="center" wrapText="1"/>
    </xf>
    <xf numFmtId="0" fontId="26" fillId="8" borderId="68" xfId="0" applyFont="1" applyFill="1" applyBorder="1" applyAlignment="1">
      <alignment horizontal="center" vertical="center" wrapText="1"/>
    </xf>
    <xf numFmtId="0" fontId="26" fillId="8" borderId="57" xfId="0" applyFont="1" applyFill="1" applyBorder="1" applyAlignment="1">
      <alignment horizontal="center" vertical="center" wrapText="1"/>
    </xf>
    <xf numFmtId="0" fontId="26" fillId="8" borderId="63" xfId="0" applyFont="1" applyFill="1" applyBorder="1" applyAlignment="1">
      <alignment horizontal="center" vertical="center" wrapText="1"/>
    </xf>
    <xf numFmtId="0" fontId="13" fillId="9" borderId="57" xfId="0" applyFont="1" applyFill="1" applyBorder="1" applyAlignment="1">
      <alignment horizontal="center" vertical="center"/>
    </xf>
    <xf numFmtId="0" fontId="13" fillId="9" borderId="60" xfId="0" applyFont="1" applyFill="1" applyBorder="1" applyAlignment="1">
      <alignment horizontal="center" vertical="center"/>
    </xf>
    <xf numFmtId="0" fontId="23" fillId="0" borderId="2" xfId="0" applyFont="1" applyBorder="1" applyAlignment="1">
      <alignment horizontal="center" vertical="center" wrapText="1"/>
    </xf>
    <xf numFmtId="0" fontId="31" fillId="0" borderId="4" xfId="14" applyFont="1" applyBorder="1" applyAlignment="1">
      <alignment horizontal="center" vertical="center" wrapText="1"/>
    </xf>
    <xf numFmtId="0" fontId="31" fillId="0" borderId="4" xfId="0" applyFont="1" applyBorder="1" applyAlignment="1">
      <alignment horizontal="center" vertical="center" wrapText="1"/>
    </xf>
    <xf numFmtId="0" fontId="53" fillId="11" borderId="5" xfId="0" applyFont="1" applyFill="1" applyBorder="1" applyAlignment="1">
      <alignment horizontal="center" vertical="center"/>
    </xf>
    <xf numFmtId="0" fontId="53" fillId="11" borderId="6" xfId="0" applyFont="1" applyFill="1" applyBorder="1" applyAlignment="1">
      <alignment horizontal="center" vertical="center"/>
    </xf>
    <xf numFmtId="0" fontId="53" fillId="11" borderId="8" xfId="0" applyFont="1" applyFill="1" applyBorder="1" applyAlignment="1">
      <alignment horizontal="center" vertical="center"/>
    </xf>
    <xf numFmtId="0" fontId="25" fillId="0" borderId="4" xfId="0" applyFont="1" applyBorder="1" applyAlignment="1">
      <alignment horizontal="center" vertical="center" wrapText="1"/>
    </xf>
    <xf numFmtId="0" fontId="24" fillId="8" borderId="5" xfId="0" applyFont="1" applyFill="1" applyBorder="1" applyAlignment="1">
      <alignment horizontal="center" vertical="center" wrapText="1"/>
    </xf>
    <xf numFmtId="0" fontId="24" fillId="8" borderId="44" xfId="0" applyFont="1" applyFill="1" applyBorder="1" applyAlignment="1">
      <alignment horizontal="center" vertical="center" wrapText="1"/>
    </xf>
    <xf numFmtId="0" fontId="54" fillId="13" borderId="5" xfId="0" applyFont="1" applyFill="1" applyBorder="1" applyAlignment="1">
      <alignment horizontal="center" vertical="center" wrapText="1"/>
    </xf>
    <xf numFmtId="0" fontId="54" fillId="13" borderId="6" xfId="0" applyFont="1" applyFill="1" applyBorder="1" applyAlignment="1">
      <alignment horizontal="center" vertical="center" wrapText="1"/>
    </xf>
    <xf numFmtId="0" fontId="24" fillId="8" borderId="5" xfId="0" applyFont="1" applyFill="1" applyBorder="1" applyAlignment="1">
      <alignment horizontal="center" vertical="center"/>
    </xf>
    <xf numFmtId="0" fontId="24" fillId="8" borderId="8" xfId="0" applyFont="1" applyFill="1" applyBorder="1" applyAlignment="1">
      <alignment horizontal="center" vertical="center"/>
    </xf>
    <xf numFmtId="0" fontId="23" fillId="9" borderId="5"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13" borderId="5" xfId="0" applyFont="1" applyFill="1" applyBorder="1" applyAlignment="1">
      <alignment horizontal="center" vertical="center"/>
    </xf>
    <xf numFmtId="0" fontId="23" fillId="13" borderId="8" xfId="0" applyFont="1" applyFill="1" applyBorder="1" applyAlignment="1">
      <alignment horizontal="center" vertical="center"/>
    </xf>
    <xf numFmtId="0" fontId="23" fillId="13" borderId="44" xfId="0" applyFont="1" applyFill="1" applyBorder="1" applyAlignment="1">
      <alignment horizontal="center" vertical="center"/>
    </xf>
    <xf numFmtId="0" fontId="24" fillId="8" borderId="12" xfId="0" applyFont="1" applyFill="1" applyBorder="1" applyAlignment="1">
      <alignment horizontal="center" vertical="center" wrapText="1"/>
    </xf>
    <xf numFmtId="0" fontId="24" fillId="8" borderId="41" xfId="0" applyFont="1" applyFill="1" applyBorder="1" applyAlignment="1">
      <alignment horizontal="center" vertical="center" wrapText="1"/>
    </xf>
    <xf numFmtId="0" fontId="24" fillId="8" borderId="50" xfId="0" applyFont="1" applyFill="1" applyBorder="1" applyAlignment="1">
      <alignment horizontal="center" vertical="center" wrapText="1"/>
    </xf>
    <xf numFmtId="0" fontId="23" fillId="8" borderId="9" xfId="0"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48"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23" fillId="8" borderId="0" xfId="0" applyFont="1" applyFill="1" applyAlignment="1">
      <alignment horizontal="center" vertical="center" wrapText="1"/>
    </xf>
    <xf numFmtId="0" fontId="23" fillId="8" borderId="49" xfId="0" applyFont="1" applyFill="1" applyBorder="1" applyAlignment="1">
      <alignment horizontal="center" vertical="center" wrapText="1"/>
    </xf>
    <xf numFmtId="0" fontId="23" fillId="8" borderId="45" xfId="0" applyFont="1" applyFill="1" applyBorder="1" applyAlignment="1">
      <alignment horizontal="center" vertical="center" wrapText="1"/>
    </xf>
    <xf numFmtId="0" fontId="23" fillId="8" borderId="46" xfId="0" applyFont="1" applyFill="1" applyBorder="1" applyAlignment="1">
      <alignment horizontal="center" vertical="center" wrapText="1"/>
    </xf>
    <xf numFmtId="0" fontId="23" fillId="8" borderId="47" xfId="0" applyFont="1" applyFill="1" applyBorder="1" applyAlignment="1">
      <alignment horizontal="center" vertical="center" wrapText="1"/>
    </xf>
    <xf numFmtId="0" fontId="24" fillId="8" borderId="9" xfId="0" applyFont="1" applyFill="1" applyBorder="1" applyAlignment="1">
      <alignment horizontal="center" vertical="center" wrapText="1"/>
    </xf>
    <xf numFmtId="0" fontId="24" fillId="8" borderId="48" xfId="0" applyFont="1" applyFill="1" applyBorder="1" applyAlignment="1">
      <alignment horizontal="center" vertical="center" wrapText="1"/>
    </xf>
    <xf numFmtId="0" fontId="24" fillId="8" borderId="7" xfId="0" applyFont="1" applyFill="1" applyBorder="1" applyAlignment="1">
      <alignment horizontal="center" vertical="center" wrapText="1"/>
    </xf>
    <xf numFmtId="0" fontId="24" fillId="8" borderId="49" xfId="0" applyFont="1" applyFill="1" applyBorder="1" applyAlignment="1">
      <alignment horizontal="center" vertical="center" wrapText="1"/>
    </xf>
    <xf numFmtId="0" fontId="24" fillId="8" borderId="45" xfId="0" applyFont="1" applyFill="1" applyBorder="1" applyAlignment="1">
      <alignment horizontal="center" vertical="center" wrapText="1"/>
    </xf>
    <xf numFmtId="0" fontId="24" fillId="8" borderId="47" xfId="0" applyFont="1" applyFill="1" applyBorder="1" applyAlignment="1">
      <alignment horizontal="center" vertical="center" wrapText="1"/>
    </xf>
    <xf numFmtId="0" fontId="26" fillId="8" borderId="8" xfId="0" applyFont="1" applyFill="1" applyBorder="1" applyAlignment="1">
      <alignment horizontal="center" vertical="center"/>
    </xf>
    <xf numFmtId="0" fontId="26" fillId="8" borderId="44" xfId="0" applyFont="1" applyFill="1" applyBorder="1" applyAlignment="1">
      <alignment horizontal="center" vertical="center"/>
    </xf>
    <xf numFmtId="0" fontId="56" fillId="10" borderId="4" xfId="0" applyFont="1" applyFill="1" applyBorder="1" applyAlignment="1">
      <alignment horizontal="center" vertical="center"/>
    </xf>
    <xf numFmtId="0" fontId="24" fillId="8" borderId="34" xfId="0" applyFont="1" applyFill="1" applyBorder="1" applyAlignment="1">
      <alignment horizontal="center" vertical="center" wrapText="1"/>
    </xf>
    <xf numFmtId="0" fontId="24" fillId="8" borderId="22" xfId="0" applyFont="1" applyFill="1" applyBorder="1" applyAlignment="1">
      <alignment horizontal="center" vertical="center" wrapText="1"/>
    </xf>
    <xf numFmtId="0" fontId="24" fillId="8" borderId="62" xfId="0" applyFont="1" applyFill="1" applyBorder="1" applyAlignment="1">
      <alignment horizontal="center" vertical="center" wrapText="1"/>
    </xf>
    <xf numFmtId="0" fontId="26" fillId="8" borderId="8"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6" fillId="8" borderId="2" xfId="0" applyFont="1" applyFill="1" applyBorder="1" applyAlignment="1">
      <alignment horizontal="center" vertical="center" wrapText="1"/>
    </xf>
    <xf numFmtId="0" fontId="26" fillId="8" borderId="48" xfId="0" applyFont="1" applyFill="1" applyBorder="1" applyAlignment="1">
      <alignment horizontal="center" vertical="center" wrapText="1"/>
    </xf>
    <xf numFmtId="0" fontId="26" fillId="8" borderId="45" xfId="0" applyFont="1" applyFill="1" applyBorder="1" applyAlignment="1">
      <alignment horizontal="center" vertical="center" wrapText="1"/>
    </xf>
    <xf numFmtId="0" fontId="26" fillId="8" borderId="46" xfId="0" applyFont="1" applyFill="1" applyBorder="1" applyAlignment="1">
      <alignment horizontal="center" vertical="center" wrapText="1"/>
    </xf>
    <xf numFmtId="0" fontId="26" fillId="8" borderId="47" xfId="0" applyFont="1" applyFill="1" applyBorder="1" applyAlignment="1">
      <alignment horizontal="center" vertical="center" wrapText="1"/>
    </xf>
    <xf numFmtId="0" fontId="56" fillId="10" borderId="53" xfId="0" applyFont="1" applyFill="1" applyBorder="1" applyAlignment="1">
      <alignment horizontal="center" vertical="center"/>
    </xf>
    <xf numFmtId="0" fontId="56" fillId="10" borderId="67" xfId="0" applyFont="1" applyFill="1" applyBorder="1" applyAlignment="1">
      <alignment horizontal="center" vertical="center"/>
    </xf>
    <xf numFmtId="0" fontId="57" fillId="0" borderId="8" xfId="0" applyFont="1" applyFill="1" applyBorder="1" applyAlignment="1">
      <alignment horizontal="center" vertical="center"/>
    </xf>
    <xf numFmtId="0" fontId="57" fillId="0" borderId="6" xfId="0" applyFont="1" applyFill="1" applyBorder="1" applyAlignment="1">
      <alignment horizontal="center" vertical="center"/>
    </xf>
    <xf numFmtId="0" fontId="56" fillId="10" borderId="5" xfId="0" applyFont="1" applyFill="1" applyBorder="1" applyAlignment="1">
      <alignment horizontal="center" vertical="center"/>
    </xf>
    <xf numFmtId="0" fontId="56" fillId="10" borderId="8" xfId="0" applyFont="1" applyFill="1" applyBorder="1" applyAlignment="1">
      <alignment horizontal="center" vertical="center"/>
    </xf>
    <xf numFmtId="0" fontId="56" fillId="10" borderId="6" xfId="0" applyFont="1" applyFill="1" applyBorder="1" applyAlignment="1">
      <alignment horizontal="center"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44" xfId="0" applyFont="1" applyBorder="1" applyAlignment="1">
      <alignment horizontal="center" vertical="center" wrapText="1"/>
    </xf>
    <xf numFmtId="0" fontId="26" fillId="8" borderId="44" xfId="0" applyFont="1" applyFill="1" applyBorder="1" applyAlignment="1">
      <alignment horizontal="center" vertical="center" wrapText="1"/>
    </xf>
    <xf numFmtId="0" fontId="35" fillId="0" borderId="9"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48" xfId="0" applyFont="1" applyBorder="1" applyAlignment="1">
      <alignment horizontal="center" vertical="center" wrapText="1"/>
    </xf>
    <xf numFmtId="0" fontId="35" fillId="0" borderId="3"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51" xfId="0" applyFont="1" applyBorder="1" applyAlignment="1">
      <alignment horizontal="center" vertical="center" wrapText="1"/>
    </xf>
    <xf numFmtId="0" fontId="24" fillId="8" borderId="8" xfId="0" applyFont="1" applyFill="1" applyBorder="1" applyAlignment="1">
      <alignment horizontal="center" vertical="center" wrapText="1"/>
    </xf>
    <xf numFmtId="0" fontId="24" fillId="0" borderId="8" xfId="0"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8" borderId="6" xfId="0" applyFont="1" applyFill="1" applyBorder="1" applyAlignment="1">
      <alignment horizontal="center" vertical="center" wrapText="1"/>
    </xf>
    <xf numFmtId="6" fontId="32" fillId="12" borderId="8" xfId="0" applyNumberFormat="1" applyFont="1" applyFill="1" applyBorder="1" applyAlignment="1">
      <alignment horizontal="center" vertical="center" wrapText="1"/>
    </xf>
    <xf numFmtId="0" fontId="32" fillId="12" borderId="44" xfId="0" applyFont="1" applyFill="1" applyBorder="1" applyAlignment="1">
      <alignment horizontal="center" vertical="center" wrapText="1"/>
    </xf>
    <xf numFmtId="0" fontId="30" fillId="8" borderId="8" xfId="0" applyFont="1" applyFill="1" applyBorder="1" applyAlignment="1">
      <alignment horizontal="center" vertical="center" wrapText="1"/>
    </xf>
    <xf numFmtId="0" fontId="30" fillId="8" borderId="44" xfId="0" applyFont="1" applyFill="1" applyBorder="1" applyAlignment="1">
      <alignment horizontal="center" vertical="center" wrapText="1"/>
    </xf>
    <xf numFmtId="0" fontId="30" fillId="8" borderId="5" xfId="0" applyFont="1" applyFill="1" applyBorder="1" applyAlignment="1">
      <alignment horizontal="center" vertical="center" wrapText="1"/>
    </xf>
    <xf numFmtId="0" fontId="54" fillId="13" borderId="8" xfId="0" applyFont="1" applyFill="1" applyBorder="1" applyAlignment="1">
      <alignment horizontal="center" vertical="center" wrapText="1"/>
    </xf>
    <xf numFmtId="0" fontId="54" fillId="13" borderId="44" xfId="0" applyFont="1" applyFill="1" applyBorder="1" applyAlignment="1">
      <alignment horizontal="center" vertical="center" wrapText="1"/>
    </xf>
    <xf numFmtId="0" fontId="55" fillId="10" borderId="4" xfId="0" applyFont="1" applyFill="1" applyBorder="1" applyAlignment="1">
      <alignment horizontal="center" vertical="center" wrapText="1"/>
    </xf>
    <xf numFmtId="0" fontId="31" fillId="8" borderId="8" xfId="0" applyFont="1" applyFill="1" applyBorder="1" applyAlignment="1">
      <alignment horizontal="center" vertical="center" wrapText="1"/>
    </xf>
    <xf numFmtId="0" fontId="31" fillId="8" borderId="44" xfId="0" applyFont="1" applyFill="1" applyBorder="1" applyAlignment="1">
      <alignment horizontal="center" vertical="center" wrapText="1"/>
    </xf>
    <xf numFmtId="0" fontId="50" fillId="0" borderId="4" xfId="0" applyFont="1" applyBorder="1" applyAlignment="1">
      <alignment horizontal="center" vertical="center"/>
    </xf>
    <xf numFmtId="0" fontId="13" fillId="9" borderId="14" xfId="0" applyFont="1" applyFill="1" applyBorder="1" applyAlignment="1">
      <alignment horizontal="center" vertical="center"/>
    </xf>
    <xf numFmtId="0" fontId="13" fillId="9" borderId="24" xfId="0" applyFont="1" applyFill="1" applyBorder="1" applyAlignment="1">
      <alignment horizontal="center" vertical="center"/>
    </xf>
    <xf numFmtId="0" fontId="23" fillId="8" borderId="3"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23" fillId="8" borderId="51"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4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44" xfId="0" applyFont="1" applyFill="1" applyBorder="1" applyAlignment="1">
      <alignment horizontal="center" vertical="center" wrapText="1"/>
    </xf>
    <xf numFmtId="0" fontId="31" fillId="0" borderId="5" xfId="14" applyFont="1" applyBorder="1" applyAlignment="1">
      <alignment horizontal="center" vertical="center" wrapText="1"/>
    </xf>
    <xf numFmtId="0" fontId="31" fillId="0" borderId="8" xfId="14" applyFont="1" applyBorder="1" applyAlignment="1">
      <alignment horizontal="center" vertical="center" wrapText="1"/>
    </xf>
    <xf numFmtId="0" fontId="31" fillId="0" borderId="6" xfId="14" applyFont="1" applyBorder="1" applyAlignment="1">
      <alignment horizontal="center" vertical="center" wrapText="1"/>
    </xf>
    <xf numFmtId="0" fontId="45" fillId="0" borderId="5" xfId="14" applyFont="1" applyBorder="1" applyAlignment="1">
      <alignment horizontal="left" vertical="center" wrapText="1"/>
    </xf>
    <xf numFmtId="0" fontId="45" fillId="0" borderId="8" xfId="14" applyFont="1" applyBorder="1" applyAlignment="1">
      <alignment horizontal="left" vertical="center" wrapText="1"/>
    </xf>
    <xf numFmtId="0" fontId="45" fillId="0" borderId="6" xfId="14" applyFont="1" applyBorder="1" applyAlignment="1">
      <alignment horizontal="left" vertical="center" wrapText="1"/>
    </xf>
    <xf numFmtId="0" fontId="23" fillId="5" borderId="5" xfId="14" applyFont="1" applyFill="1" applyBorder="1" applyAlignment="1">
      <alignment horizontal="center" vertical="center"/>
    </xf>
    <xf numFmtId="0" fontId="23" fillId="5" borderId="8" xfId="14" applyFont="1" applyFill="1" applyBorder="1" applyAlignment="1">
      <alignment horizontal="center" vertical="center"/>
    </xf>
    <xf numFmtId="0" fontId="23" fillId="5" borderId="6" xfId="14" applyFont="1" applyFill="1" applyBorder="1" applyAlignment="1">
      <alignment horizontal="center" vertical="center"/>
    </xf>
    <xf numFmtId="0" fontId="48" fillId="0" borderId="5" xfId="0" applyFont="1" applyBorder="1" applyAlignment="1">
      <alignment horizontal="center" vertical="center" wrapText="1"/>
    </xf>
    <xf numFmtId="0" fontId="48" fillId="0" borderId="8" xfId="0" applyFont="1" applyBorder="1" applyAlignment="1">
      <alignment horizontal="center" vertical="center" wrapText="1"/>
    </xf>
    <xf numFmtId="0" fontId="48" fillId="0" borderId="6" xfId="0" applyFont="1" applyBorder="1" applyAlignment="1">
      <alignment horizontal="center" vertical="center" wrapText="1"/>
    </xf>
    <xf numFmtId="0" fontId="46" fillId="3" borderId="0" xfId="0" applyFont="1" applyFill="1" applyAlignment="1" applyProtection="1">
      <alignment horizontal="center" vertical="center"/>
      <protection hidden="1"/>
    </xf>
    <xf numFmtId="0" fontId="29" fillId="3" borderId="0" xfId="0" applyFont="1" applyFill="1" applyAlignment="1" applyProtection="1">
      <alignment horizontal="center" vertical="center"/>
      <protection hidden="1"/>
    </xf>
    <xf numFmtId="0" fontId="27" fillId="9" borderId="5" xfId="0" applyFont="1" applyFill="1" applyBorder="1" applyAlignment="1">
      <alignment horizontal="center" vertical="center" wrapText="1"/>
    </xf>
    <xf numFmtId="0" fontId="27" fillId="9" borderId="6" xfId="0" applyFont="1" applyFill="1" applyBorder="1" applyAlignment="1">
      <alignment horizontal="center" vertical="center" wrapText="1"/>
    </xf>
    <xf numFmtId="0" fontId="13" fillId="9" borderId="0" xfId="0" applyFont="1" applyFill="1" applyBorder="1" applyAlignment="1">
      <alignment horizontal="center" vertical="center"/>
    </xf>
    <xf numFmtId="0" fontId="55" fillId="10" borderId="5" xfId="0" applyFont="1" applyFill="1" applyBorder="1" applyAlignment="1">
      <alignment horizontal="center" vertical="center"/>
    </xf>
    <xf numFmtId="0" fontId="55" fillId="10" borderId="8" xfId="0" applyFont="1" applyFill="1" applyBorder="1" applyAlignment="1">
      <alignment horizontal="center" vertical="center"/>
    </xf>
    <xf numFmtId="0" fontId="55" fillId="10" borderId="6" xfId="0" applyFont="1" applyFill="1" applyBorder="1" applyAlignment="1">
      <alignment horizontal="center" vertical="center"/>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81"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0"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81"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10" xfId="0" applyFont="1" applyBorder="1" applyAlignment="1">
      <alignment horizontal="center" vertical="center" wrapText="1"/>
    </xf>
    <xf numFmtId="0" fontId="56" fillId="10" borderId="9" xfId="0" applyFont="1" applyFill="1" applyBorder="1" applyAlignment="1">
      <alignment horizontal="center" vertical="center" wrapText="1"/>
    </xf>
    <xf numFmtId="0" fontId="56" fillId="10" borderId="81" xfId="0" applyFont="1" applyFill="1" applyBorder="1" applyAlignment="1">
      <alignment horizontal="center" vertical="center" wrapText="1"/>
    </xf>
    <xf numFmtId="0" fontId="56" fillId="10" borderId="3" xfId="0" applyFont="1" applyFill="1" applyBorder="1" applyAlignment="1">
      <alignment horizontal="center" vertical="center" wrapText="1"/>
    </xf>
    <xf numFmtId="0" fontId="56" fillId="10" borderId="10" xfId="0" applyFont="1" applyFill="1" applyBorder="1" applyAlignment="1">
      <alignment horizontal="center" vertical="center" wrapText="1"/>
    </xf>
    <xf numFmtId="0" fontId="56" fillId="10" borderId="12" xfId="0" applyFont="1" applyFill="1" applyBorder="1" applyAlignment="1">
      <alignment horizontal="center" vertical="center"/>
    </xf>
    <xf numFmtId="0" fontId="56" fillId="10" borderId="13" xfId="0" applyFont="1" applyFill="1" applyBorder="1" applyAlignment="1">
      <alignment horizontal="center" vertical="center"/>
    </xf>
    <xf numFmtId="0" fontId="25" fillId="0" borderId="4" xfId="14" applyFont="1" applyBorder="1" applyAlignment="1">
      <alignment horizontal="center" vertical="center" wrapText="1"/>
    </xf>
    <xf numFmtId="0" fontId="57" fillId="4" borderId="8" xfId="0" applyFont="1" applyFill="1" applyBorder="1" applyAlignment="1">
      <alignment horizontal="center" vertical="center"/>
    </xf>
    <xf numFmtId="0" fontId="57" fillId="4" borderId="6" xfId="0" applyFont="1" applyFill="1" applyBorder="1" applyAlignment="1">
      <alignment horizontal="center" vertical="center"/>
    </xf>
    <xf numFmtId="0" fontId="24" fillId="4" borderId="8" xfId="0" applyFont="1" applyFill="1" applyBorder="1" applyAlignment="1">
      <alignment horizontal="center" vertical="center" wrapText="1"/>
    </xf>
    <xf numFmtId="0" fontId="24" fillId="4" borderId="44" xfId="0" applyFont="1" applyFill="1" applyBorder="1" applyAlignment="1">
      <alignment horizontal="center" vertical="center" wrapText="1"/>
    </xf>
    <xf numFmtId="0" fontId="11" fillId="0" borderId="21" xfId="0" applyFont="1" applyBorder="1" applyAlignment="1">
      <alignment horizontal="center" vertical="center" wrapText="1"/>
    </xf>
    <xf numFmtId="0" fontId="27" fillId="9" borderId="8" xfId="0" applyFont="1" applyFill="1" applyBorder="1" applyAlignment="1">
      <alignment horizontal="center" vertical="center" wrapText="1"/>
    </xf>
    <xf numFmtId="0" fontId="57" fillId="0" borderId="8" xfId="0" applyFont="1" applyBorder="1" applyAlignment="1">
      <alignment horizontal="center" vertical="center"/>
    </xf>
    <xf numFmtId="0" fontId="57" fillId="0" borderId="6" xfId="0" applyFont="1" applyBorder="1" applyAlignment="1">
      <alignment horizontal="center" vertical="center"/>
    </xf>
    <xf numFmtId="0" fontId="13" fillId="9" borderId="0" xfId="0" applyFont="1" applyFill="1" applyAlignment="1">
      <alignment horizontal="center" vertical="center" wrapText="1"/>
    </xf>
    <xf numFmtId="0" fontId="57" fillId="3" borderId="82" xfId="0" applyFont="1" applyFill="1" applyBorder="1" applyAlignment="1">
      <alignment horizontal="center" vertical="center"/>
    </xf>
    <xf numFmtId="0" fontId="57" fillId="3" borderId="8" xfId="0" applyFont="1" applyFill="1" applyBorder="1" applyAlignment="1">
      <alignment horizontal="center" vertical="center"/>
    </xf>
    <xf numFmtId="0" fontId="57" fillId="3" borderId="44" xfId="0" applyFont="1" applyFill="1" applyBorder="1" applyAlignment="1">
      <alignment horizontal="center" vertical="center"/>
    </xf>
    <xf numFmtId="0" fontId="25" fillId="3" borderId="4" xfId="0" applyFont="1" applyFill="1" applyBorder="1" applyAlignment="1">
      <alignment horizontal="center" vertical="center" wrapText="1"/>
    </xf>
    <xf numFmtId="0" fontId="13" fillId="9" borderId="0" xfId="0" applyFont="1" applyFill="1" applyAlignment="1">
      <alignment horizontal="center" vertical="center"/>
    </xf>
    <xf numFmtId="0" fontId="57" fillId="3" borderId="6" xfId="0" applyFont="1" applyFill="1" applyBorder="1" applyAlignment="1">
      <alignment horizontal="center" vertical="center"/>
    </xf>
    <xf numFmtId="0" fontId="24" fillId="3" borderId="82"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24" fillId="3" borderId="44" xfId="0" applyFont="1" applyFill="1" applyBorder="1" applyAlignment="1">
      <alignment horizontal="center" vertical="center" wrapText="1"/>
    </xf>
    <xf numFmtId="0" fontId="25" fillId="0" borderId="4" xfId="0" applyFont="1" applyBorder="1" applyAlignment="1">
      <alignment vertical="center" wrapText="1"/>
    </xf>
    <xf numFmtId="0" fontId="25" fillId="0" borderId="4" xfId="0" applyFont="1" applyBorder="1" applyAlignment="1">
      <alignment horizontal="left" vertical="center" wrapText="1"/>
    </xf>
    <xf numFmtId="0" fontId="50" fillId="0" borderId="5" xfId="0" applyFont="1" applyBorder="1" applyAlignment="1">
      <alignment horizontal="center" vertical="center"/>
    </xf>
    <xf numFmtId="0" fontId="50" fillId="0" borderId="8" xfId="0" applyFont="1" applyBorder="1" applyAlignment="1">
      <alignment horizontal="center" vertical="center"/>
    </xf>
    <xf numFmtId="0" fontId="50" fillId="0" borderId="6" xfId="0" applyFont="1" applyBorder="1" applyAlignment="1">
      <alignment horizontal="center" vertical="center"/>
    </xf>
    <xf numFmtId="0" fontId="25" fillId="0" borderId="4" xfId="0" applyFont="1" applyBorder="1" applyAlignment="1">
      <alignment horizontal="left" vertical="top" wrapText="1"/>
    </xf>
    <xf numFmtId="0" fontId="56" fillId="10" borderId="9" xfId="0" applyFont="1" applyFill="1" applyBorder="1" applyAlignment="1">
      <alignment horizontal="center" vertical="center"/>
    </xf>
    <xf numFmtId="0" fontId="56" fillId="10" borderId="81" xfId="0" applyFont="1" applyFill="1" applyBorder="1" applyAlignment="1">
      <alignment horizontal="center" vertical="center"/>
    </xf>
    <xf numFmtId="0" fontId="56" fillId="10" borderId="3" xfId="0" applyFont="1" applyFill="1" applyBorder="1" applyAlignment="1">
      <alignment horizontal="center" vertical="center"/>
    </xf>
    <xf numFmtId="0" fontId="56" fillId="10" borderId="10" xfId="0" applyFont="1" applyFill="1" applyBorder="1" applyAlignment="1">
      <alignment horizontal="center" vertical="center"/>
    </xf>
    <xf numFmtId="0" fontId="56" fillId="10" borderId="2" xfId="0" applyFont="1" applyFill="1" applyBorder="1" applyAlignment="1">
      <alignment horizontal="center" vertical="center" wrapText="1"/>
    </xf>
    <xf numFmtId="0" fontId="56" fillId="10" borderId="1" xfId="0" applyFont="1" applyFill="1" applyBorder="1" applyAlignment="1">
      <alignment horizontal="center" vertical="center" wrapText="1"/>
    </xf>
    <xf numFmtId="0" fontId="25" fillId="0" borderId="9" xfId="0" applyFont="1" applyBorder="1" applyAlignment="1">
      <alignment horizontal="center" vertical="center"/>
    </xf>
    <xf numFmtId="0" fontId="25" fillId="0" borderId="81" xfId="0" applyFont="1" applyBorder="1" applyAlignment="1">
      <alignment horizontal="center" vertical="center"/>
    </xf>
    <xf numFmtId="0" fontId="25" fillId="0" borderId="3" xfId="0" applyFont="1" applyBorder="1" applyAlignment="1">
      <alignment horizontal="center" vertical="center"/>
    </xf>
    <xf numFmtId="0" fontId="25" fillId="0" borderId="10" xfId="0" applyFont="1" applyBorder="1" applyAlignment="1">
      <alignment horizontal="center" vertical="center"/>
    </xf>
    <xf numFmtId="0" fontId="55" fillId="10" borderId="5" xfId="0" applyFont="1" applyFill="1" applyBorder="1" applyAlignment="1">
      <alignment horizontal="center" vertical="center" wrapText="1"/>
    </xf>
    <xf numFmtId="0" fontId="55" fillId="10" borderId="8" xfId="0" applyFont="1" applyFill="1" applyBorder="1" applyAlignment="1">
      <alignment horizontal="center" vertical="center" wrapText="1"/>
    </xf>
    <xf numFmtId="0" fontId="55" fillId="10" borderId="6" xfId="0" applyFont="1" applyFill="1" applyBorder="1" applyAlignment="1">
      <alignment horizontal="center" vertical="center" wrapText="1"/>
    </xf>
    <xf numFmtId="0" fontId="24" fillId="0" borderId="8" xfId="0" applyFont="1" applyBorder="1" applyAlignment="1">
      <alignment horizontal="center" vertical="center" wrapText="1"/>
    </xf>
    <xf numFmtId="0" fontId="24" fillId="0" borderId="44" xfId="0" applyFont="1" applyBorder="1" applyAlignment="1">
      <alignment horizontal="center" vertical="center" wrapText="1"/>
    </xf>
    <xf numFmtId="0" fontId="25" fillId="0" borderId="7" xfId="0" applyFont="1" applyBorder="1" applyAlignment="1">
      <alignment horizontal="center" vertical="center"/>
    </xf>
    <xf numFmtId="0" fontId="25" fillId="0" borderId="11" xfId="0" applyFont="1" applyBorder="1" applyAlignment="1">
      <alignment horizontal="center" vertical="center"/>
    </xf>
    <xf numFmtId="0" fontId="56" fillId="23" borderId="4" xfId="0" applyFont="1" applyFill="1" applyBorder="1" applyAlignment="1">
      <alignment horizontal="center" vertical="center"/>
    </xf>
    <xf numFmtId="0" fontId="29" fillId="3" borderId="19" xfId="0" applyFont="1" applyFill="1" applyBorder="1" applyAlignment="1" applyProtection="1">
      <alignment horizontal="center" vertical="center"/>
      <protection hidden="1"/>
    </xf>
    <xf numFmtId="0" fontId="29" fillId="3" borderId="18" xfId="0" applyFont="1" applyFill="1" applyBorder="1" applyAlignment="1" applyProtection="1">
      <alignment horizontal="center" vertical="center"/>
      <protection hidden="1"/>
    </xf>
    <xf numFmtId="0" fontId="29" fillId="3" borderId="20" xfId="0" applyFont="1" applyFill="1" applyBorder="1" applyAlignment="1" applyProtection="1">
      <alignment horizontal="center" vertical="center"/>
      <protection hidden="1"/>
    </xf>
    <xf numFmtId="0" fontId="46" fillId="3" borderId="21" xfId="0" applyFont="1" applyFill="1" applyBorder="1" applyAlignment="1" applyProtection="1">
      <alignment horizontal="center" vertical="center"/>
      <protection hidden="1"/>
    </xf>
    <xf numFmtId="0" fontId="46" fillId="3" borderId="22" xfId="0" applyFont="1" applyFill="1" applyBorder="1" applyAlignment="1" applyProtection="1">
      <alignment horizontal="center" vertical="center"/>
      <protection hidden="1"/>
    </xf>
    <xf numFmtId="0" fontId="45" fillId="0" borderId="15" xfId="14" applyFont="1" applyBorder="1" applyAlignment="1">
      <alignment horizontal="center" vertical="center" wrapText="1"/>
    </xf>
    <xf numFmtId="0" fontId="45" fillId="0" borderId="16" xfId="14" applyFont="1" applyBorder="1" applyAlignment="1">
      <alignment horizontal="center" vertical="center" wrapText="1"/>
    </xf>
    <xf numFmtId="0" fontId="45" fillId="0" borderId="17" xfId="14" applyFont="1" applyBorder="1" applyAlignment="1">
      <alignment horizontal="center" vertical="center" wrapText="1"/>
    </xf>
    <xf numFmtId="0" fontId="40" fillId="0" borderId="28" xfId="0" applyFont="1" applyFill="1" applyBorder="1" applyAlignment="1" applyProtection="1">
      <alignment horizontal="center" vertical="center"/>
      <protection hidden="1"/>
    </xf>
    <xf numFmtId="0" fontId="40" fillId="0" borderId="4" xfId="0" applyFont="1" applyFill="1" applyBorder="1" applyAlignment="1" applyProtection="1">
      <alignment horizontal="center" vertical="center"/>
      <protection hidden="1"/>
    </xf>
    <xf numFmtId="0" fontId="61" fillId="0" borderId="5" xfId="0" applyFont="1" applyBorder="1" applyAlignment="1">
      <alignment horizontal="center"/>
    </xf>
    <xf numFmtId="0" fontId="61" fillId="0" borderId="8" xfId="0" applyFont="1" applyBorder="1" applyAlignment="1">
      <alignment horizontal="center"/>
    </xf>
    <xf numFmtId="0" fontId="61" fillId="0" borderId="6" xfId="0" applyFont="1" applyBorder="1" applyAlignment="1">
      <alignment horizontal="center"/>
    </xf>
    <xf numFmtId="0" fontId="13" fillId="0" borderId="5" xfId="14" applyFont="1" applyBorder="1" applyAlignment="1">
      <alignment horizontal="center" vertical="center"/>
    </xf>
    <xf numFmtId="0" fontId="13" fillId="0" borderId="6" xfId="14" applyFont="1" applyBorder="1" applyAlignment="1">
      <alignment horizontal="center" vertical="center"/>
    </xf>
    <xf numFmtId="0" fontId="13" fillId="15" borderId="15" xfId="0" applyFont="1" applyFill="1" applyBorder="1" applyAlignment="1" applyProtection="1">
      <alignment horizontal="left" vertical="center"/>
      <protection hidden="1"/>
    </xf>
    <xf numFmtId="0" fontId="13" fillId="15" borderId="16" xfId="0" applyFont="1" applyFill="1" applyBorder="1" applyAlignment="1" applyProtection="1">
      <alignment horizontal="left" vertical="center"/>
      <protection hidden="1"/>
    </xf>
    <xf numFmtId="0" fontId="13" fillId="15" borderId="17" xfId="0" applyFont="1" applyFill="1" applyBorder="1" applyAlignment="1" applyProtection="1">
      <alignment horizontal="left" vertical="center"/>
      <protection hidden="1"/>
    </xf>
    <xf numFmtId="0" fontId="13" fillId="0" borderId="18" xfId="0" applyFont="1" applyBorder="1" applyAlignment="1" applyProtection="1">
      <alignment horizontal="center" vertical="center"/>
      <protection hidden="1"/>
    </xf>
    <xf numFmtId="0" fontId="13" fillId="3" borderId="30" xfId="0" applyFont="1" applyFill="1" applyBorder="1" applyAlignment="1" applyProtection="1">
      <alignment horizontal="left" vertical="center"/>
      <protection hidden="1"/>
    </xf>
    <xf numFmtId="0" fontId="13" fillId="3" borderId="29" xfId="0" applyFont="1" applyFill="1" applyBorder="1" applyAlignment="1" applyProtection="1">
      <alignment horizontal="left" vertical="center"/>
      <protection hidden="1"/>
    </xf>
    <xf numFmtId="0" fontId="13" fillId="3" borderId="53" xfId="0" applyFont="1" applyFill="1" applyBorder="1" applyAlignment="1" applyProtection="1">
      <alignment horizontal="left" vertical="center"/>
      <protection hidden="1"/>
    </xf>
    <xf numFmtId="172" fontId="13" fillId="3" borderId="66" xfId="0" applyNumberFormat="1" applyFont="1" applyFill="1" applyBorder="1" applyAlignment="1" applyProtection="1">
      <alignment horizontal="center" vertical="center"/>
      <protection locked="0" hidden="1"/>
    </xf>
    <xf numFmtId="172" fontId="13" fillId="3" borderId="54" xfId="0" applyNumberFormat="1" applyFont="1" applyFill="1" applyBorder="1" applyAlignment="1" applyProtection="1">
      <alignment horizontal="center" vertical="center"/>
      <protection locked="0" hidden="1"/>
    </xf>
    <xf numFmtId="172" fontId="13" fillId="3" borderId="67" xfId="0" applyNumberFormat="1" applyFont="1" applyFill="1" applyBorder="1" applyAlignment="1" applyProtection="1">
      <alignment horizontal="center" vertical="center"/>
      <protection locked="0" hidden="1"/>
    </xf>
    <xf numFmtId="0" fontId="13" fillId="0" borderId="19" xfId="14" applyFont="1" applyBorder="1" applyAlignment="1">
      <alignment horizontal="center" vertical="center"/>
    </xf>
    <xf numFmtId="0" fontId="13" fillId="0" borderId="20" xfId="14" applyFont="1" applyBorder="1" applyAlignment="1">
      <alignment horizontal="center" vertical="center"/>
    </xf>
    <xf numFmtId="0" fontId="13" fillId="0" borderId="21" xfId="14" applyFont="1" applyBorder="1" applyAlignment="1">
      <alignment horizontal="center" vertical="center"/>
    </xf>
    <xf numFmtId="0" fontId="13" fillId="0" borderId="22" xfId="14" applyFont="1" applyBorder="1" applyAlignment="1">
      <alignment horizontal="center" vertical="center"/>
    </xf>
    <xf numFmtId="0" fontId="13" fillId="0" borderId="23" xfId="14" applyFont="1" applyBorder="1" applyAlignment="1">
      <alignment horizontal="center" vertical="center"/>
    </xf>
    <xf numFmtId="0" fontId="13" fillId="0" borderId="24" xfId="14" applyFont="1" applyBorder="1" applyAlignment="1">
      <alignment horizontal="center" vertical="center"/>
    </xf>
    <xf numFmtId="0" fontId="13" fillId="3" borderId="28" xfId="0" applyFont="1" applyFill="1" applyBorder="1" applyAlignment="1" applyProtection="1">
      <alignment horizontal="left" vertical="center"/>
      <protection hidden="1"/>
    </xf>
    <xf numFmtId="0" fontId="13" fillId="3" borderId="4" xfId="0" applyFont="1" applyFill="1" applyBorder="1" applyAlignment="1" applyProtection="1">
      <alignment horizontal="left" vertical="center"/>
      <protection hidden="1"/>
    </xf>
    <xf numFmtId="0" fontId="13" fillId="3" borderId="5" xfId="0" applyFont="1" applyFill="1" applyBorder="1" applyAlignment="1" applyProtection="1">
      <alignment horizontal="left" vertical="center"/>
      <protection hidden="1"/>
    </xf>
    <xf numFmtId="172" fontId="13" fillId="3" borderId="69" xfId="0" applyNumberFormat="1" applyFont="1" applyFill="1" applyBorder="1" applyAlignment="1" applyProtection="1">
      <alignment horizontal="center" vertical="center"/>
      <protection locked="0" hidden="1"/>
    </xf>
    <xf numFmtId="172" fontId="13" fillId="3" borderId="8" xfId="0" applyNumberFormat="1" applyFont="1" applyFill="1" applyBorder="1" applyAlignment="1" applyProtection="1">
      <alignment horizontal="center" vertical="center"/>
      <protection locked="0" hidden="1"/>
    </xf>
    <xf numFmtId="172" fontId="13" fillId="3" borderId="52" xfId="0" applyNumberFormat="1" applyFont="1" applyFill="1" applyBorder="1" applyAlignment="1" applyProtection="1">
      <alignment horizontal="center" vertical="center"/>
      <protection locked="0" hidden="1"/>
    </xf>
    <xf numFmtId="0" fontId="13" fillId="3" borderId="68" xfId="0" applyFont="1" applyFill="1" applyBorder="1" applyAlignment="1" applyProtection="1">
      <alignment horizontal="left" vertical="center"/>
      <protection hidden="1"/>
    </xf>
    <xf numFmtId="0" fontId="13" fillId="3" borderId="57" xfId="0" applyFont="1" applyFill="1" applyBorder="1" applyAlignment="1" applyProtection="1">
      <alignment horizontal="left" vertical="center"/>
      <protection hidden="1"/>
    </xf>
    <xf numFmtId="0" fontId="13" fillId="3" borderId="60" xfId="0" applyFont="1" applyFill="1" applyBorder="1" applyAlignment="1" applyProtection="1">
      <alignment horizontal="left" vertical="center"/>
      <protection hidden="1"/>
    </xf>
    <xf numFmtId="172" fontId="13" fillId="3" borderId="68" xfId="0" applyNumberFormat="1" applyFont="1" applyFill="1" applyBorder="1" applyAlignment="1" applyProtection="1">
      <alignment horizontal="center" vertical="center"/>
      <protection locked="0" hidden="1"/>
    </xf>
    <xf numFmtId="172" fontId="13" fillId="3" borderId="57" xfId="0" applyNumberFormat="1" applyFont="1" applyFill="1" applyBorder="1" applyAlignment="1" applyProtection="1">
      <alignment horizontal="center" vertical="center"/>
      <protection locked="0" hidden="1"/>
    </xf>
    <xf numFmtId="172" fontId="13" fillId="3" borderId="60" xfId="0" applyNumberFormat="1" applyFont="1" applyFill="1" applyBorder="1" applyAlignment="1" applyProtection="1">
      <alignment horizontal="center" vertical="center"/>
      <protection locked="0" hidden="1"/>
    </xf>
    <xf numFmtId="0" fontId="13" fillId="20" borderId="15" xfId="0" applyFont="1" applyFill="1" applyBorder="1" applyAlignment="1" applyProtection="1">
      <alignment horizontal="center" vertical="center" wrapText="1"/>
      <protection hidden="1"/>
    </xf>
    <xf numFmtId="0" fontId="13" fillId="20" borderId="16" xfId="0" applyFont="1" applyFill="1" applyBorder="1" applyAlignment="1" applyProtection="1">
      <alignment horizontal="center" vertical="center"/>
      <protection hidden="1"/>
    </xf>
    <xf numFmtId="0" fontId="13" fillId="20" borderId="17" xfId="0" applyFont="1" applyFill="1" applyBorder="1" applyAlignment="1" applyProtection="1">
      <alignment horizontal="center" vertical="center"/>
      <protection hidden="1"/>
    </xf>
    <xf numFmtId="0" fontId="62" fillId="0" borderId="30" xfId="0" applyFont="1" applyFill="1" applyBorder="1" applyAlignment="1" applyProtection="1">
      <alignment horizontal="center" vertical="center"/>
      <protection hidden="1"/>
    </xf>
    <xf numFmtId="0" fontId="62" fillId="0" borderId="29" xfId="0" applyFont="1" applyFill="1" applyBorder="1" applyAlignment="1" applyProtection="1">
      <alignment horizontal="center" vertical="center"/>
      <protection hidden="1"/>
    </xf>
    <xf numFmtId="0" fontId="62" fillId="0" borderId="29" xfId="0" applyFont="1" applyFill="1" applyBorder="1" applyAlignment="1" applyProtection="1">
      <alignment horizontal="center" vertical="center" wrapText="1"/>
      <protection hidden="1"/>
    </xf>
    <xf numFmtId="0" fontId="62" fillId="0" borderId="53" xfId="0" applyFont="1" applyFill="1" applyBorder="1" applyAlignment="1" applyProtection="1">
      <alignment horizontal="center" vertical="center" wrapText="1"/>
      <protection hidden="1"/>
    </xf>
    <xf numFmtId="0" fontId="62" fillId="0" borderId="55" xfId="0" applyFont="1" applyFill="1" applyBorder="1" applyAlignment="1" applyProtection="1">
      <alignment horizontal="center" vertical="center" wrapText="1"/>
      <protection hidden="1"/>
    </xf>
    <xf numFmtId="0" fontId="62" fillId="0" borderId="70" xfId="0" applyFont="1" applyFill="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locked="0" hidden="1"/>
    </xf>
    <xf numFmtId="0" fontId="16" fillId="0" borderId="17" xfId="0" applyFont="1" applyBorder="1" applyAlignment="1" applyProtection="1">
      <alignment horizontal="center" vertical="center" wrapText="1"/>
      <protection locked="0" hidden="1"/>
    </xf>
    <xf numFmtId="0" fontId="0" fillId="0" borderId="0" xfId="0" applyAlignment="1">
      <alignment horizontal="center"/>
    </xf>
    <xf numFmtId="0" fontId="12" fillId="0" borderId="18" xfId="0" applyFont="1" applyBorder="1" applyAlignment="1" applyProtection="1">
      <alignment horizontal="center" vertical="center"/>
      <protection hidden="1"/>
    </xf>
    <xf numFmtId="0" fontId="13" fillId="7" borderId="15" xfId="0" applyFont="1" applyFill="1" applyBorder="1" applyAlignment="1">
      <alignment horizontal="center" vertical="center" wrapText="1"/>
    </xf>
    <xf numFmtId="0" fontId="13" fillId="7" borderId="16" xfId="0" applyFont="1" applyFill="1" applyBorder="1" applyAlignment="1">
      <alignment horizontal="center" vertical="center" wrapText="1"/>
    </xf>
    <xf numFmtId="0" fontId="13" fillId="7" borderId="17" xfId="0" applyFont="1" applyFill="1" applyBorder="1" applyAlignment="1">
      <alignment horizontal="center" vertical="center" wrapText="1"/>
    </xf>
    <xf numFmtId="0" fontId="13" fillId="0" borderId="16"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40" fillId="0" borderId="5" xfId="0" applyFont="1" applyBorder="1" applyAlignment="1" applyProtection="1">
      <alignment horizontal="center" vertical="center" wrapText="1"/>
      <protection locked="0" hidden="1"/>
    </xf>
    <xf numFmtId="0" fontId="40" fillId="0" borderId="6" xfId="0" applyFont="1" applyBorder="1" applyAlignment="1" applyProtection="1">
      <alignment horizontal="center" vertical="center" wrapText="1"/>
      <protection locked="0" hidden="1"/>
    </xf>
    <xf numFmtId="0" fontId="40" fillId="0" borderId="72" xfId="0" applyFont="1" applyFill="1" applyBorder="1" applyAlignment="1" applyProtection="1">
      <alignment horizontal="center" vertical="center"/>
      <protection hidden="1"/>
    </xf>
    <xf numFmtId="0" fontId="40" fillId="0" borderId="59" xfId="0" applyFont="1" applyFill="1" applyBorder="1" applyAlignment="1" applyProtection="1">
      <alignment horizontal="center" vertical="center"/>
      <protection hidden="1"/>
    </xf>
    <xf numFmtId="0" fontId="61" fillId="0" borderId="56" xfId="0" applyFont="1" applyBorder="1" applyAlignment="1">
      <alignment horizontal="center"/>
    </xf>
    <xf numFmtId="0" fontId="61" fillId="0" borderId="57" xfId="0" applyFont="1" applyBorder="1" applyAlignment="1">
      <alignment horizontal="center"/>
    </xf>
    <xf numFmtId="0" fontId="61" fillId="0" borderId="58" xfId="0" applyFont="1" applyBorder="1" applyAlignment="1">
      <alignment horizontal="center"/>
    </xf>
    <xf numFmtId="0" fontId="13" fillId="0" borderId="56" xfId="14" applyFont="1" applyBorder="1" applyAlignment="1">
      <alignment horizontal="center" vertical="center"/>
    </xf>
    <xf numFmtId="0" fontId="13" fillId="0" borderId="58" xfId="14" applyFont="1" applyBorder="1" applyAlignment="1">
      <alignment horizontal="center" vertical="center"/>
    </xf>
    <xf numFmtId="0" fontId="13" fillId="20" borderId="19" xfId="0" applyFont="1" applyFill="1" applyBorder="1" applyAlignment="1" applyProtection="1">
      <alignment horizontal="left" vertical="center"/>
      <protection hidden="1"/>
    </xf>
    <xf numFmtId="0" fontId="13" fillId="20" borderId="18" xfId="0" applyFont="1" applyFill="1" applyBorder="1" applyAlignment="1" applyProtection="1">
      <alignment horizontal="left" vertical="center"/>
      <protection hidden="1"/>
    </xf>
    <xf numFmtId="0" fontId="13" fillId="20" borderId="20" xfId="0" applyFont="1" applyFill="1" applyBorder="1" applyAlignment="1" applyProtection="1">
      <alignment horizontal="left" vertical="center"/>
      <protection hidden="1"/>
    </xf>
    <xf numFmtId="0" fontId="13" fillId="20" borderId="23" xfId="0" applyFont="1" applyFill="1" applyBorder="1" applyAlignment="1" applyProtection="1">
      <alignment horizontal="left" vertical="center"/>
      <protection hidden="1"/>
    </xf>
    <xf numFmtId="0" fontId="13" fillId="20" borderId="14" xfId="0" applyFont="1" applyFill="1" applyBorder="1" applyAlignment="1" applyProtection="1">
      <alignment horizontal="left" vertical="center"/>
      <protection hidden="1"/>
    </xf>
    <xf numFmtId="0" fontId="13" fillId="20" borderId="24" xfId="0" applyFont="1" applyFill="1" applyBorder="1" applyAlignment="1" applyProtection="1">
      <alignment horizontal="left" vertical="center"/>
      <protection hidden="1"/>
    </xf>
    <xf numFmtId="0" fontId="13" fillId="17" borderId="55" xfId="0" applyFont="1" applyFill="1" applyBorder="1" applyAlignment="1" applyProtection="1">
      <alignment horizontal="center" vertical="center" wrapText="1"/>
      <protection hidden="1"/>
    </xf>
    <xf numFmtId="0" fontId="13" fillId="17" borderId="29" xfId="0" applyFont="1" applyFill="1" applyBorder="1" applyAlignment="1" applyProtection="1">
      <alignment horizontal="center" vertical="center" wrapText="1"/>
      <protection hidden="1"/>
    </xf>
    <xf numFmtId="0" fontId="13" fillId="17" borderId="70" xfId="0" applyFont="1" applyFill="1" applyBorder="1" applyAlignment="1" applyProtection="1">
      <alignment horizontal="center" vertical="center" wrapText="1"/>
      <protection hidden="1"/>
    </xf>
    <xf numFmtId="0" fontId="13" fillId="7" borderId="15" xfId="0" applyFont="1" applyFill="1" applyBorder="1" applyAlignment="1" applyProtection="1">
      <alignment horizontal="left" vertical="center" wrapText="1"/>
      <protection hidden="1"/>
    </xf>
    <xf numFmtId="0" fontId="13" fillId="7" borderId="16" xfId="0" applyFont="1" applyFill="1" applyBorder="1" applyAlignment="1" applyProtection="1">
      <alignment horizontal="left" vertical="center" wrapText="1"/>
      <protection hidden="1"/>
    </xf>
    <xf numFmtId="0" fontId="13" fillId="7" borderId="17" xfId="0" applyFont="1" applyFill="1" applyBorder="1" applyAlignment="1" applyProtection="1">
      <alignment horizontal="left" vertical="center" wrapText="1"/>
      <protection hidden="1"/>
    </xf>
    <xf numFmtId="0" fontId="40" fillId="2" borderId="59" xfId="0" applyFont="1" applyFill="1" applyBorder="1" applyAlignment="1" applyProtection="1">
      <alignment horizontal="center" vertical="center" wrapText="1"/>
      <protection locked="0" hidden="1"/>
    </xf>
    <xf numFmtId="0" fontId="13" fillId="0" borderId="4" xfId="14" applyFont="1" applyBorder="1" applyAlignment="1">
      <alignment horizontal="center" vertical="center"/>
    </xf>
    <xf numFmtId="0" fontId="40" fillId="2" borderId="4" xfId="0" applyFont="1" applyFill="1" applyBorder="1" applyAlignment="1" applyProtection="1">
      <alignment horizontal="center" vertical="center" wrapText="1"/>
      <protection locked="0" hidden="1"/>
    </xf>
    <xf numFmtId="0" fontId="40" fillId="0" borderId="56" xfId="0" applyFont="1" applyBorder="1" applyAlignment="1" applyProtection="1">
      <alignment horizontal="center" vertical="center" wrapText="1"/>
      <protection locked="0" hidden="1"/>
    </xf>
    <xf numFmtId="0" fontId="40" fillId="0" borderId="58" xfId="0" applyFont="1" applyBorder="1" applyAlignment="1" applyProtection="1">
      <alignment horizontal="center" vertical="center" wrapText="1"/>
      <protection locked="0" hidden="1"/>
    </xf>
    <xf numFmtId="0" fontId="62" fillId="16" borderId="30" xfId="0" applyFont="1" applyFill="1" applyBorder="1" applyAlignment="1" applyProtection="1">
      <alignment horizontal="center" vertical="center"/>
      <protection hidden="1"/>
    </xf>
    <xf numFmtId="0" fontId="62" fillId="16" borderId="29" xfId="0" applyFont="1" applyFill="1" applyBorder="1" applyAlignment="1" applyProtection="1">
      <alignment horizontal="center" vertical="center"/>
      <protection hidden="1"/>
    </xf>
    <xf numFmtId="0" fontId="62" fillId="17" borderId="29" xfId="0" applyFont="1" applyFill="1" applyBorder="1" applyAlignment="1" applyProtection="1">
      <alignment horizontal="center" vertical="center" wrapText="1"/>
      <protection hidden="1"/>
    </xf>
    <xf numFmtId="0" fontId="62" fillId="17" borderId="53" xfId="0" applyFont="1" applyFill="1" applyBorder="1" applyAlignment="1" applyProtection="1">
      <alignment horizontal="center" vertical="center" wrapText="1"/>
      <protection hidden="1"/>
    </xf>
    <xf numFmtId="0" fontId="62" fillId="17" borderId="55" xfId="0" applyFont="1" applyFill="1" applyBorder="1" applyAlignment="1" applyProtection="1">
      <alignment horizontal="center" vertical="center" wrapText="1"/>
      <protection hidden="1"/>
    </xf>
    <xf numFmtId="0" fontId="62" fillId="17" borderId="70" xfId="0" applyFont="1" applyFill="1" applyBorder="1" applyAlignment="1" applyProtection="1">
      <alignment horizontal="center" vertical="center" wrapText="1"/>
      <protection hidden="1"/>
    </xf>
    <xf numFmtId="172" fontId="13" fillId="3" borderId="66" xfId="0" applyNumberFormat="1" applyFont="1" applyFill="1" applyBorder="1" applyAlignment="1" applyProtection="1">
      <alignment horizontal="center" vertical="center" wrapText="1"/>
      <protection locked="0" hidden="1"/>
    </xf>
    <xf numFmtId="3" fontId="13" fillId="3" borderId="69" xfId="0" applyNumberFormat="1" applyFont="1" applyFill="1" applyBorder="1" applyAlignment="1" applyProtection="1">
      <alignment horizontal="center" vertical="center"/>
      <protection locked="0" hidden="1"/>
    </xf>
    <xf numFmtId="0" fontId="13" fillId="3" borderId="8" xfId="0" applyNumberFormat="1" applyFont="1" applyFill="1" applyBorder="1" applyAlignment="1" applyProtection="1">
      <alignment horizontal="center" vertical="center"/>
      <protection locked="0" hidden="1"/>
    </xf>
    <xf numFmtId="0" fontId="13" fillId="3" borderId="52" xfId="0" applyNumberFormat="1" applyFont="1" applyFill="1" applyBorder="1" applyAlignment="1" applyProtection="1">
      <alignment horizontal="center" vertical="center"/>
      <protection locked="0" hidden="1"/>
    </xf>
    <xf numFmtId="0" fontId="40" fillId="0" borderId="27" xfId="0" applyFont="1" applyBorder="1" applyAlignment="1" applyProtection="1">
      <alignment horizontal="center" vertical="center" wrapText="1"/>
      <protection locked="0" hidden="1"/>
    </xf>
    <xf numFmtId="0" fontId="40" fillId="0" borderId="17" xfId="0" applyFont="1" applyBorder="1" applyAlignment="1" applyProtection="1">
      <alignment horizontal="center" vertical="center" wrapText="1"/>
      <protection locked="0" hidden="1"/>
    </xf>
    <xf numFmtId="0" fontId="13" fillId="0" borderId="16" xfId="0" applyFont="1" applyBorder="1" applyAlignment="1" applyProtection="1">
      <alignment horizontal="center" vertical="center"/>
      <protection hidden="1"/>
    </xf>
    <xf numFmtId="0" fontId="13" fillId="0" borderId="17" xfId="0" applyFont="1" applyBorder="1" applyAlignment="1" applyProtection="1">
      <alignment horizontal="center" vertical="center"/>
      <protection hidden="1"/>
    </xf>
    <xf numFmtId="0" fontId="61" fillId="0" borderId="5" xfId="0" applyFont="1" applyBorder="1" applyAlignment="1">
      <alignment horizontal="center" vertical="center" wrapText="1"/>
    </xf>
    <xf numFmtId="0" fontId="61" fillId="0" borderId="8" xfId="0" applyFont="1" applyBorder="1" applyAlignment="1">
      <alignment horizontal="center" vertical="center" wrapText="1"/>
    </xf>
    <xf numFmtId="0" fontId="61" fillId="0" borderId="6" xfId="0" applyFont="1" applyBorder="1" applyAlignment="1">
      <alignment horizontal="center" vertical="center" wrapText="1"/>
    </xf>
    <xf numFmtId="0" fontId="40" fillId="0" borderId="4" xfId="0" applyFont="1" applyBorder="1" applyAlignment="1">
      <alignment horizontal="center" wrapText="1"/>
    </xf>
    <xf numFmtId="0" fontId="40" fillId="0" borderId="71" xfId="0" applyFont="1" applyBorder="1" applyAlignment="1">
      <alignment horizontal="center" wrapText="1"/>
    </xf>
    <xf numFmtId="0" fontId="40" fillId="0" borderId="59" xfId="0" applyFont="1" applyBorder="1" applyAlignment="1">
      <alignment horizontal="center" wrapText="1"/>
    </xf>
    <xf numFmtId="0" fontId="40" fillId="0" borderId="73" xfId="0" applyFont="1" applyBorder="1" applyAlignment="1">
      <alignment horizontal="center" wrapText="1"/>
    </xf>
    <xf numFmtId="0" fontId="13" fillId="3" borderId="69" xfId="0" applyNumberFormat="1" applyFont="1" applyFill="1" applyBorder="1" applyAlignment="1" applyProtection="1">
      <alignment horizontal="center" vertical="center"/>
      <protection locked="0" hidden="1"/>
    </xf>
    <xf numFmtId="0" fontId="13" fillId="0" borderId="59" xfId="14" applyFont="1" applyBorder="1" applyAlignment="1">
      <alignment horizontal="center" vertical="center"/>
    </xf>
    <xf numFmtId="0" fontId="16" fillId="0" borderId="78" xfId="0" applyFont="1" applyBorder="1" applyAlignment="1" applyProtection="1">
      <alignment horizontal="center" vertical="center" wrapText="1"/>
      <protection locked="0" hidden="1"/>
    </xf>
    <xf numFmtId="0" fontId="16" fillId="0" borderId="24" xfId="0" applyFont="1" applyBorder="1" applyAlignment="1" applyProtection="1">
      <alignment horizontal="center" vertical="center" wrapText="1"/>
      <protection locked="0" hidden="1"/>
    </xf>
    <xf numFmtId="172" fontId="13" fillId="3" borderId="69" xfId="0" applyNumberFormat="1" applyFont="1" applyFill="1" applyBorder="1" applyAlignment="1" applyProtection="1">
      <alignment horizontal="center" vertical="center" wrapText="1"/>
      <protection locked="0" hidden="1"/>
    </xf>
    <xf numFmtId="0" fontId="40" fillId="0" borderId="78" xfId="0" applyFont="1" applyBorder="1" applyAlignment="1" applyProtection="1">
      <alignment horizontal="center" vertical="center" wrapText="1"/>
      <protection locked="0" hidden="1"/>
    </xf>
    <xf numFmtId="0" fontId="40" fillId="0" borderId="24" xfId="0" applyFont="1" applyBorder="1" applyAlignment="1" applyProtection="1">
      <alignment horizontal="center" vertical="center" wrapText="1"/>
      <protection locked="0" hidden="1"/>
    </xf>
    <xf numFmtId="0" fontId="40" fillId="0" borderId="59" xfId="0" applyFont="1" applyBorder="1" applyAlignment="1">
      <alignment horizontal="center" vertical="center" wrapText="1"/>
    </xf>
    <xf numFmtId="0" fontId="40" fillId="0" borderId="73" xfId="0" applyFont="1" applyBorder="1" applyAlignment="1">
      <alignment horizontal="center" vertical="center" wrapText="1"/>
    </xf>
    <xf numFmtId="0" fontId="57" fillId="0" borderId="31" xfId="0" applyFont="1" applyFill="1" applyBorder="1" applyAlignment="1">
      <alignment horizontal="center" vertical="center" wrapText="1"/>
    </xf>
    <xf numFmtId="0" fontId="40" fillId="0" borderId="31" xfId="14" applyFont="1" applyBorder="1" applyAlignment="1">
      <alignment horizontal="center" vertical="center" wrapText="1"/>
    </xf>
    <xf numFmtId="0" fontId="40" fillId="0" borderId="31" xfId="14" applyFont="1" applyBorder="1" applyAlignment="1">
      <alignment horizontal="center" vertical="center"/>
    </xf>
    <xf numFmtId="0" fontId="40" fillId="0" borderId="25" xfId="14" applyFont="1" applyBorder="1" applyAlignment="1">
      <alignment horizontal="center" vertical="center"/>
    </xf>
    <xf numFmtId="0" fontId="40" fillId="0" borderId="9"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34" xfId="0" applyFont="1" applyBorder="1" applyAlignment="1">
      <alignment horizontal="center" vertical="center" wrapText="1"/>
    </xf>
    <xf numFmtId="0" fontId="40" fillId="0" borderId="78"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Border="1" applyAlignment="1">
      <alignment horizontal="center" vertical="center" wrapText="1"/>
    </xf>
    <xf numFmtId="0" fontId="40" fillId="0" borderId="22" xfId="0" applyFont="1" applyBorder="1" applyAlignment="1">
      <alignment horizontal="center" vertical="center" wrapText="1"/>
    </xf>
    <xf numFmtId="0" fontId="57" fillId="0" borderId="31" xfId="0" applyFont="1" applyBorder="1" applyAlignment="1">
      <alignment horizontal="center" vertical="center"/>
    </xf>
    <xf numFmtId="172" fontId="13" fillId="3" borderId="68" xfId="0" applyNumberFormat="1" applyFont="1" applyFill="1" applyBorder="1" applyAlignment="1" applyProtection="1">
      <alignment horizontal="center" vertical="center" wrapText="1"/>
      <protection locked="0" hidden="1"/>
    </xf>
    <xf numFmtId="0" fontId="11" fillId="0" borderId="4" xfId="0" applyFont="1" applyBorder="1" applyAlignment="1">
      <alignment horizontal="center" vertical="center" wrapText="1"/>
    </xf>
    <xf numFmtId="0" fontId="11" fillId="0" borderId="71" xfId="0" applyFont="1" applyBorder="1" applyAlignment="1">
      <alignment horizontal="center" vertical="center" wrapText="1"/>
    </xf>
    <xf numFmtId="0" fontId="61" fillId="0" borderId="8" xfId="0" applyFont="1" applyBorder="1" applyAlignment="1">
      <alignment horizontal="center" vertical="center"/>
    </xf>
    <xf numFmtId="0" fontId="61" fillId="0" borderId="6" xfId="0" applyFont="1" applyBorder="1" applyAlignment="1">
      <alignment horizontal="center" vertical="center"/>
    </xf>
    <xf numFmtId="0" fontId="40" fillId="0" borderId="72" xfId="0" applyFont="1" applyBorder="1" applyAlignment="1" applyProtection="1">
      <alignment horizontal="center" vertical="center"/>
      <protection hidden="1"/>
    </xf>
    <xf numFmtId="0" fontId="40" fillId="0" borderId="59" xfId="0" applyFont="1" applyBorder="1" applyAlignment="1" applyProtection="1">
      <alignment horizontal="center" vertical="center"/>
      <protection hidden="1"/>
    </xf>
    <xf numFmtId="0" fontId="40" fillId="0" borderId="33" xfId="0" applyFont="1" applyBorder="1" applyAlignment="1" applyProtection="1">
      <alignment horizontal="center" vertical="center" wrapText="1"/>
      <protection locked="0" hidden="1"/>
    </xf>
    <xf numFmtId="0" fontId="40" fillId="0" borderId="20" xfId="0" applyFont="1" applyBorder="1" applyAlignment="1" applyProtection="1">
      <alignment horizontal="center" vertical="center" wrapText="1"/>
      <protection locked="0" hidden="1"/>
    </xf>
    <xf numFmtId="0" fontId="40" fillId="0" borderId="2" xfId="0" applyFont="1" applyFill="1" applyBorder="1" applyAlignment="1">
      <alignment horizontal="center" vertical="center" wrapText="1"/>
    </xf>
    <xf numFmtId="0" fontId="40" fillId="0" borderId="4" xfId="0" applyFont="1" applyBorder="1" applyAlignment="1" applyProtection="1">
      <alignment horizontal="center" vertical="center" wrapText="1"/>
      <protection locked="0" hidden="1"/>
    </xf>
    <xf numFmtId="0" fontId="40" fillId="0" borderId="59" xfId="0" applyFont="1" applyBorder="1" applyAlignment="1" applyProtection="1">
      <alignment horizontal="center" vertical="center" wrapText="1"/>
      <protection locked="0" hidden="1"/>
    </xf>
    <xf numFmtId="0" fontId="61" fillId="0" borderId="4" xfId="0" applyFont="1" applyBorder="1" applyAlignment="1">
      <alignment horizontal="center" vertical="center" wrapText="1"/>
    </xf>
    <xf numFmtId="0" fontId="61" fillId="0" borderId="4" xfId="0" applyFont="1" applyBorder="1" applyAlignment="1">
      <alignment horizontal="center" vertical="center"/>
    </xf>
    <xf numFmtId="0" fontId="40" fillId="0" borderId="4" xfId="0" applyFont="1" applyBorder="1" applyAlignment="1">
      <alignment horizontal="center" vertical="center" wrapText="1"/>
    </xf>
    <xf numFmtId="0" fontId="40" fillId="0" borderId="71" xfId="0" applyFont="1" applyBorder="1" applyAlignment="1">
      <alignment horizontal="center" vertical="center" wrapText="1"/>
    </xf>
    <xf numFmtId="0" fontId="40" fillId="0" borderId="28" xfId="0" applyFont="1" applyBorder="1" applyAlignment="1" applyProtection="1">
      <alignment horizontal="center" vertical="center"/>
      <protection hidden="1"/>
    </xf>
    <xf numFmtId="0" fontId="40" fillId="0" borderId="4" xfId="0" applyFont="1" applyBorder="1" applyAlignment="1" applyProtection="1">
      <alignment horizontal="center" vertical="center"/>
      <protection hidden="1"/>
    </xf>
    <xf numFmtId="1" fontId="13" fillId="3" borderId="69" xfId="0" applyNumberFormat="1" applyFont="1" applyFill="1" applyBorder="1" applyAlignment="1" applyProtection="1">
      <alignment horizontal="center" vertical="center"/>
      <protection locked="0" hidden="1"/>
    </xf>
    <xf numFmtId="1" fontId="13" fillId="3" borderId="8" xfId="0" applyNumberFormat="1" applyFont="1" applyFill="1" applyBorder="1" applyAlignment="1" applyProtection="1">
      <alignment horizontal="center" vertical="center"/>
      <protection locked="0" hidden="1"/>
    </xf>
    <xf numFmtId="1" fontId="13" fillId="3" borderId="52" xfId="0" applyNumberFormat="1" applyFont="1" applyFill="1" applyBorder="1" applyAlignment="1" applyProtection="1">
      <alignment horizontal="center" vertical="center"/>
      <protection locked="0" hidden="1"/>
    </xf>
    <xf numFmtId="0" fontId="57" fillId="0" borderId="31" xfId="0" applyFont="1" applyFill="1" applyBorder="1" applyAlignment="1">
      <alignment horizontal="center" vertical="center"/>
    </xf>
    <xf numFmtId="0" fontId="62" fillId="0" borderId="30" xfId="0" applyFont="1" applyBorder="1" applyAlignment="1" applyProtection="1">
      <alignment horizontal="center" vertical="center"/>
      <protection hidden="1"/>
    </xf>
    <xf numFmtId="0" fontId="62" fillId="0" borderId="29" xfId="0" applyFont="1" applyBorder="1" applyAlignment="1" applyProtection="1">
      <alignment horizontal="center" vertical="center"/>
      <protection hidden="1"/>
    </xf>
    <xf numFmtId="0" fontId="62" fillId="0" borderId="29" xfId="0" applyFont="1" applyBorder="1" applyAlignment="1" applyProtection="1">
      <alignment horizontal="center" vertical="center" wrapText="1"/>
      <protection hidden="1"/>
    </xf>
    <xf numFmtId="0" fontId="62" fillId="0" borderId="53" xfId="0" applyFont="1" applyBorder="1" applyAlignment="1" applyProtection="1">
      <alignment horizontal="center" vertical="center" wrapText="1"/>
      <protection hidden="1"/>
    </xf>
    <xf numFmtId="0" fontId="62" fillId="0" borderId="55" xfId="0" applyFont="1" applyBorder="1" applyAlignment="1" applyProtection="1">
      <alignment horizontal="center" vertical="center" wrapText="1"/>
      <protection hidden="1"/>
    </xf>
    <xf numFmtId="0" fontId="62" fillId="0" borderId="70" xfId="0" applyFont="1" applyBorder="1" applyAlignment="1" applyProtection="1">
      <alignment horizontal="center" vertical="center" wrapText="1"/>
      <protection hidden="1"/>
    </xf>
    <xf numFmtId="0" fontId="40" fillId="0" borderId="0" xfId="0" applyFont="1" applyAlignment="1">
      <alignment horizontal="center" vertical="center" wrapText="1"/>
    </xf>
    <xf numFmtId="0" fontId="40" fillId="24" borderId="28" xfId="0" applyFont="1" applyFill="1" applyBorder="1" applyAlignment="1" applyProtection="1">
      <alignment horizontal="center" vertical="center"/>
      <protection hidden="1"/>
    </xf>
    <xf numFmtId="0" fontId="40" fillId="24" borderId="4" xfId="0" applyFont="1" applyFill="1" applyBorder="1" applyAlignment="1" applyProtection="1">
      <alignment horizontal="center" vertical="center"/>
      <protection hidden="1"/>
    </xf>
    <xf numFmtId="0" fontId="40" fillId="24" borderId="72" xfId="0" applyFont="1" applyFill="1" applyBorder="1" applyAlignment="1" applyProtection="1">
      <alignment horizontal="center" vertical="center"/>
      <protection hidden="1"/>
    </xf>
    <xf numFmtId="0" fontId="40" fillId="24" borderId="59" xfId="0" applyFont="1" applyFill="1" applyBorder="1" applyAlignment="1" applyProtection="1">
      <alignment horizontal="center" vertical="center"/>
      <protection hidden="1"/>
    </xf>
    <xf numFmtId="0" fontId="61" fillId="0" borderId="5" xfId="0" applyFont="1" applyBorder="1" applyAlignment="1">
      <alignment horizontal="center" wrapText="1"/>
    </xf>
    <xf numFmtId="0" fontId="61" fillId="0" borderId="8" xfId="0" applyFont="1" applyBorder="1" applyAlignment="1">
      <alignment horizontal="center" wrapText="1"/>
    </xf>
    <xf numFmtId="0" fontId="61" fillId="0" borderId="6" xfId="0" applyFont="1" applyBorder="1" applyAlignment="1">
      <alignment horizontal="center" wrapText="1"/>
    </xf>
    <xf numFmtId="0" fontId="40" fillId="0" borderId="9" xfId="0" applyFont="1" applyBorder="1" applyAlignment="1">
      <alignment horizontal="center" wrapText="1"/>
    </xf>
    <xf numFmtId="0" fontId="40" fillId="0" borderId="2" xfId="0" applyFont="1" applyBorder="1" applyAlignment="1">
      <alignment horizontal="center" wrapText="1"/>
    </xf>
    <xf numFmtId="0" fontId="40" fillId="0" borderId="34" xfId="0" applyFont="1" applyBorder="1" applyAlignment="1">
      <alignment horizontal="center" wrapText="1"/>
    </xf>
    <xf numFmtId="0" fontId="40" fillId="0" borderId="78" xfId="0" applyFont="1" applyBorder="1" applyAlignment="1">
      <alignment horizontal="center" wrapText="1"/>
    </xf>
    <xf numFmtId="0" fontId="40" fillId="0" borderId="14" xfId="0" applyFont="1" applyBorder="1" applyAlignment="1">
      <alignment horizontal="center" wrapText="1"/>
    </xf>
    <xf numFmtId="0" fontId="40" fillId="0" borderId="24" xfId="0" applyFont="1" applyBorder="1" applyAlignment="1">
      <alignment horizontal="center" wrapText="1"/>
    </xf>
    <xf numFmtId="0" fontId="57" fillId="0" borderId="27" xfId="0" applyFont="1" applyBorder="1" applyAlignment="1">
      <alignment horizontal="center" vertical="center"/>
    </xf>
    <xf numFmtId="0" fontId="57" fillId="0" borderId="16" xfId="0" applyFont="1" applyBorder="1" applyAlignment="1">
      <alignment horizontal="center" vertical="center"/>
    </xf>
    <xf numFmtId="0" fontId="57" fillId="0" borderId="40" xfId="0" applyFont="1" applyBorder="1" applyAlignment="1">
      <alignment horizontal="center" vertical="center"/>
    </xf>
    <xf numFmtId="0" fontId="40" fillId="0" borderId="27" xfId="14" applyFont="1" applyBorder="1" applyAlignment="1">
      <alignment horizontal="center" vertical="center" wrapText="1"/>
    </xf>
    <xf numFmtId="0" fontId="40" fillId="0" borderId="16" xfId="14" applyFont="1" applyBorder="1" applyAlignment="1">
      <alignment horizontal="center" vertical="center" wrapText="1"/>
    </xf>
    <xf numFmtId="0" fontId="40" fillId="0" borderId="17" xfId="14" applyFont="1" applyBorder="1" applyAlignment="1">
      <alignment horizontal="center" vertical="center" wrapText="1"/>
    </xf>
    <xf numFmtId="0" fontId="40" fillId="2" borderId="12" xfId="0" applyFont="1" applyFill="1" applyBorder="1" applyAlignment="1" applyProtection="1">
      <alignment horizontal="center" vertical="center" wrapText="1"/>
      <protection locked="0" hidden="1"/>
    </xf>
    <xf numFmtId="43" fontId="13" fillId="3" borderId="69" xfId="74" applyFont="1" applyFill="1" applyBorder="1" applyAlignment="1" applyProtection="1">
      <alignment horizontal="center" vertical="center"/>
      <protection locked="0" hidden="1"/>
    </xf>
    <xf numFmtId="43" fontId="13" fillId="3" borderId="8" xfId="74" applyFont="1" applyFill="1" applyBorder="1" applyAlignment="1" applyProtection="1">
      <alignment horizontal="center" vertical="center"/>
      <protection locked="0" hidden="1"/>
    </xf>
    <xf numFmtId="43" fontId="13" fillId="3" borderId="52" xfId="74" applyFont="1" applyFill="1" applyBorder="1" applyAlignment="1" applyProtection="1">
      <alignment horizontal="center" vertical="center"/>
      <protection locked="0" hidden="1"/>
    </xf>
    <xf numFmtId="0" fontId="11"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16" fillId="4" borderId="27" xfId="0" applyFont="1" applyFill="1" applyBorder="1" applyAlignment="1" applyProtection="1">
      <alignment horizontal="center" vertical="center" wrapText="1"/>
      <protection locked="0" hidden="1"/>
    </xf>
    <xf numFmtId="0" fontId="16" fillId="4" borderId="17" xfId="0" applyFont="1" applyFill="1" applyBorder="1" applyAlignment="1" applyProtection="1">
      <alignment horizontal="center" vertical="center" wrapText="1"/>
      <protection locked="0" hidden="1"/>
    </xf>
    <xf numFmtId="0" fontId="40" fillId="0" borderId="5" xfId="0" applyFont="1" applyBorder="1" applyAlignment="1">
      <alignment horizontal="center" wrapText="1"/>
    </xf>
    <xf numFmtId="0" fontId="40" fillId="0" borderId="8" xfId="0" applyFont="1" applyBorder="1" applyAlignment="1">
      <alignment horizontal="center" wrapText="1"/>
    </xf>
    <xf numFmtId="0" fontId="40" fillId="0" borderId="52" xfId="0" applyFont="1" applyBorder="1" applyAlignment="1">
      <alignment horizontal="center" wrapText="1"/>
    </xf>
    <xf numFmtId="0" fontId="40" fillId="0" borderId="28" xfId="0" applyFont="1" applyBorder="1" applyAlignment="1" applyProtection="1">
      <alignment horizontal="center" vertical="center" wrapText="1"/>
      <protection hidden="1"/>
    </xf>
    <xf numFmtId="0" fontId="40" fillId="0" borderId="4" xfId="0" applyFont="1" applyBorder="1" applyAlignment="1" applyProtection="1">
      <alignment horizontal="center" vertical="center" wrapText="1"/>
      <protection hidden="1"/>
    </xf>
    <xf numFmtId="0" fontId="40" fillId="19" borderId="72" xfId="0" applyFont="1" applyFill="1" applyBorder="1" applyAlignment="1" applyProtection="1">
      <alignment horizontal="center" vertical="center"/>
      <protection hidden="1"/>
    </xf>
    <xf numFmtId="0" fontId="40" fillId="19" borderId="59" xfId="0" applyFont="1" applyFill="1" applyBorder="1" applyAlignment="1" applyProtection="1">
      <alignment horizontal="center" vertical="center"/>
      <protection hidden="1"/>
    </xf>
    <xf numFmtId="0" fontId="40" fillId="0" borderId="15" xfId="0" applyFont="1" applyBorder="1" applyAlignment="1" applyProtection="1">
      <alignment horizontal="center" vertical="center" wrapText="1"/>
      <protection hidden="1"/>
    </xf>
    <xf numFmtId="0" fontId="40" fillId="0" borderId="16" xfId="0" applyFont="1" applyBorder="1" applyAlignment="1" applyProtection="1">
      <alignment horizontal="center" vertical="center" wrapText="1"/>
      <protection hidden="1"/>
    </xf>
    <xf numFmtId="0" fontId="40" fillId="0" borderId="17" xfId="0" applyFont="1" applyBorder="1" applyAlignment="1" applyProtection="1">
      <alignment horizontal="center" vertical="center" wrapText="1"/>
      <protection hidden="1"/>
    </xf>
    <xf numFmtId="0" fontId="40" fillId="19" borderId="28" xfId="0" applyFont="1" applyFill="1" applyBorder="1" applyAlignment="1" applyProtection="1">
      <alignment horizontal="center" vertical="center"/>
      <protection hidden="1"/>
    </xf>
    <xf numFmtId="0" fontId="40" fillId="19" borderId="4" xfId="0" applyFont="1" applyFill="1" applyBorder="1" applyAlignment="1" applyProtection="1">
      <alignment horizontal="center" vertical="center"/>
      <protection hidden="1"/>
    </xf>
    <xf numFmtId="0" fontId="40" fillId="0" borderId="3"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5" xfId="0" applyFont="1" applyBorder="1" applyAlignment="1">
      <alignment horizontal="center" vertical="center" wrapText="1"/>
    </xf>
    <xf numFmtId="0" fontId="40" fillId="0" borderId="3" xfId="0" applyFont="1" applyBorder="1" applyAlignment="1">
      <alignment horizontal="center" wrapText="1"/>
    </xf>
    <xf numFmtId="0" fontId="40" fillId="0" borderId="1" xfId="0" applyFont="1" applyBorder="1" applyAlignment="1">
      <alignment horizontal="center" wrapText="1"/>
    </xf>
    <xf numFmtId="0" fontId="40" fillId="0" borderId="35" xfId="0" applyFont="1" applyBorder="1" applyAlignment="1">
      <alignment horizontal="center" wrapText="1"/>
    </xf>
    <xf numFmtId="0" fontId="14" fillId="0" borderId="5" xfId="14" applyFont="1" applyBorder="1" applyAlignment="1">
      <alignment horizontal="left" vertical="center"/>
    </xf>
    <xf numFmtId="0" fontId="14" fillId="0" borderId="6" xfId="14" applyFont="1" applyBorder="1" applyAlignment="1">
      <alignment horizontal="left" vertical="center"/>
    </xf>
    <xf numFmtId="0" fontId="14" fillId="0" borderId="5" xfId="14" applyFont="1" applyBorder="1" applyAlignment="1">
      <alignment horizontal="left" vertical="center" wrapText="1"/>
    </xf>
    <xf numFmtId="0" fontId="14" fillId="0" borderId="6" xfId="14" applyFont="1" applyBorder="1" applyAlignment="1">
      <alignment horizontal="left" vertical="center" wrapText="1"/>
    </xf>
    <xf numFmtId="0" fontId="21" fillId="7" borderId="19" xfId="14" applyFont="1" applyFill="1" applyBorder="1" applyAlignment="1">
      <alignment horizontal="center" vertical="center"/>
    </xf>
    <xf numFmtId="0" fontId="21" fillId="7" borderId="18" xfId="14" applyFont="1" applyFill="1" applyBorder="1" applyAlignment="1">
      <alignment horizontal="center" vertical="center"/>
    </xf>
    <xf numFmtId="0" fontId="21" fillId="7" borderId="20" xfId="14" applyFont="1" applyFill="1" applyBorder="1" applyAlignment="1">
      <alignment horizontal="center" vertical="center"/>
    </xf>
    <xf numFmtId="0" fontId="22" fillId="0" borderId="15" xfId="14" applyFont="1" applyBorder="1" applyAlignment="1">
      <alignment horizontal="left" vertical="center" wrapText="1"/>
    </xf>
    <xf numFmtId="0" fontId="22" fillId="0" borderId="16" xfId="14" applyFont="1" applyBorder="1" applyAlignment="1">
      <alignment horizontal="left" vertical="center" wrapText="1"/>
    </xf>
    <xf numFmtId="0" fontId="22" fillId="0" borderId="17" xfId="14" applyFont="1" applyBorder="1" applyAlignment="1">
      <alignment horizontal="left" vertical="center" wrapText="1"/>
    </xf>
    <xf numFmtId="0" fontId="12" fillId="7" borderId="38" xfId="14" applyFont="1" applyFill="1" applyBorder="1" applyAlignment="1">
      <alignment horizontal="center" vertical="center" wrapText="1"/>
    </xf>
    <xf numFmtId="0" fontId="12" fillId="7" borderId="26" xfId="14" applyFont="1" applyFill="1" applyBorder="1" applyAlignment="1">
      <alignment horizontal="center" vertical="center"/>
    </xf>
    <xf numFmtId="0" fontId="12" fillId="7" borderId="33" xfId="14" applyFont="1" applyFill="1" applyBorder="1" applyAlignment="1">
      <alignment horizontal="center" vertical="center"/>
    </xf>
    <xf numFmtId="0" fontId="12" fillId="7" borderId="39" xfId="14" applyFont="1" applyFill="1" applyBorder="1" applyAlignment="1">
      <alignment horizontal="center" vertical="center"/>
    </xf>
    <xf numFmtId="0" fontId="44" fillId="7" borderId="28" xfId="14" applyFont="1" applyFill="1" applyBorder="1" applyAlignment="1">
      <alignment horizontal="center" vertical="center" wrapText="1"/>
    </xf>
    <xf numFmtId="0" fontId="44" fillId="7" borderId="4" xfId="14" applyFont="1" applyFill="1" applyBorder="1" applyAlignment="1">
      <alignment horizontal="center" vertical="center" wrapText="1"/>
    </xf>
    <xf numFmtId="0" fontId="44" fillId="7" borderId="9" xfId="14" applyFont="1" applyFill="1" applyBorder="1" applyAlignment="1">
      <alignment horizontal="center" vertical="center" wrapText="1"/>
    </xf>
    <xf numFmtId="0" fontId="44" fillId="7" borderId="34" xfId="14" applyFont="1" applyFill="1" applyBorder="1" applyAlignment="1">
      <alignment horizontal="center" vertical="center" wrapText="1"/>
    </xf>
    <xf numFmtId="0" fontId="44" fillId="7" borderId="3" xfId="14" applyFont="1" applyFill="1" applyBorder="1" applyAlignment="1">
      <alignment horizontal="center" vertical="center" wrapText="1"/>
    </xf>
    <xf numFmtId="0" fontId="44" fillId="7" borderId="35" xfId="14" applyFont="1" applyFill="1" applyBorder="1" applyAlignment="1">
      <alignment horizontal="center" vertical="center" wrapText="1"/>
    </xf>
    <xf numFmtId="0" fontId="13" fillId="3" borderId="19" xfId="14" applyFont="1" applyFill="1" applyBorder="1" applyAlignment="1">
      <alignment horizontal="center"/>
    </xf>
    <xf numFmtId="0" fontId="13" fillId="3" borderId="18" xfId="14" applyFont="1" applyFill="1" applyBorder="1" applyAlignment="1">
      <alignment horizontal="center"/>
    </xf>
    <xf numFmtId="0" fontId="13" fillId="3" borderId="20" xfId="14" applyFont="1" applyFill="1" applyBorder="1" applyAlignment="1">
      <alignment horizontal="center"/>
    </xf>
    <xf numFmtId="0" fontId="13" fillId="3" borderId="21" xfId="14" applyFont="1" applyFill="1" applyBorder="1" applyAlignment="1" applyProtection="1">
      <alignment horizontal="center" vertical="center"/>
      <protection hidden="1"/>
    </xf>
    <xf numFmtId="0" fontId="13" fillId="3" borderId="0" xfId="14" applyFont="1" applyFill="1" applyAlignment="1" applyProtection="1">
      <alignment horizontal="center" vertical="center"/>
      <protection hidden="1"/>
    </xf>
    <xf numFmtId="0" fontId="13" fillId="3" borderId="22" xfId="14" applyFont="1" applyFill="1" applyBorder="1" applyAlignment="1" applyProtection="1">
      <alignment horizontal="center" vertical="center"/>
      <protection hidden="1"/>
    </xf>
    <xf numFmtId="0" fontId="14" fillId="3" borderId="21" xfId="14" applyFont="1" applyFill="1" applyBorder="1" applyAlignment="1" applyProtection="1">
      <alignment horizontal="center" vertical="center" wrapText="1"/>
      <protection hidden="1"/>
    </xf>
    <xf numFmtId="0" fontId="14" fillId="3" borderId="0" xfId="14" applyFont="1" applyFill="1" applyAlignment="1" applyProtection="1">
      <alignment horizontal="center" vertical="center"/>
      <protection hidden="1"/>
    </xf>
    <xf numFmtId="0" fontId="14" fillId="3" borderId="22" xfId="14" applyFont="1" applyFill="1" applyBorder="1" applyAlignment="1" applyProtection="1">
      <alignment horizontal="center" vertical="center"/>
      <protection hidden="1"/>
    </xf>
    <xf numFmtId="0" fontId="14" fillId="3" borderId="21" xfId="14" applyFont="1" applyFill="1" applyBorder="1" applyAlignment="1" applyProtection="1">
      <alignment horizontal="center" vertical="center"/>
      <protection hidden="1"/>
    </xf>
    <xf numFmtId="0" fontId="14" fillId="3" borderId="23" xfId="14" applyFont="1" applyFill="1" applyBorder="1" applyAlignment="1" applyProtection="1">
      <alignment horizontal="center" vertical="center"/>
      <protection hidden="1"/>
    </xf>
    <xf numFmtId="0" fontId="14" fillId="3" borderId="14" xfId="14" applyFont="1" applyFill="1" applyBorder="1" applyAlignment="1" applyProtection="1">
      <alignment horizontal="center" vertical="center"/>
      <protection hidden="1"/>
    </xf>
    <xf numFmtId="0" fontId="14" fillId="3" borderId="24" xfId="14" applyFont="1" applyFill="1" applyBorder="1" applyAlignment="1" applyProtection="1">
      <alignment horizontal="center" vertical="center"/>
      <protection hidden="1"/>
    </xf>
    <xf numFmtId="0" fontId="14" fillId="0" borderId="5" xfId="14" applyFont="1" applyBorder="1" applyAlignment="1">
      <alignment horizontal="center" vertical="center"/>
    </xf>
    <xf numFmtId="0" fontId="14" fillId="0" borderId="6" xfId="14" applyFont="1" applyBorder="1" applyAlignment="1">
      <alignment horizontal="center" vertical="center"/>
    </xf>
    <xf numFmtId="0" fontId="29" fillId="3" borderId="19" xfId="18" applyFont="1" applyFill="1" applyBorder="1" applyAlignment="1">
      <alignment horizontal="center" vertical="center" wrapText="1"/>
    </xf>
    <xf numFmtId="0" fontId="29" fillId="3" borderId="18" xfId="18" applyFont="1" applyFill="1" applyBorder="1" applyAlignment="1">
      <alignment horizontal="center" vertical="center" wrapText="1"/>
    </xf>
    <xf numFmtId="0" fontId="29" fillId="3" borderId="20" xfId="18" applyFont="1" applyFill="1" applyBorder="1" applyAlignment="1">
      <alignment horizontal="center" vertical="center" wrapText="1"/>
    </xf>
    <xf numFmtId="0" fontId="12" fillId="3" borderId="21" xfId="14" applyFont="1" applyFill="1" applyBorder="1" applyAlignment="1" applyProtection="1">
      <alignment horizontal="center" vertical="center" wrapText="1"/>
      <protection hidden="1"/>
    </xf>
    <xf numFmtId="0" fontId="12" fillId="3" borderId="0" xfId="14" applyFont="1" applyFill="1" applyAlignment="1" applyProtection="1">
      <alignment horizontal="center" vertical="center" wrapText="1"/>
      <protection hidden="1"/>
    </xf>
    <xf numFmtId="0" fontId="12" fillId="3" borderId="22" xfId="14" applyFont="1" applyFill="1" applyBorder="1" applyAlignment="1" applyProtection="1">
      <alignment horizontal="center" vertical="center" wrapText="1"/>
      <protection hidden="1"/>
    </xf>
    <xf numFmtId="0" fontId="12" fillId="3" borderId="23" xfId="14" applyFont="1" applyFill="1" applyBorder="1" applyAlignment="1" applyProtection="1">
      <alignment horizontal="center" vertical="center" wrapText="1"/>
      <protection hidden="1"/>
    </xf>
    <xf numFmtId="0" fontId="12" fillId="3" borderId="14" xfId="14" applyFont="1" applyFill="1" applyBorder="1" applyAlignment="1" applyProtection="1">
      <alignment horizontal="center" vertical="center" wrapText="1"/>
      <protection hidden="1"/>
    </xf>
    <xf numFmtId="0" fontId="12" fillId="3" borderId="24" xfId="14" applyFont="1" applyFill="1" applyBorder="1" applyAlignment="1" applyProtection="1">
      <alignment horizontal="center" vertical="center" wrapText="1"/>
      <protection hidden="1"/>
    </xf>
    <xf numFmtId="0" fontId="23" fillId="5" borderId="15" xfId="14" applyFont="1" applyFill="1" applyBorder="1" applyAlignment="1">
      <alignment horizontal="center" vertical="center" wrapText="1"/>
    </xf>
    <xf numFmtId="0" fontId="23" fillId="5" borderId="16" xfId="14" applyFont="1" applyFill="1" applyBorder="1" applyAlignment="1">
      <alignment horizontal="center" vertical="center" wrapText="1"/>
    </xf>
    <xf numFmtId="0" fontId="31" fillId="0" borderId="31" xfId="14" applyFont="1" applyBorder="1" applyAlignment="1">
      <alignment horizontal="justify" vertical="center" wrapText="1"/>
    </xf>
    <xf numFmtId="0" fontId="31" fillId="0" borderId="27" xfId="14" applyFont="1" applyBorder="1" applyAlignment="1">
      <alignment horizontal="justify" vertical="center" wrapText="1"/>
    </xf>
    <xf numFmtId="0" fontId="31" fillId="0" borderId="25" xfId="14" applyFont="1" applyBorder="1" applyAlignment="1">
      <alignment horizontal="justify" vertical="center" wrapText="1"/>
    </xf>
    <xf numFmtId="0" fontId="14" fillId="0" borderId="4" xfId="14" applyFont="1" applyBorder="1" applyAlignment="1">
      <alignment horizontal="center" vertical="center"/>
    </xf>
    <xf numFmtId="0" fontId="42" fillId="0" borderId="8" xfId="0" applyFont="1" applyBorder="1" applyAlignment="1">
      <alignment horizontal="left" vertical="center" wrapText="1"/>
    </xf>
    <xf numFmtId="0" fontId="42" fillId="0" borderId="52" xfId="0" applyFont="1" applyBorder="1" applyAlignment="1">
      <alignment horizontal="left" vertical="center" wrapText="1"/>
    </xf>
    <xf numFmtId="0" fontId="24" fillId="5" borderId="30" xfId="14" applyFont="1" applyFill="1" applyBorder="1" applyAlignment="1" applyProtection="1">
      <alignment horizontal="center" vertical="center" wrapText="1"/>
      <protection hidden="1"/>
    </xf>
    <xf numFmtId="0" fontId="24" fillId="5" borderId="28" xfId="14" applyFont="1" applyFill="1" applyBorder="1" applyAlignment="1" applyProtection="1">
      <alignment horizontal="center" vertical="center" wrapText="1"/>
      <protection hidden="1"/>
    </xf>
    <xf numFmtId="0" fontId="24" fillId="5" borderId="32" xfId="14" applyFont="1" applyFill="1" applyBorder="1" applyAlignment="1" applyProtection="1">
      <alignment horizontal="center" vertical="center" wrapText="1"/>
      <protection hidden="1"/>
    </xf>
    <xf numFmtId="0" fontId="24" fillId="5" borderId="29" xfId="14" applyFont="1" applyFill="1" applyBorder="1" applyAlignment="1" applyProtection="1">
      <alignment horizontal="center" vertical="center" wrapText="1"/>
      <protection hidden="1"/>
    </xf>
    <xf numFmtId="0" fontId="24" fillId="5" borderId="4" xfId="14" applyFont="1" applyFill="1" applyBorder="1" applyAlignment="1" applyProtection="1">
      <alignment horizontal="center" vertical="center" wrapText="1"/>
      <protection hidden="1"/>
    </xf>
    <xf numFmtId="0" fontId="24" fillId="5" borderId="12" xfId="14" applyFont="1" applyFill="1" applyBorder="1" applyAlignment="1" applyProtection="1">
      <alignment horizontal="center" vertical="center" wrapText="1"/>
      <protection hidden="1"/>
    </xf>
    <xf numFmtId="0" fontId="24" fillId="5" borderId="33" xfId="14" applyFont="1" applyFill="1" applyBorder="1" applyAlignment="1" applyProtection="1">
      <alignment horizontal="center" vertical="center" wrapText="1"/>
      <protection hidden="1"/>
    </xf>
    <xf numFmtId="0" fontId="24" fillId="5" borderId="36" xfId="14" applyFont="1" applyFill="1" applyBorder="1" applyAlignment="1" applyProtection="1">
      <alignment horizontal="center" vertical="center" wrapText="1"/>
      <protection hidden="1"/>
    </xf>
    <xf numFmtId="0" fontId="24" fillId="5" borderId="7" xfId="14" applyFont="1" applyFill="1" applyBorder="1" applyAlignment="1" applyProtection="1">
      <alignment horizontal="center" vertical="center" wrapText="1"/>
      <protection hidden="1"/>
    </xf>
    <xf numFmtId="0" fontId="24" fillId="5" borderId="11" xfId="14" applyFont="1" applyFill="1" applyBorder="1" applyAlignment="1" applyProtection="1">
      <alignment horizontal="center" vertical="center" wrapText="1"/>
      <protection hidden="1"/>
    </xf>
    <xf numFmtId="0" fontId="24" fillId="5" borderId="20" xfId="14" applyFont="1" applyFill="1" applyBorder="1" applyAlignment="1" applyProtection="1">
      <alignment horizontal="center" vertical="center" wrapText="1"/>
      <protection hidden="1"/>
    </xf>
    <xf numFmtId="0" fontId="24" fillId="5" borderId="22" xfId="14" applyFont="1" applyFill="1" applyBorder="1" applyAlignment="1" applyProtection="1">
      <alignment horizontal="center" vertical="center" wrapText="1"/>
      <protection hidden="1"/>
    </xf>
    <xf numFmtId="0" fontId="42" fillId="0" borderId="8" xfId="0" applyFont="1" applyBorder="1" applyAlignment="1">
      <alignment horizontal="left" wrapText="1"/>
    </xf>
    <xf numFmtId="0" fontId="42" fillId="0" borderId="52" xfId="0" applyFont="1" applyBorder="1" applyAlignment="1">
      <alignment horizontal="left" wrapText="1"/>
    </xf>
    <xf numFmtId="0" fontId="42" fillId="0" borderId="5" xfId="14" applyFont="1" applyBorder="1" applyAlignment="1">
      <alignment horizontal="left" vertical="center" wrapText="1"/>
    </xf>
    <xf numFmtId="0" fontId="42" fillId="0" borderId="52" xfId="14" applyFont="1" applyBorder="1" applyAlignment="1">
      <alignment horizontal="left" vertical="center" wrapText="1"/>
    </xf>
    <xf numFmtId="0" fontId="14" fillId="4" borderId="5" xfId="14" applyFont="1" applyFill="1" applyBorder="1" applyAlignment="1">
      <alignment horizontal="center" vertical="center"/>
    </xf>
    <xf numFmtId="0" fontId="14" fillId="4" borderId="6" xfId="14" applyFont="1" applyFill="1" applyBorder="1" applyAlignment="1">
      <alignment horizontal="center" vertical="center"/>
    </xf>
    <xf numFmtId="0" fontId="25" fillId="3" borderId="0" xfId="14" applyFont="1" applyFill="1" applyAlignment="1" applyProtection="1">
      <alignment horizontal="center" vertical="center" wrapText="1"/>
      <protection locked="0" hidden="1"/>
    </xf>
    <xf numFmtId="0" fontId="30" fillId="3" borderId="21" xfId="14" applyFont="1" applyFill="1" applyBorder="1" applyAlignment="1" applyProtection="1">
      <alignment horizontal="center" vertical="center"/>
      <protection hidden="1"/>
    </xf>
    <xf numFmtId="0" fontId="30" fillId="3" borderId="0" xfId="14" applyFont="1" applyFill="1" applyBorder="1" applyAlignment="1" applyProtection="1">
      <alignment horizontal="center" vertical="center"/>
      <protection hidden="1"/>
    </xf>
    <xf numFmtId="0" fontId="30" fillId="3" borderId="22" xfId="14" applyFont="1" applyFill="1" applyBorder="1" applyAlignment="1" applyProtection="1">
      <alignment horizontal="center" vertical="center"/>
      <protection hidden="1"/>
    </xf>
    <xf numFmtId="0" fontId="23" fillId="5" borderId="15" xfId="14" applyFont="1" applyFill="1" applyBorder="1" applyAlignment="1" applyProtection="1">
      <alignment horizontal="center" vertical="top" wrapText="1"/>
      <protection hidden="1"/>
    </xf>
    <xf numFmtId="0" fontId="23" fillId="5" borderId="16" xfId="14" applyFont="1" applyFill="1" applyBorder="1" applyAlignment="1" applyProtection="1">
      <alignment horizontal="center" vertical="top" wrapText="1"/>
      <protection hidden="1"/>
    </xf>
    <xf numFmtId="0" fontId="23" fillId="5" borderId="17" xfId="14" applyFont="1" applyFill="1" applyBorder="1" applyAlignment="1" applyProtection="1">
      <alignment horizontal="center" vertical="top" wrapText="1"/>
      <protection hidden="1"/>
    </xf>
  </cellXfs>
  <cellStyles count="76">
    <cellStyle name="Hipervínculo 2" xfId="35"/>
    <cellStyle name="Millares" xfId="74" builtinId="3"/>
    <cellStyle name="Millares [0]" xfId="75" builtinId="6"/>
    <cellStyle name="Millares [0] 2" xfId="8"/>
    <cellStyle name="Millares [0] 2 2" xfId="30"/>
    <cellStyle name="Millares [0] 2 2 2" xfId="59"/>
    <cellStyle name="Millares 2" xfId="1"/>
    <cellStyle name="Millares 2 2" xfId="26"/>
    <cellStyle name="Millares 3" xfId="11"/>
    <cellStyle name="Millares 3 2" xfId="21"/>
    <cellStyle name="Millares 4" xfId="48"/>
    <cellStyle name="Moneda" xfId="2" builtinId="4"/>
    <cellStyle name="Moneda [0] 2" xfId="24"/>
    <cellStyle name="Moneda [0] 2 2" xfId="47"/>
    <cellStyle name="Moneda [0] 2 3" xfId="57"/>
    <cellStyle name="Moneda [0] 2 3 2" xfId="25"/>
    <cellStyle name="Moneda [0] 2 3 2 2" xfId="58"/>
    <cellStyle name="Moneda [0] 3" xfId="34"/>
    <cellStyle name="Moneda [0] 3 2" xfId="63"/>
    <cellStyle name="Moneda [0] 4" xfId="32"/>
    <cellStyle name="Moneda [0] 4 2" xfId="61"/>
    <cellStyle name="Moneda [0] 5" xfId="40"/>
    <cellStyle name="Moneda [0] 5 2" xfId="67"/>
    <cellStyle name="Moneda [0] 6" xfId="44"/>
    <cellStyle name="Moneda [0] 6 2" xfId="71"/>
    <cellStyle name="Moneda [0] 7" xfId="50"/>
    <cellStyle name="Moneda 2" xfId="3"/>
    <cellStyle name="Moneda 2 2" xfId="27"/>
    <cellStyle name="Moneda 3" xfId="10"/>
    <cellStyle name="Moneda 3 2" xfId="17"/>
    <cellStyle name="Moneda 4" xfId="36"/>
    <cellStyle name="Moneda 4 2" xfId="64"/>
    <cellStyle name="Moneda 5" xfId="42"/>
    <cellStyle name="Moneda 5 2" xfId="69"/>
    <cellStyle name="Moneda 6" xfId="46"/>
    <cellStyle name="Moneda 6 2" xfId="73"/>
    <cellStyle name="Moneda 7" xfId="52"/>
    <cellStyle name="Normal" xfId="0" builtinId="0"/>
    <cellStyle name="Normal 10" xfId="53"/>
    <cellStyle name="Normal 2" xfId="4"/>
    <cellStyle name="Normal 2 2" xfId="14"/>
    <cellStyle name="Normal 2 2 2" xfId="7"/>
    <cellStyle name="Normal 2 3" xfId="18"/>
    <cellStyle name="Normal 2 4" xfId="23"/>
    <cellStyle name="Normal 2 4 2" xfId="56"/>
    <cellStyle name="Normal 2 5" xfId="37"/>
    <cellStyle name="Normal 2 5 2" xfId="38"/>
    <cellStyle name="Normal 2 5 2 2" xfId="65"/>
    <cellStyle name="Normal 3" xfId="13"/>
    <cellStyle name="Normal 3 2" xfId="20"/>
    <cellStyle name="Normal 3 3" xfId="31"/>
    <cellStyle name="Normal 3 3 2" xfId="60"/>
    <cellStyle name="Normal 3 4" xfId="54"/>
    <cellStyle name="Normal 4" xfId="15"/>
    <cellStyle name="Normal 5" xfId="19"/>
    <cellStyle name="Normal 5 2" xfId="55"/>
    <cellStyle name="Normal 6" xfId="33"/>
    <cellStyle name="Normal 6 2" xfId="62"/>
    <cellStyle name="Normal 7" xfId="39"/>
    <cellStyle name="Normal 7 2" xfId="66"/>
    <cellStyle name="Normal 8" xfId="43"/>
    <cellStyle name="Normal 8 2" xfId="70"/>
    <cellStyle name="Normal 9" xfId="49"/>
    <cellStyle name="Porcentaje" xfId="12" builtinId="5"/>
    <cellStyle name="Porcentaje 2" xfId="9"/>
    <cellStyle name="Porcentaje 2 2" xfId="16"/>
    <cellStyle name="Porcentaje 3" xfId="22"/>
    <cellStyle name="Porcentaje 4" xfId="41"/>
    <cellStyle name="Porcentaje 4 2" xfId="68"/>
    <cellStyle name="Porcentaje 5" xfId="45"/>
    <cellStyle name="Porcentaje 5 2" xfId="72"/>
    <cellStyle name="Porcentaje 6" xfId="51"/>
    <cellStyle name="Porcentual 2" xfId="5"/>
    <cellStyle name="Porcentual 2 2" xfId="28"/>
    <cellStyle name="Porcentual 3" xfId="6"/>
    <cellStyle name="Porcentual 3 2" xfId="29"/>
  </cellStyles>
  <dxfs count="3153">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fill>
        <patternFill>
          <bgColor theme="9" tint="0.59996337778862885"/>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457541</xdr:colOff>
      <xdr:row>1</xdr:row>
      <xdr:rowOff>136072</xdr:rowOff>
    </xdr:from>
    <xdr:to>
      <xdr:col>4</xdr:col>
      <xdr:colOff>133351</xdr:colOff>
      <xdr:row>3</xdr:row>
      <xdr:rowOff>51800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1029041" y="307522"/>
          <a:ext cx="1714160" cy="582478"/>
        </a:xfrm>
        <a:prstGeom prst="rect">
          <a:avLst/>
        </a:prstGeom>
      </xdr:spPr>
    </xdr:pic>
    <xdr:clientData/>
  </xdr:twoCellAnchor>
  <xdr:twoCellAnchor editAs="oneCell">
    <xdr:from>
      <xdr:col>11</xdr:col>
      <xdr:colOff>0</xdr:colOff>
      <xdr:row>8</xdr:row>
      <xdr:rowOff>0</xdr:rowOff>
    </xdr:from>
    <xdr:to>
      <xdr:col>11</xdr:col>
      <xdr:colOff>304800</xdr:colOff>
      <xdr:row>9</xdr:row>
      <xdr:rowOff>79658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11553825" y="21678900"/>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13973175" y="206406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13973175" y="206406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8</xdr:row>
      <xdr:rowOff>0</xdr:rowOff>
    </xdr:from>
    <xdr:to>
      <xdr:col>11</xdr:col>
      <xdr:colOff>304800</xdr:colOff>
      <xdr:row>12</xdr:row>
      <xdr:rowOff>110098</xdr:rowOff>
    </xdr:to>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8982075" y="426339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11344275" y="412051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11344275" y="412051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8982075" y="1850136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11344275" y="183851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11344275" y="183851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8982075" y="2055971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11344275" y="2044350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11344275" y="2044350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12106275" y="306990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12106275" y="306990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12106275" y="578643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12106275" y="578643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12106275" y="803433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12106275" y="803433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12106275" y="1050988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12106275" y="1050988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12106275" y="119214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12106275" y="119214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12106275" y="146189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12106275" y="146189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12106275" y="1617345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12106275" y="1617345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12106275" y="1886616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12106275" y="1886616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12106275" y="2119122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12106275" y="2119122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12106275" y="242963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12106275" y="242963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8</xdr:row>
      <xdr:rowOff>0</xdr:rowOff>
    </xdr:from>
    <xdr:to>
      <xdr:col>11</xdr:col>
      <xdr:colOff>304800</xdr:colOff>
      <xdr:row>9</xdr:row>
      <xdr:rowOff>79658</xdr:rowOff>
    </xdr:to>
    <xdr:sp macro="" textlink="">
      <xdr:nvSpPr>
        <xdr:cNvPr id="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D1FDDDF-0ACC-4EEF-845D-869E1B50FEB2}"/>
            </a:ext>
            <a:ext uri="{147F2762-F138-4A5C-976F-8EAC2B608ADB}">
              <a16:predDERef xmlns:a16="http://schemas.microsoft.com/office/drawing/2014/main" pred="{00000000-0008-0000-0300-00002A000000}"/>
            </a:ext>
          </a:extLst>
        </xdr:cNvPr>
        <xdr:cNvSpPr>
          <a:spLocks noChangeAspect="1" noChangeArrowheads="1"/>
        </xdr:cNvSpPr>
      </xdr:nvSpPr>
      <xdr:spPr bwMode="auto">
        <a:xfrm>
          <a:off x="10753725" y="112871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EE579F5-5E3A-4F72-AB7B-ECC9DEE3F69A}"/>
            </a:ext>
            <a:ext uri="{147F2762-F138-4A5C-976F-8EAC2B608ADB}">
              <a16:predDERef xmlns:a16="http://schemas.microsoft.com/office/drawing/2014/main" pred="{BD1FDDDF-0ACC-4EEF-845D-869E1B50FEB2}"/>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7F9DED7-E776-42AE-8690-686AA729170A}"/>
            </a:ext>
            <a:ext uri="{147F2762-F138-4A5C-976F-8EAC2B608ADB}">
              <a16:predDERef xmlns:a16="http://schemas.microsoft.com/office/drawing/2014/main" pred="{BEE579F5-5E3A-4F72-AB7B-ECC9DEE3F69A}"/>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8</xdr:row>
      <xdr:rowOff>0</xdr:rowOff>
    </xdr:from>
    <xdr:to>
      <xdr:col>11</xdr:col>
      <xdr:colOff>304800</xdr:colOff>
      <xdr:row>12</xdr:row>
      <xdr:rowOff>110099</xdr:rowOff>
    </xdr:to>
    <xdr:sp macro="" textlink="">
      <xdr:nvSpPr>
        <xdr:cNvPr id="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3C18230-8D87-4A11-B302-F8FACE6CD55D}"/>
            </a:ext>
            <a:ext uri="{147F2762-F138-4A5C-976F-8EAC2B608ADB}">
              <a16:predDERef xmlns:a16="http://schemas.microsoft.com/office/drawing/2014/main" pred="{27F9DED7-E776-42AE-8690-686AA729170A}"/>
            </a:ext>
          </a:extLst>
        </xdr:cNvPr>
        <xdr:cNvSpPr>
          <a:spLocks noChangeAspect="1" noChangeArrowheads="1"/>
        </xdr:cNvSpPr>
      </xdr:nvSpPr>
      <xdr:spPr bwMode="auto">
        <a:xfrm>
          <a:off x="10753725" y="10877550"/>
          <a:ext cx="304800" cy="87444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C44F704-74BD-4720-A840-721E2CC94EB2}"/>
            </a:ext>
            <a:ext uri="{147F2762-F138-4A5C-976F-8EAC2B608ADB}">
              <a16:predDERef xmlns:a16="http://schemas.microsoft.com/office/drawing/2014/main" pred="{93C18230-8D87-4A11-B302-F8FACE6CD55D}"/>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6D0DA7-AF30-4792-86BC-EA91F6F2722D}"/>
            </a:ext>
            <a:ext uri="{147F2762-F138-4A5C-976F-8EAC2B608ADB}">
              <a16:predDERef xmlns:a16="http://schemas.microsoft.com/office/drawing/2014/main" pred="{6C44F704-74BD-4720-A840-721E2CC94EB2}"/>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AC3B45-A1C0-4682-8ADE-043B1D271C46}"/>
            </a:ext>
            <a:ext uri="{147F2762-F138-4A5C-976F-8EAC2B608ADB}">
              <a16:predDERef xmlns:a16="http://schemas.microsoft.com/office/drawing/2014/main" pred="{E96D0DA7-AF30-4792-86BC-EA91F6F2722D}"/>
            </a:ext>
          </a:extLst>
        </xdr:cNvPr>
        <xdr:cNvSpPr>
          <a:spLocks noChangeAspect="1" noChangeArrowheads="1"/>
        </xdr:cNvSpPr>
      </xdr:nvSpPr>
      <xdr:spPr bwMode="auto">
        <a:xfrm>
          <a:off x="10753725" y="1087755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E87A25C-2E00-487D-BD17-81849C77D1E3}"/>
            </a:ext>
            <a:ext uri="{147F2762-F138-4A5C-976F-8EAC2B608ADB}">
              <a16:predDERef xmlns:a16="http://schemas.microsoft.com/office/drawing/2014/main" pred="{18AC3B45-A1C0-4682-8ADE-043B1D271C46}"/>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22AFCA7-8959-451F-B51A-695AFB4D9D75}"/>
            </a:ext>
            <a:ext uri="{147F2762-F138-4A5C-976F-8EAC2B608ADB}">
              <a16:predDERef xmlns:a16="http://schemas.microsoft.com/office/drawing/2014/main" pred="{8E87A25C-2E00-487D-BD17-81849C77D1E3}"/>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3A2E45D-72A8-4407-BBE7-E9B36BB45A2E}"/>
            </a:ext>
            <a:ext uri="{147F2762-F138-4A5C-976F-8EAC2B608ADB}">
              <a16:predDERef xmlns:a16="http://schemas.microsoft.com/office/drawing/2014/main" pred="{322AFCA7-8959-451F-B51A-695AFB4D9D75}"/>
            </a:ext>
          </a:extLst>
        </xdr:cNvPr>
        <xdr:cNvSpPr>
          <a:spLocks noChangeAspect="1" noChangeArrowheads="1"/>
        </xdr:cNvSpPr>
      </xdr:nvSpPr>
      <xdr:spPr bwMode="auto">
        <a:xfrm>
          <a:off x="10753725" y="1087755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92D5EF-FE66-4F84-ACD3-805210A28D9B}"/>
            </a:ext>
            <a:ext uri="{147F2762-F138-4A5C-976F-8EAC2B608ADB}">
              <a16:predDERef xmlns:a16="http://schemas.microsoft.com/office/drawing/2014/main" pred="{83A2E45D-72A8-4407-BBE7-E9B36BB45A2E}"/>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CC38AA5-164F-4EF4-BF2E-8B4AC735AB09}"/>
            </a:ext>
            <a:ext uri="{147F2762-F138-4A5C-976F-8EAC2B608ADB}">
              <a16:predDERef xmlns:a16="http://schemas.microsoft.com/office/drawing/2014/main" pred="{B792D5EF-FE66-4F84-ACD3-805210A28D9B}"/>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969AE5-C1C4-403A-9344-DD4D909E2B6E}"/>
            </a:ext>
            <a:ext uri="{147F2762-F138-4A5C-976F-8EAC2B608ADB}">
              <a16:predDERef xmlns:a16="http://schemas.microsoft.com/office/drawing/2014/main" pred="{ECC38AA5-164F-4EF4-BF2E-8B4AC735AB09}"/>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691C4E-DFED-49F5-80A1-2993A3A02E2B}"/>
            </a:ext>
            <a:ext uri="{147F2762-F138-4A5C-976F-8EAC2B608ADB}">
              <a16:predDERef xmlns:a16="http://schemas.microsoft.com/office/drawing/2014/main" pred="{C6969AE5-C1C4-403A-9344-DD4D909E2B6E}"/>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7349B06-66E8-4A70-AD50-2ABEE71D1E96}"/>
            </a:ext>
            <a:ext uri="{147F2762-F138-4A5C-976F-8EAC2B608ADB}">
              <a16:predDERef xmlns:a16="http://schemas.microsoft.com/office/drawing/2014/main" pred="{D2691C4E-DFED-49F5-80A1-2993A3A02E2B}"/>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5DB0566-2113-4F82-A4F6-E65CAA48E02D}"/>
            </a:ext>
            <a:ext uri="{147F2762-F138-4A5C-976F-8EAC2B608ADB}">
              <a16:predDERef xmlns:a16="http://schemas.microsoft.com/office/drawing/2014/main" pred="{77349B06-66E8-4A70-AD50-2ABEE71D1E96}"/>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85BDA2E-8A3B-46DB-821F-31A0787BA965}"/>
            </a:ext>
            <a:ext uri="{147F2762-F138-4A5C-976F-8EAC2B608ADB}">
              <a16:predDERef xmlns:a16="http://schemas.microsoft.com/office/drawing/2014/main" pred="{45DB0566-2113-4F82-A4F6-E65CAA48E02D}"/>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0A307CC-4788-4464-A288-290FA0E8B22A}"/>
            </a:ext>
            <a:ext uri="{147F2762-F138-4A5C-976F-8EAC2B608ADB}">
              <a16:predDERef xmlns:a16="http://schemas.microsoft.com/office/drawing/2014/main" pred="{285BDA2E-8A3B-46DB-821F-31A0787BA965}"/>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4878995-976A-4289-BCA4-CCABDB9435F1}"/>
            </a:ext>
            <a:ext uri="{147F2762-F138-4A5C-976F-8EAC2B608ADB}">
              <a16:predDERef xmlns:a16="http://schemas.microsoft.com/office/drawing/2014/main" pred="{70A307CC-4788-4464-A288-290FA0E8B22A}"/>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843EA32-B01E-421A-9AA8-E358201F1D8F}"/>
            </a:ext>
            <a:ext uri="{147F2762-F138-4A5C-976F-8EAC2B608ADB}">
              <a16:predDERef xmlns:a16="http://schemas.microsoft.com/office/drawing/2014/main" pred="{D4878995-976A-4289-BCA4-CCABDB9435F1}"/>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8337BD-DB83-409C-B681-3575B1F59ED0}"/>
            </a:ext>
            <a:ext uri="{147F2762-F138-4A5C-976F-8EAC2B608ADB}">
              <a16:predDERef xmlns:a16="http://schemas.microsoft.com/office/drawing/2014/main" pred="{7843EA32-B01E-421A-9AA8-E358201F1D8F}"/>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50B5AE6-7BA1-45CD-BD8D-8B182916477F}"/>
            </a:ext>
            <a:ext uri="{147F2762-F138-4A5C-976F-8EAC2B608ADB}">
              <a16:predDERef xmlns:a16="http://schemas.microsoft.com/office/drawing/2014/main" pred="{628337BD-DB83-409C-B681-3575B1F59ED0}"/>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8CF39DE-E163-41F2-9E5B-2A238E8C1763}"/>
            </a:ext>
            <a:ext uri="{147F2762-F138-4A5C-976F-8EAC2B608ADB}">
              <a16:predDERef xmlns:a16="http://schemas.microsoft.com/office/drawing/2014/main" pred="{C50B5AE6-7BA1-45CD-BD8D-8B182916477F}"/>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405A064-B112-44DB-BE0E-C45752BE2456}"/>
            </a:ext>
            <a:ext uri="{147F2762-F138-4A5C-976F-8EAC2B608ADB}">
              <a16:predDERef xmlns:a16="http://schemas.microsoft.com/office/drawing/2014/main" pred="{98CF39DE-E163-41F2-9E5B-2A238E8C1763}"/>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6654C6D-02D6-450C-BE85-00A8FAC37266}"/>
            </a:ext>
            <a:ext uri="{147F2762-F138-4A5C-976F-8EAC2B608ADB}">
              <a16:predDERef xmlns:a16="http://schemas.microsoft.com/office/drawing/2014/main" pred="{C405A064-B112-44DB-BE0E-C45752BE2456}"/>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D4ED7A-6B12-43C7-8EB3-E3B0A25C7C5C}"/>
            </a:ext>
            <a:ext uri="{147F2762-F138-4A5C-976F-8EAC2B608ADB}">
              <a16:predDERef xmlns:a16="http://schemas.microsoft.com/office/drawing/2014/main" pred="{36654C6D-02D6-450C-BE85-00A8FAC37266}"/>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D2631EC-6054-4F12-AA2F-2069453D9E72}"/>
            </a:ext>
            <a:ext uri="{147F2762-F138-4A5C-976F-8EAC2B608ADB}">
              <a16:predDERef xmlns:a16="http://schemas.microsoft.com/office/drawing/2014/main" pred="{A7D4ED7A-6B12-43C7-8EB3-E3B0A25C7C5C}"/>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68EAE4E-CF0B-4F08-805E-57DEC0591B96}"/>
            </a:ext>
            <a:ext uri="{147F2762-F138-4A5C-976F-8EAC2B608ADB}">
              <a16:predDERef xmlns:a16="http://schemas.microsoft.com/office/drawing/2014/main" pred="{ED2631EC-6054-4F12-AA2F-2069453D9E72}"/>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E1F9E39-2F09-4DF5-A291-FC0A45C5B827}"/>
            </a:ext>
            <a:ext uri="{147F2762-F138-4A5C-976F-8EAC2B608ADB}">
              <a16:predDERef xmlns:a16="http://schemas.microsoft.com/office/drawing/2014/main" pred="{F68EAE4E-CF0B-4F08-805E-57DEC0591B96}"/>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78B93C-3914-44D8-978F-BFB62F2C312B}"/>
            </a:ext>
            <a:ext uri="{147F2762-F138-4A5C-976F-8EAC2B608ADB}">
              <a16:predDERef xmlns:a16="http://schemas.microsoft.com/office/drawing/2014/main" pred="{0E1F9E39-2F09-4DF5-A291-FC0A45C5B827}"/>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60918DA-13E8-4C07-A805-4440C9566F2F}"/>
            </a:ext>
            <a:ext uri="{147F2762-F138-4A5C-976F-8EAC2B608ADB}">
              <a16:predDERef xmlns:a16="http://schemas.microsoft.com/office/drawing/2014/main" pred="{EB78B93C-3914-44D8-978F-BFB62F2C312B}"/>
            </a:ext>
          </a:extLst>
        </xdr:cNvPr>
        <xdr:cNvSpPr>
          <a:spLocks noChangeAspect="1" noChangeArrowheads="1"/>
        </xdr:cNvSpPr>
      </xdr:nvSpPr>
      <xdr:spPr bwMode="auto">
        <a:xfrm>
          <a:off x="15678150" y="10877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B0D25F5-1770-40E8-8A67-C4DFC37D3A93}"/>
            </a:ext>
            <a:ext uri="{147F2762-F138-4A5C-976F-8EAC2B608ADB}">
              <a16:predDERef xmlns:a16="http://schemas.microsoft.com/office/drawing/2014/main" pred="{660918DA-13E8-4C07-A805-4440C9566F2F}"/>
            </a:ext>
          </a:extLst>
        </xdr:cNvPr>
        <xdr:cNvSpPr>
          <a:spLocks noChangeAspect="1" noChangeArrowheads="1"/>
        </xdr:cNvSpPr>
      </xdr:nvSpPr>
      <xdr:spPr bwMode="auto">
        <a:xfrm>
          <a:off x="15678150" y="10877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10</xdr:row>
      <xdr:rowOff>0</xdr:rowOff>
    </xdr:from>
    <xdr:to>
      <xdr:col>11</xdr:col>
      <xdr:colOff>304800</xdr:colOff>
      <xdr:row>11</xdr:row>
      <xdr:rowOff>79658</xdr:rowOff>
    </xdr:to>
    <xdr:sp macro="" textlink="">
      <xdr:nvSpPr>
        <xdr:cNvPr id="1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EFAC0EF-543B-4786-9E1B-92893BB1BE6E}"/>
            </a:ext>
            <a:ext uri="{147F2762-F138-4A5C-976F-8EAC2B608ADB}">
              <a16:predDERef xmlns:a16="http://schemas.microsoft.com/office/drawing/2014/main" pred="{1B0D25F5-1770-40E8-8A67-C4DFC37D3A93}"/>
            </a:ext>
          </a:extLst>
        </xdr:cNvPr>
        <xdr:cNvSpPr>
          <a:spLocks noChangeAspect="1" noChangeArrowheads="1"/>
        </xdr:cNvSpPr>
      </xdr:nvSpPr>
      <xdr:spPr bwMode="auto">
        <a:xfrm>
          <a:off x="10753725" y="1942147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1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05406A2-6AD4-48FA-B3D6-1A7037515D8D}"/>
            </a:ext>
            <a:ext uri="{147F2762-F138-4A5C-976F-8EAC2B608ADB}">
              <a16:predDERef xmlns:a16="http://schemas.microsoft.com/office/drawing/2014/main" pred="{7EFAC0EF-543B-4786-9E1B-92893BB1BE6E}"/>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DEB923-B8A6-42B8-A6DF-BE46106AD9E8}"/>
            </a:ext>
            <a:ext uri="{147F2762-F138-4A5C-976F-8EAC2B608ADB}">
              <a16:predDERef xmlns:a16="http://schemas.microsoft.com/office/drawing/2014/main" pred="{A05406A2-6AD4-48FA-B3D6-1A7037515D8D}"/>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8</xdr:row>
      <xdr:rowOff>0</xdr:rowOff>
    </xdr:from>
    <xdr:to>
      <xdr:col>11</xdr:col>
      <xdr:colOff>304800</xdr:colOff>
      <xdr:row>12</xdr:row>
      <xdr:rowOff>106386</xdr:rowOff>
    </xdr:to>
    <xdr:sp macro="" textlink="">
      <xdr:nvSpPr>
        <xdr:cNvPr id="1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38975C-E501-4EF7-B6B6-9E992540CC23}"/>
            </a:ext>
            <a:ext uri="{147F2762-F138-4A5C-976F-8EAC2B608ADB}">
              <a16:predDERef xmlns:a16="http://schemas.microsoft.com/office/drawing/2014/main" pred="{62DEB923-B8A6-42B8-A6DF-BE46106AD9E8}"/>
            </a:ext>
          </a:extLst>
        </xdr:cNvPr>
        <xdr:cNvSpPr>
          <a:spLocks noChangeAspect="1" noChangeArrowheads="1"/>
        </xdr:cNvSpPr>
      </xdr:nvSpPr>
      <xdr:spPr bwMode="auto">
        <a:xfrm>
          <a:off x="10753725" y="19011900"/>
          <a:ext cx="304800" cy="87444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8</xdr:row>
      <xdr:rowOff>0</xdr:rowOff>
    </xdr:from>
    <xdr:ext cx="304800" cy="290646"/>
    <xdr:sp macro="" textlink="">
      <xdr:nvSpPr>
        <xdr:cNvPr id="1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F76D86C-0945-4D06-AAC1-8BD71B3B37D3}"/>
            </a:ext>
            <a:ext uri="{147F2762-F138-4A5C-976F-8EAC2B608ADB}">
              <a16:predDERef xmlns:a16="http://schemas.microsoft.com/office/drawing/2014/main" pred="{8638975C-E501-4EF7-B6B6-9E992540CC2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E45701-EF7B-4FB2-BED1-E6C74F81D8CE}"/>
            </a:ext>
            <a:ext uri="{147F2762-F138-4A5C-976F-8EAC2B608ADB}">
              <a16:predDERef xmlns:a16="http://schemas.microsoft.com/office/drawing/2014/main" pred="{CF76D86C-0945-4D06-AAC1-8BD71B3B37D3}"/>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1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03CD35-0C19-4D2E-835B-7ECAF9201131}"/>
            </a:ext>
            <a:ext uri="{147F2762-F138-4A5C-976F-8EAC2B608ADB}">
              <a16:predDERef xmlns:a16="http://schemas.microsoft.com/office/drawing/2014/main" pred="{81E45701-EF7B-4FB2-BED1-E6C74F81D8CE}"/>
            </a:ext>
          </a:extLst>
        </xdr:cNvPr>
        <xdr:cNvSpPr>
          <a:spLocks noChangeAspect="1" noChangeArrowheads="1"/>
        </xdr:cNvSpPr>
      </xdr:nvSpPr>
      <xdr:spPr bwMode="auto">
        <a:xfrm>
          <a:off x="10753725" y="190119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90CF6D-EC87-4A48-9B28-BC8D6B145858}"/>
            </a:ext>
            <a:ext uri="{147F2762-F138-4A5C-976F-8EAC2B608ADB}">
              <a16:predDERef xmlns:a16="http://schemas.microsoft.com/office/drawing/2014/main" pred="{E703CD35-0C19-4D2E-835B-7ECAF9201131}"/>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61C2DB-0DFF-4F60-9C08-C9B77075BBB8}"/>
            </a:ext>
            <a:ext uri="{147F2762-F138-4A5C-976F-8EAC2B608ADB}">
              <a16:predDERef xmlns:a16="http://schemas.microsoft.com/office/drawing/2014/main" pred="{8190CF6D-EC87-4A48-9B28-BC8D6B145858}"/>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8</xdr:row>
      <xdr:rowOff>0</xdr:rowOff>
    </xdr:from>
    <xdr:ext cx="304800" cy="293821"/>
    <xdr:sp macro="" textlink="">
      <xdr:nvSpPr>
        <xdr:cNvPr id="1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F16428-B7BE-4D1C-B8FE-3192F174A196}"/>
            </a:ext>
            <a:ext uri="{147F2762-F138-4A5C-976F-8EAC2B608ADB}">
              <a16:predDERef xmlns:a16="http://schemas.microsoft.com/office/drawing/2014/main" pred="{AF61C2DB-0DFF-4F60-9C08-C9B77075BBB8}"/>
            </a:ext>
          </a:extLst>
        </xdr:cNvPr>
        <xdr:cNvSpPr>
          <a:spLocks noChangeAspect="1" noChangeArrowheads="1"/>
        </xdr:cNvSpPr>
      </xdr:nvSpPr>
      <xdr:spPr bwMode="auto">
        <a:xfrm>
          <a:off x="10753725" y="190119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61D0D3-59B5-45E4-9FD2-C2D61C26DAC7}"/>
            </a:ext>
            <a:ext uri="{147F2762-F138-4A5C-976F-8EAC2B608ADB}">
              <a16:predDERef xmlns:a16="http://schemas.microsoft.com/office/drawing/2014/main" pred="{BBF16428-B7BE-4D1C-B8FE-3192F174A196}"/>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7B69E3F-DECD-425E-A858-8A0AB21AE1F6}"/>
            </a:ext>
            <a:ext uri="{147F2762-F138-4A5C-976F-8EAC2B608ADB}">
              <a16:predDERef xmlns:a16="http://schemas.microsoft.com/office/drawing/2014/main" pred="{D061D0D3-59B5-45E4-9FD2-C2D61C26DAC7}"/>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2CFEF2-7F58-4C98-ABAD-75F7F0EC6D66}"/>
            </a:ext>
            <a:ext uri="{147F2762-F138-4A5C-976F-8EAC2B608ADB}">
              <a16:predDERef xmlns:a16="http://schemas.microsoft.com/office/drawing/2014/main" pred="{77B69E3F-DECD-425E-A858-8A0AB21AE1F6}"/>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A4993D4-F974-4FC0-86DF-4761FC5306B8}"/>
            </a:ext>
            <a:ext uri="{147F2762-F138-4A5C-976F-8EAC2B608ADB}">
              <a16:predDERef xmlns:a16="http://schemas.microsoft.com/office/drawing/2014/main" pred="{F42CFEF2-7F58-4C98-ABAD-75F7F0EC6D66}"/>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098E3B-CDB5-4583-A4E8-EE44486E1147}"/>
            </a:ext>
            <a:ext uri="{147F2762-F138-4A5C-976F-8EAC2B608ADB}">
              <a16:predDERef xmlns:a16="http://schemas.microsoft.com/office/drawing/2014/main" pred="{8A4993D4-F974-4FC0-86DF-4761FC5306B8}"/>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C4D3D05-67DF-4FCD-98AB-1CE25245121A}"/>
            </a:ext>
            <a:ext uri="{147F2762-F138-4A5C-976F-8EAC2B608ADB}">
              <a16:predDERef xmlns:a16="http://schemas.microsoft.com/office/drawing/2014/main" pred="{D0098E3B-CDB5-4583-A4E8-EE44486E1147}"/>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D7BFC0-1BBE-42E1-B962-EDECFB60B5BF}"/>
            </a:ext>
            <a:ext uri="{147F2762-F138-4A5C-976F-8EAC2B608ADB}">
              <a16:predDERef xmlns:a16="http://schemas.microsoft.com/office/drawing/2014/main" pred="{FC4D3D05-67DF-4FCD-98AB-1CE25245121A}"/>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12FB2F3-64F2-491A-9AC7-BD5FDFCE7A6C}"/>
            </a:ext>
            <a:ext uri="{147F2762-F138-4A5C-976F-8EAC2B608ADB}">
              <a16:predDERef xmlns:a16="http://schemas.microsoft.com/office/drawing/2014/main" pred="{4FD7BFC0-1BBE-42E1-B962-EDECFB60B5BF}"/>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A04A89-50B7-45F6-B8CA-EAFFAC4126E4}"/>
            </a:ext>
            <a:ext uri="{147F2762-F138-4A5C-976F-8EAC2B608ADB}">
              <a16:predDERef xmlns:a16="http://schemas.microsoft.com/office/drawing/2014/main" pred="{912FB2F3-64F2-491A-9AC7-BD5FDFCE7A6C}"/>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DDC2126-E6C7-41B2-872F-78C21D3BC823}"/>
            </a:ext>
            <a:ext uri="{147F2762-F138-4A5C-976F-8EAC2B608ADB}">
              <a16:predDERef xmlns:a16="http://schemas.microsoft.com/office/drawing/2014/main" pred="{61A04A89-50B7-45F6-B8CA-EAFFAC4126E4}"/>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2422D2-0488-4294-AA8B-857459DFFF10}"/>
            </a:ext>
            <a:ext uri="{147F2762-F138-4A5C-976F-8EAC2B608ADB}">
              <a16:predDERef xmlns:a16="http://schemas.microsoft.com/office/drawing/2014/main" pred="{FDDC2126-E6C7-41B2-872F-78C21D3BC82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47128FB-2473-496F-A3DE-4795CB12A2B3}"/>
            </a:ext>
            <a:ext uri="{147F2762-F138-4A5C-976F-8EAC2B608ADB}">
              <a16:predDERef xmlns:a16="http://schemas.microsoft.com/office/drawing/2014/main" pred="{4F2422D2-0488-4294-AA8B-857459DFFF10}"/>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89309E-2A88-4949-8EC8-FD7B6D2DC64C}"/>
            </a:ext>
            <a:ext uri="{147F2762-F138-4A5C-976F-8EAC2B608ADB}">
              <a16:predDERef xmlns:a16="http://schemas.microsoft.com/office/drawing/2014/main" pred="{447128FB-2473-496F-A3DE-4795CB12A2B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8EA002F-76A2-497C-A9F2-DFC94A4A1ECB}"/>
            </a:ext>
            <a:ext uri="{147F2762-F138-4A5C-976F-8EAC2B608ADB}">
              <a16:predDERef xmlns:a16="http://schemas.microsoft.com/office/drawing/2014/main" pred="{D189309E-2A88-4949-8EC8-FD7B6D2DC64C}"/>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0FCD69D-7E01-45D6-9E01-B7B956B61D95}"/>
            </a:ext>
            <a:ext uri="{147F2762-F138-4A5C-976F-8EAC2B608ADB}">
              <a16:predDERef xmlns:a16="http://schemas.microsoft.com/office/drawing/2014/main" pred="{F8EA002F-76A2-497C-A9F2-DFC94A4A1ECB}"/>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DCF8A10-BC62-4112-B6B4-F679B80568A5}"/>
            </a:ext>
            <a:ext uri="{147F2762-F138-4A5C-976F-8EAC2B608ADB}">
              <a16:predDERef xmlns:a16="http://schemas.microsoft.com/office/drawing/2014/main" pred="{80FCD69D-7E01-45D6-9E01-B7B956B61D95}"/>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81A5420-2279-4947-AC15-2EE907FA92C8}"/>
            </a:ext>
            <a:ext uri="{147F2762-F138-4A5C-976F-8EAC2B608ADB}">
              <a16:predDERef xmlns:a16="http://schemas.microsoft.com/office/drawing/2014/main" pred="{9DCF8A10-BC62-4112-B6B4-F679B80568A5}"/>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05F045C-CB47-4036-8817-540C5373F277}"/>
            </a:ext>
            <a:ext uri="{147F2762-F138-4A5C-976F-8EAC2B608ADB}">
              <a16:predDERef xmlns:a16="http://schemas.microsoft.com/office/drawing/2014/main" pred="{681A5420-2279-4947-AC15-2EE907FA92C8}"/>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4889B49-5D60-4730-909A-AF2FC18BFE32}"/>
            </a:ext>
            <a:ext uri="{147F2762-F138-4A5C-976F-8EAC2B608ADB}">
              <a16:predDERef xmlns:a16="http://schemas.microsoft.com/office/drawing/2014/main" pred="{905F045C-CB47-4036-8817-540C5373F277}"/>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A03B2B5-DEE3-4F8D-8B0D-BA13803C412C}"/>
            </a:ext>
            <a:ext uri="{147F2762-F138-4A5C-976F-8EAC2B608ADB}">
              <a16:predDERef xmlns:a16="http://schemas.microsoft.com/office/drawing/2014/main" pred="{84889B49-5D60-4730-909A-AF2FC18BFE32}"/>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0646"/>
    <xdr:sp macro="" textlink="">
      <xdr:nvSpPr>
        <xdr:cNvPr id="1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21D614F-C04F-41F4-9BC3-ED0CA462EE23}"/>
            </a:ext>
            <a:ext uri="{147F2762-F138-4A5C-976F-8EAC2B608ADB}">
              <a16:predDERef xmlns:a16="http://schemas.microsoft.com/office/drawing/2014/main" pred="{CA03B2B5-DEE3-4F8D-8B0D-BA13803C412C}"/>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1553"/>
    <xdr:sp macro="" textlink="">
      <xdr:nvSpPr>
        <xdr:cNvPr id="1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E26C2C5-E9B4-4013-B61D-C7B85C331AF7}"/>
            </a:ext>
            <a:ext uri="{147F2762-F138-4A5C-976F-8EAC2B608ADB}">
              <a16:predDERef xmlns:a16="http://schemas.microsoft.com/office/drawing/2014/main" pred="{321D614F-C04F-41F4-9BC3-ED0CA462EE23}"/>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10</xdr:row>
      <xdr:rowOff>0</xdr:rowOff>
    </xdr:from>
    <xdr:to>
      <xdr:col>11</xdr:col>
      <xdr:colOff>304800</xdr:colOff>
      <xdr:row>11</xdr:row>
      <xdr:rowOff>79658</xdr:rowOff>
    </xdr:to>
    <xdr:sp macro="" textlink="">
      <xdr:nvSpPr>
        <xdr:cNvPr id="1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7C6A09-7D83-4260-85DA-9F45287D6FB3}"/>
            </a:ext>
            <a:ext uri="{147F2762-F138-4A5C-976F-8EAC2B608ADB}">
              <a16:predDERef xmlns:a16="http://schemas.microsoft.com/office/drawing/2014/main" pred="{5E26C2C5-E9B4-4013-B61D-C7B85C331AF7}"/>
            </a:ext>
          </a:extLst>
        </xdr:cNvPr>
        <xdr:cNvSpPr>
          <a:spLocks noChangeAspect="1" noChangeArrowheads="1"/>
        </xdr:cNvSpPr>
      </xdr:nvSpPr>
      <xdr:spPr bwMode="auto">
        <a:xfrm>
          <a:off x="10753725" y="1942147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10</xdr:row>
      <xdr:rowOff>0</xdr:rowOff>
    </xdr:from>
    <xdr:ext cx="304800" cy="290646"/>
    <xdr:sp macro="" textlink="">
      <xdr:nvSpPr>
        <xdr:cNvPr id="1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C9A0E2-6D12-4DFF-8B06-7C6565BA2DB2}"/>
            </a:ext>
            <a:ext uri="{147F2762-F138-4A5C-976F-8EAC2B608ADB}">
              <a16:predDERef xmlns:a16="http://schemas.microsoft.com/office/drawing/2014/main" pred="{E27C6A09-7D83-4260-85DA-9F45287D6FB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431F04-C9E2-4085-8501-91C526F8F076}"/>
            </a:ext>
            <a:ext uri="{147F2762-F138-4A5C-976F-8EAC2B608ADB}">
              <a16:predDERef xmlns:a16="http://schemas.microsoft.com/office/drawing/2014/main" pred="{18C9A0E2-6D12-4DFF-8B06-7C6565BA2DB2}"/>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10</xdr:row>
      <xdr:rowOff>0</xdr:rowOff>
    </xdr:from>
    <xdr:to>
      <xdr:col>11</xdr:col>
      <xdr:colOff>304800</xdr:colOff>
      <xdr:row>12</xdr:row>
      <xdr:rowOff>525734</xdr:rowOff>
    </xdr:to>
    <xdr:sp macro="" textlink="">
      <xdr:nvSpPr>
        <xdr:cNvPr id="1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30EC28-6EBE-434A-8ADB-9CA055451BFB}"/>
            </a:ext>
            <a:ext uri="{147F2762-F138-4A5C-976F-8EAC2B608ADB}">
              <a16:predDERef xmlns:a16="http://schemas.microsoft.com/office/drawing/2014/main" pred="{26431F04-C9E2-4085-8501-91C526F8F076}"/>
            </a:ext>
          </a:extLst>
        </xdr:cNvPr>
        <xdr:cNvSpPr>
          <a:spLocks noChangeAspect="1" noChangeArrowheads="1"/>
        </xdr:cNvSpPr>
      </xdr:nvSpPr>
      <xdr:spPr bwMode="auto">
        <a:xfrm>
          <a:off x="10753725" y="19011900"/>
          <a:ext cx="304800" cy="87444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10</xdr:row>
      <xdr:rowOff>0</xdr:rowOff>
    </xdr:from>
    <xdr:ext cx="304800" cy="290646"/>
    <xdr:sp macro="" textlink="">
      <xdr:nvSpPr>
        <xdr:cNvPr id="1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22F8BA-C9D9-4D64-801D-C10440CC0219}"/>
            </a:ext>
            <a:ext uri="{147F2762-F138-4A5C-976F-8EAC2B608ADB}">
              <a16:predDERef xmlns:a16="http://schemas.microsoft.com/office/drawing/2014/main" pred="{2630EC28-6EBE-434A-8ADB-9CA055451BFB}"/>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963DFC0-B4E7-4C90-B25D-6246F495F778}"/>
            </a:ext>
            <a:ext uri="{147F2762-F138-4A5C-976F-8EAC2B608ADB}">
              <a16:predDERef xmlns:a16="http://schemas.microsoft.com/office/drawing/2014/main" pred="{6222F8BA-C9D9-4D64-801D-C10440CC0219}"/>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10</xdr:row>
      <xdr:rowOff>0</xdr:rowOff>
    </xdr:from>
    <xdr:ext cx="304800" cy="293821"/>
    <xdr:sp macro="" textlink="">
      <xdr:nvSpPr>
        <xdr:cNvPr id="1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215F64B-FB56-4D17-A11B-F38C0B7D759C}"/>
            </a:ext>
            <a:ext uri="{147F2762-F138-4A5C-976F-8EAC2B608ADB}">
              <a16:predDERef xmlns:a16="http://schemas.microsoft.com/office/drawing/2014/main" pred="{5963DFC0-B4E7-4C90-B25D-6246F495F778}"/>
            </a:ext>
          </a:extLst>
        </xdr:cNvPr>
        <xdr:cNvSpPr>
          <a:spLocks noChangeAspect="1" noChangeArrowheads="1"/>
        </xdr:cNvSpPr>
      </xdr:nvSpPr>
      <xdr:spPr bwMode="auto">
        <a:xfrm>
          <a:off x="10753725" y="190119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EE414C4-C76F-4792-AD8E-2BD087BD279B}"/>
            </a:ext>
            <a:ext uri="{147F2762-F138-4A5C-976F-8EAC2B608ADB}">
              <a16:predDERef xmlns:a16="http://schemas.microsoft.com/office/drawing/2014/main" pred="{4215F64B-FB56-4D17-A11B-F38C0B7D759C}"/>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E5AD26-3080-40AD-ADF8-E704D2CF274E}"/>
            </a:ext>
            <a:ext uri="{147F2762-F138-4A5C-976F-8EAC2B608ADB}">
              <a16:predDERef xmlns:a16="http://schemas.microsoft.com/office/drawing/2014/main" pred="{0EE414C4-C76F-4792-AD8E-2BD087BD279B}"/>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10</xdr:row>
      <xdr:rowOff>0</xdr:rowOff>
    </xdr:from>
    <xdr:ext cx="304800" cy="293821"/>
    <xdr:sp macro="" textlink="">
      <xdr:nvSpPr>
        <xdr:cNvPr id="1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27B581E-86C4-4900-8DBC-442CE64665AE}"/>
            </a:ext>
            <a:ext uri="{147F2762-F138-4A5C-976F-8EAC2B608ADB}">
              <a16:predDERef xmlns:a16="http://schemas.microsoft.com/office/drawing/2014/main" pred="{18E5AD26-3080-40AD-ADF8-E704D2CF274E}"/>
            </a:ext>
          </a:extLst>
        </xdr:cNvPr>
        <xdr:cNvSpPr>
          <a:spLocks noChangeAspect="1" noChangeArrowheads="1"/>
        </xdr:cNvSpPr>
      </xdr:nvSpPr>
      <xdr:spPr bwMode="auto">
        <a:xfrm>
          <a:off x="10753725" y="1901190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F45C24F-D05A-4053-B8C1-F57B334A274E}"/>
            </a:ext>
            <a:ext uri="{147F2762-F138-4A5C-976F-8EAC2B608ADB}">
              <a16:predDERef xmlns:a16="http://schemas.microsoft.com/office/drawing/2014/main" pred="{427B581E-86C4-4900-8DBC-442CE64665AE}"/>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6562DA-045E-492B-B5FB-48E8177E7B5C}"/>
            </a:ext>
            <a:ext uri="{147F2762-F138-4A5C-976F-8EAC2B608ADB}">
              <a16:predDERef xmlns:a16="http://schemas.microsoft.com/office/drawing/2014/main" pred="{5F45C24F-D05A-4053-B8C1-F57B334A274E}"/>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6AE28C7-EFE5-412C-AEDE-0AC12850B094}"/>
            </a:ext>
            <a:ext uri="{147F2762-F138-4A5C-976F-8EAC2B608ADB}">
              <a16:predDERef xmlns:a16="http://schemas.microsoft.com/office/drawing/2014/main" pred="{0C6562DA-045E-492B-B5FB-48E8177E7B5C}"/>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C21037-3CB4-44A3-9292-FA4C377A5994}"/>
            </a:ext>
            <a:ext uri="{147F2762-F138-4A5C-976F-8EAC2B608ADB}">
              <a16:predDERef xmlns:a16="http://schemas.microsoft.com/office/drawing/2014/main" pred="{16AE28C7-EFE5-412C-AEDE-0AC12850B094}"/>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D9A1121-F12D-4CD2-B86D-A4E35D77DA22}"/>
            </a:ext>
            <a:ext uri="{147F2762-F138-4A5C-976F-8EAC2B608ADB}">
              <a16:predDERef xmlns:a16="http://schemas.microsoft.com/office/drawing/2014/main" pred="{B8C21037-3CB4-44A3-9292-FA4C377A5994}"/>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B1B69B-B1A3-4D61-8B83-E231F76A9B03}"/>
            </a:ext>
            <a:ext uri="{147F2762-F138-4A5C-976F-8EAC2B608ADB}">
              <a16:predDERef xmlns:a16="http://schemas.microsoft.com/office/drawing/2014/main" pred="{6D9A1121-F12D-4CD2-B86D-A4E35D77DA22}"/>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61D92B-060E-4250-9063-1E573EE84DDF}"/>
            </a:ext>
            <a:ext uri="{147F2762-F138-4A5C-976F-8EAC2B608ADB}">
              <a16:predDERef xmlns:a16="http://schemas.microsoft.com/office/drawing/2014/main" pred="{B0B1B69B-B1A3-4D61-8B83-E231F76A9B0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81AC25B-917D-47E1-9FDF-6B05F2DC5EF3}"/>
            </a:ext>
            <a:ext uri="{147F2762-F138-4A5C-976F-8EAC2B608ADB}">
              <a16:predDERef xmlns:a16="http://schemas.microsoft.com/office/drawing/2014/main" pred="{1361D92B-060E-4250-9063-1E573EE84DDF}"/>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E953D5A-8414-4175-A06E-925C79E2521B}"/>
            </a:ext>
            <a:ext uri="{147F2762-F138-4A5C-976F-8EAC2B608ADB}">
              <a16:predDERef xmlns:a16="http://schemas.microsoft.com/office/drawing/2014/main" pred="{D81AC25B-917D-47E1-9FDF-6B05F2DC5EF3}"/>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988DE9D-BB99-47F8-8585-BA9E1134E720}"/>
            </a:ext>
            <a:ext uri="{147F2762-F138-4A5C-976F-8EAC2B608ADB}">
              <a16:predDERef xmlns:a16="http://schemas.microsoft.com/office/drawing/2014/main" pred="{6E953D5A-8414-4175-A06E-925C79E2521B}"/>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38486BA-09C5-432B-BF75-F5687B0FB86D}"/>
            </a:ext>
            <a:ext uri="{147F2762-F138-4A5C-976F-8EAC2B608ADB}">
              <a16:predDERef xmlns:a16="http://schemas.microsoft.com/office/drawing/2014/main" pred="{7988DE9D-BB99-47F8-8585-BA9E1134E720}"/>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710032-6FCB-4105-A98F-6FCA04A0F80A}"/>
            </a:ext>
            <a:ext uri="{147F2762-F138-4A5C-976F-8EAC2B608ADB}">
              <a16:predDERef xmlns:a16="http://schemas.microsoft.com/office/drawing/2014/main" pred="{938486BA-09C5-432B-BF75-F5687B0FB86D}"/>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254F1DC-4F0E-46EC-857C-E6941A9CF96A}"/>
            </a:ext>
            <a:ext uri="{147F2762-F138-4A5C-976F-8EAC2B608ADB}">
              <a16:predDERef xmlns:a16="http://schemas.microsoft.com/office/drawing/2014/main" pred="{DC710032-6FCB-4105-A98F-6FCA04A0F80A}"/>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E61094-F0F1-48C5-84E0-A3276C3066CD}"/>
            </a:ext>
            <a:ext uri="{147F2762-F138-4A5C-976F-8EAC2B608ADB}">
              <a16:predDERef xmlns:a16="http://schemas.microsoft.com/office/drawing/2014/main" pred="{0254F1DC-4F0E-46EC-857C-E6941A9CF96A}"/>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70213-AB97-40F5-A32A-214402CD31C2}"/>
            </a:ext>
            <a:ext uri="{147F2762-F138-4A5C-976F-8EAC2B608ADB}">
              <a16:predDERef xmlns:a16="http://schemas.microsoft.com/office/drawing/2014/main" pred="{34E61094-F0F1-48C5-84E0-A3276C3066CD}"/>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716C3A9-7DE1-4025-BED0-EA6F930A9B67}"/>
            </a:ext>
            <a:ext uri="{147F2762-F138-4A5C-976F-8EAC2B608ADB}">
              <a16:predDERef xmlns:a16="http://schemas.microsoft.com/office/drawing/2014/main" pred="{C3C70213-AB97-40F5-A32A-214402CD31C2}"/>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1A06818-2BCC-40AA-B23F-EB5788EDA3DD}"/>
            </a:ext>
            <a:ext uri="{147F2762-F138-4A5C-976F-8EAC2B608ADB}">
              <a16:predDERef xmlns:a16="http://schemas.microsoft.com/office/drawing/2014/main" pred="{2716C3A9-7DE1-4025-BED0-EA6F930A9B67}"/>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0710DE-59E7-4A34-B860-CB38EA3FCC96}"/>
            </a:ext>
            <a:ext uri="{147F2762-F138-4A5C-976F-8EAC2B608ADB}">
              <a16:predDERef xmlns:a16="http://schemas.microsoft.com/office/drawing/2014/main" pred="{41A06818-2BCC-40AA-B23F-EB5788EDA3DD}"/>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94CE5B-0278-4787-AE84-3DCA825DA15A}"/>
            </a:ext>
            <a:ext uri="{147F2762-F138-4A5C-976F-8EAC2B608ADB}">
              <a16:predDERef xmlns:a16="http://schemas.microsoft.com/office/drawing/2014/main" pred="{DF0710DE-59E7-4A34-B860-CB38EA3FCC96}"/>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0BC2449-3919-49AB-A366-488BA778E4CA}"/>
            </a:ext>
            <a:ext uri="{147F2762-F138-4A5C-976F-8EAC2B608ADB}">
              <a16:predDERef xmlns:a16="http://schemas.microsoft.com/office/drawing/2014/main" pred="{9794CE5B-0278-4787-AE84-3DCA825DA15A}"/>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BB3138C-BA61-4397-8A74-3475947A83B6}"/>
            </a:ext>
            <a:ext uri="{147F2762-F138-4A5C-976F-8EAC2B608ADB}">
              <a16:predDERef xmlns:a16="http://schemas.microsoft.com/office/drawing/2014/main" pred="{F0BC2449-3919-49AB-A366-488BA778E4CA}"/>
            </a:ext>
          </a:extLst>
        </xdr:cNvPr>
        <xdr:cNvSpPr>
          <a:spLocks noChangeAspect="1" noChangeArrowheads="1"/>
        </xdr:cNvSpPr>
      </xdr:nvSpPr>
      <xdr:spPr bwMode="auto">
        <a:xfrm>
          <a:off x="15678150" y="19011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47FDD0D-D7DA-4CB7-90FE-BF953E44B038}"/>
            </a:ext>
            <a:ext uri="{147F2762-F138-4A5C-976F-8EAC2B608ADB}">
              <a16:predDERef xmlns:a16="http://schemas.microsoft.com/office/drawing/2014/main" pred="{FBB3138C-BA61-4397-8A74-3475947A83B6}"/>
            </a:ext>
          </a:extLst>
        </xdr:cNvPr>
        <xdr:cNvSpPr>
          <a:spLocks noChangeAspect="1" noChangeArrowheads="1"/>
        </xdr:cNvSpPr>
      </xdr:nvSpPr>
      <xdr:spPr bwMode="auto">
        <a:xfrm>
          <a:off x="15678150" y="19011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11</xdr:row>
      <xdr:rowOff>0</xdr:rowOff>
    </xdr:from>
    <xdr:to>
      <xdr:col>11</xdr:col>
      <xdr:colOff>304800</xdr:colOff>
      <xdr:row>12</xdr:row>
      <xdr:rowOff>131612</xdr:rowOff>
    </xdr:to>
    <xdr:sp macro="" textlink="">
      <xdr:nvSpPr>
        <xdr:cNvPr id="1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9529F7-6A17-4827-8A4E-73A6FCBBEEBD}"/>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0753725" y="277177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10</xdr:row>
      <xdr:rowOff>0</xdr:rowOff>
    </xdr:from>
    <xdr:ext cx="304800" cy="290646"/>
    <xdr:sp macro="" textlink="">
      <xdr:nvSpPr>
        <xdr:cNvPr id="1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8C3798-E7FF-45A6-9C24-655BEAC76445}"/>
            </a:ext>
            <a:ext uri="{147F2762-F138-4A5C-976F-8EAC2B608ADB}">
              <a16:predDERef xmlns:a16="http://schemas.microsoft.com/office/drawing/2014/main" pred="{819529F7-6A17-4827-8A4E-73A6FCBBEEBD}"/>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082300-9CE2-49A9-AB43-7191278DC9E6}"/>
            </a:ext>
            <a:ext uri="{147F2762-F138-4A5C-976F-8EAC2B608ADB}">
              <a16:predDERef xmlns:a16="http://schemas.microsoft.com/office/drawing/2014/main" pred="{F48C3798-E7FF-45A6-9C24-655BEAC76445}"/>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10</xdr:row>
      <xdr:rowOff>0</xdr:rowOff>
    </xdr:from>
    <xdr:to>
      <xdr:col>11</xdr:col>
      <xdr:colOff>304800</xdr:colOff>
      <xdr:row>12</xdr:row>
      <xdr:rowOff>521403</xdr:rowOff>
    </xdr:to>
    <xdr:sp macro="" textlink="">
      <xdr:nvSpPr>
        <xdr:cNvPr id="1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3C7844-1014-4E2E-810E-29BB73515B1D}"/>
            </a:ext>
            <a:ext uri="{147F2762-F138-4A5C-976F-8EAC2B608ADB}">
              <a16:predDERef xmlns:a16="http://schemas.microsoft.com/office/drawing/2014/main" pred="{6B082300-9CE2-49A9-AB43-7191278DC9E6}"/>
            </a:ext>
          </a:extLst>
        </xdr:cNvPr>
        <xdr:cNvSpPr>
          <a:spLocks noChangeAspect="1" noChangeArrowheads="1"/>
        </xdr:cNvSpPr>
      </xdr:nvSpPr>
      <xdr:spPr bwMode="auto">
        <a:xfrm>
          <a:off x="10753725" y="27308175"/>
          <a:ext cx="304800" cy="87444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10</xdr:row>
      <xdr:rowOff>0</xdr:rowOff>
    </xdr:from>
    <xdr:ext cx="304800" cy="290646"/>
    <xdr:sp macro="" textlink="">
      <xdr:nvSpPr>
        <xdr:cNvPr id="1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AD37F9-4548-45C6-B8C6-B4FD0C3D08B0}"/>
            </a:ext>
            <a:ext uri="{147F2762-F138-4A5C-976F-8EAC2B608ADB}">
              <a16:predDERef xmlns:a16="http://schemas.microsoft.com/office/drawing/2014/main" pred="{B73C7844-1014-4E2E-810E-29BB73515B1D}"/>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CC1DEE-D684-47B0-8C9E-83F8C18A313F}"/>
            </a:ext>
            <a:ext uri="{147F2762-F138-4A5C-976F-8EAC2B608ADB}">
              <a16:predDERef xmlns:a16="http://schemas.microsoft.com/office/drawing/2014/main" pred="{BBAD37F9-4548-45C6-B8C6-B4FD0C3D08B0}"/>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10</xdr:row>
      <xdr:rowOff>0</xdr:rowOff>
    </xdr:from>
    <xdr:ext cx="304800" cy="293821"/>
    <xdr:sp macro="" textlink="">
      <xdr:nvSpPr>
        <xdr:cNvPr id="1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9929CA-ED02-4318-9865-1DF2C7CAE356}"/>
            </a:ext>
            <a:ext uri="{147F2762-F138-4A5C-976F-8EAC2B608ADB}">
              <a16:predDERef xmlns:a16="http://schemas.microsoft.com/office/drawing/2014/main" pred="{34CC1DEE-D684-47B0-8C9E-83F8C18A313F}"/>
            </a:ext>
          </a:extLst>
        </xdr:cNvPr>
        <xdr:cNvSpPr>
          <a:spLocks noChangeAspect="1" noChangeArrowheads="1"/>
        </xdr:cNvSpPr>
      </xdr:nvSpPr>
      <xdr:spPr bwMode="auto">
        <a:xfrm>
          <a:off x="10753725" y="2730817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47759A7-B8C5-4B1F-98EF-B6B52EA27BFA}"/>
            </a:ext>
            <a:ext uri="{147F2762-F138-4A5C-976F-8EAC2B608ADB}">
              <a16:predDERef xmlns:a16="http://schemas.microsoft.com/office/drawing/2014/main" pred="{3C9929CA-ED02-4318-9865-1DF2C7CAE356}"/>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F548A6F-9EF9-4F5B-B078-64B0FAB96745}"/>
            </a:ext>
            <a:ext uri="{147F2762-F138-4A5C-976F-8EAC2B608ADB}">
              <a16:predDERef xmlns:a16="http://schemas.microsoft.com/office/drawing/2014/main" pred="{B47759A7-B8C5-4B1F-98EF-B6B52EA27BFA}"/>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10</xdr:row>
      <xdr:rowOff>0</xdr:rowOff>
    </xdr:from>
    <xdr:ext cx="304800" cy="293821"/>
    <xdr:sp macro="" textlink="">
      <xdr:nvSpPr>
        <xdr:cNvPr id="1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209BF8-E6AB-4771-B610-DF18941E5D16}"/>
            </a:ext>
            <a:ext uri="{147F2762-F138-4A5C-976F-8EAC2B608ADB}">
              <a16:predDERef xmlns:a16="http://schemas.microsoft.com/office/drawing/2014/main" pred="{7F548A6F-9EF9-4F5B-B078-64B0FAB96745}"/>
            </a:ext>
          </a:extLst>
        </xdr:cNvPr>
        <xdr:cNvSpPr>
          <a:spLocks noChangeAspect="1" noChangeArrowheads="1"/>
        </xdr:cNvSpPr>
      </xdr:nvSpPr>
      <xdr:spPr bwMode="auto">
        <a:xfrm>
          <a:off x="10753725" y="2730817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0A4784-0F81-472F-A237-FFE566A82DFD}"/>
            </a:ext>
            <a:ext uri="{147F2762-F138-4A5C-976F-8EAC2B608ADB}">
              <a16:predDERef xmlns:a16="http://schemas.microsoft.com/office/drawing/2014/main" pred="{4E209BF8-E6AB-4771-B610-DF18941E5D16}"/>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A1A7C5-BB6B-4C0E-9AF7-BCDEE9C873B4}"/>
            </a:ext>
            <a:ext uri="{147F2762-F138-4A5C-976F-8EAC2B608ADB}">
              <a16:predDERef xmlns:a16="http://schemas.microsoft.com/office/drawing/2014/main" pred="{E10A4784-0F81-472F-A237-FFE566A82DFD}"/>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10E890-3BB4-43FC-8AD2-3346A06EE068}"/>
            </a:ext>
            <a:ext uri="{147F2762-F138-4A5C-976F-8EAC2B608ADB}">
              <a16:predDERef xmlns:a16="http://schemas.microsoft.com/office/drawing/2014/main" pred="{13A1A7C5-BB6B-4C0E-9AF7-BCDEE9C873B4}"/>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6B4721C-70D9-4EE4-87AC-37AFC5C6FDC5}"/>
            </a:ext>
            <a:ext uri="{147F2762-F138-4A5C-976F-8EAC2B608ADB}">
              <a16:predDERef xmlns:a16="http://schemas.microsoft.com/office/drawing/2014/main" pred="{5110E890-3BB4-43FC-8AD2-3346A06EE068}"/>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135873-1CBB-41F8-814A-5149F6E65139}"/>
            </a:ext>
            <a:ext uri="{147F2762-F138-4A5C-976F-8EAC2B608ADB}">
              <a16:predDERef xmlns:a16="http://schemas.microsoft.com/office/drawing/2014/main" pred="{66B4721C-70D9-4EE4-87AC-37AFC5C6FDC5}"/>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E621858-3DDB-46D0-90FB-276CD7A9AD3B}"/>
            </a:ext>
            <a:ext uri="{147F2762-F138-4A5C-976F-8EAC2B608ADB}">
              <a16:predDERef xmlns:a16="http://schemas.microsoft.com/office/drawing/2014/main" pred="{7D135873-1CBB-41F8-814A-5149F6E65139}"/>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1FB83AE-18A6-4B70-A58C-EBE7A1B4261E}"/>
            </a:ext>
            <a:ext uri="{147F2762-F138-4A5C-976F-8EAC2B608ADB}">
              <a16:predDERef xmlns:a16="http://schemas.microsoft.com/office/drawing/2014/main" pred="{DE621858-3DDB-46D0-90FB-276CD7A9AD3B}"/>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DEE5677-D74B-4180-BB9F-195E3402203C}"/>
            </a:ext>
            <a:ext uri="{147F2762-F138-4A5C-976F-8EAC2B608ADB}">
              <a16:predDERef xmlns:a16="http://schemas.microsoft.com/office/drawing/2014/main" pred="{91FB83AE-18A6-4B70-A58C-EBE7A1B4261E}"/>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D993DA-7EEF-4E74-9E7D-0286A60983FE}"/>
            </a:ext>
            <a:ext uri="{147F2762-F138-4A5C-976F-8EAC2B608ADB}">
              <a16:predDERef xmlns:a16="http://schemas.microsoft.com/office/drawing/2014/main" pred="{EDEE5677-D74B-4180-BB9F-195E3402203C}"/>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E58FA1-A032-4B05-A8E9-D99930F349B7}"/>
            </a:ext>
            <a:ext uri="{147F2762-F138-4A5C-976F-8EAC2B608ADB}">
              <a16:predDERef xmlns:a16="http://schemas.microsoft.com/office/drawing/2014/main" pred="{D2D993DA-7EEF-4E74-9E7D-0286A60983FE}"/>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94F73B-2869-4FA1-B25E-3642CA9091A6}"/>
            </a:ext>
            <a:ext uri="{147F2762-F138-4A5C-976F-8EAC2B608ADB}">
              <a16:predDERef xmlns:a16="http://schemas.microsoft.com/office/drawing/2014/main" pred="{12E58FA1-A032-4B05-A8E9-D99930F349B7}"/>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1E2E6AA-E665-49EA-9DEC-AEF10294FD6D}"/>
            </a:ext>
            <a:ext uri="{147F2762-F138-4A5C-976F-8EAC2B608ADB}">
              <a16:predDERef xmlns:a16="http://schemas.microsoft.com/office/drawing/2014/main" pred="{2A94F73B-2869-4FA1-B25E-3642CA9091A6}"/>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3485E28-6C21-41E2-AB58-33CBA55F67AA}"/>
            </a:ext>
            <a:ext uri="{147F2762-F138-4A5C-976F-8EAC2B608ADB}">
              <a16:predDERef xmlns:a16="http://schemas.microsoft.com/office/drawing/2014/main" pred="{31E2E6AA-E665-49EA-9DEC-AEF10294FD6D}"/>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DF5CA6E-4F82-40F6-9DB4-D2D9E9E3A0FC}"/>
            </a:ext>
            <a:ext uri="{147F2762-F138-4A5C-976F-8EAC2B608ADB}">
              <a16:predDERef xmlns:a16="http://schemas.microsoft.com/office/drawing/2014/main" pred="{53485E28-6C21-41E2-AB58-33CBA55F67AA}"/>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C2A1A8B-16AC-4ECE-8A2D-4FEBDF507749}"/>
            </a:ext>
            <a:ext uri="{147F2762-F138-4A5C-976F-8EAC2B608ADB}">
              <a16:predDERef xmlns:a16="http://schemas.microsoft.com/office/drawing/2014/main" pred="{8DF5CA6E-4F82-40F6-9DB4-D2D9E9E3A0FC}"/>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836998-ED40-4967-A506-81858BB52614}"/>
            </a:ext>
            <a:ext uri="{147F2762-F138-4A5C-976F-8EAC2B608ADB}">
              <a16:predDERef xmlns:a16="http://schemas.microsoft.com/office/drawing/2014/main" pred="{9C2A1A8B-16AC-4ECE-8A2D-4FEBDF507749}"/>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97DA462-729C-42B4-AE69-C18807F6016C}"/>
            </a:ext>
            <a:ext uri="{147F2762-F138-4A5C-976F-8EAC2B608ADB}">
              <a16:predDERef xmlns:a16="http://schemas.microsoft.com/office/drawing/2014/main" pred="{B3836998-ED40-4967-A506-81858BB52614}"/>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D632D8C-6EEB-4562-9D00-2D2632635347}"/>
            </a:ext>
            <a:ext uri="{147F2762-F138-4A5C-976F-8EAC2B608ADB}">
              <a16:predDERef xmlns:a16="http://schemas.microsoft.com/office/drawing/2014/main" pred="{597DA462-729C-42B4-AE69-C18807F6016C}"/>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9EFA4EC-890C-4385-9463-14B2A4688E01}"/>
            </a:ext>
            <a:ext uri="{147F2762-F138-4A5C-976F-8EAC2B608ADB}">
              <a16:predDERef xmlns:a16="http://schemas.microsoft.com/office/drawing/2014/main" pred="{4D632D8C-6EEB-4562-9D00-2D2632635347}"/>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2E2201-0C59-499A-BC3B-244836DEDC0E}"/>
            </a:ext>
            <a:ext uri="{147F2762-F138-4A5C-976F-8EAC2B608ADB}">
              <a16:predDERef xmlns:a16="http://schemas.microsoft.com/office/drawing/2014/main" pred="{C9EFA4EC-890C-4385-9463-14B2A4688E01}"/>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0646"/>
    <xdr:sp macro="" textlink="">
      <xdr:nvSpPr>
        <xdr:cNvPr id="1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641DAD5-D6CC-430F-AB2F-2D7AB56AEB5C}"/>
            </a:ext>
            <a:ext uri="{147F2762-F138-4A5C-976F-8EAC2B608ADB}">
              <a16:predDERef xmlns:a16="http://schemas.microsoft.com/office/drawing/2014/main" pred="{C12E2201-0C59-499A-BC3B-244836DEDC0E}"/>
            </a:ext>
          </a:extLst>
        </xdr:cNvPr>
        <xdr:cNvSpPr>
          <a:spLocks noChangeAspect="1" noChangeArrowheads="1"/>
        </xdr:cNvSpPr>
      </xdr:nvSpPr>
      <xdr:spPr bwMode="auto">
        <a:xfrm>
          <a:off x="15678150" y="273081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10</xdr:row>
      <xdr:rowOff>0</xdr:rowOff>
    </xdr:from>
    <xdr:ext cx="304800" cy="291553"/>
    <xdr:sp macro="" textlink="">
      <xdr:nvSpPr>
        <xdr:cNvPr id="1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6ADED6-5074-4168-94C8-4323A7B593AF}"/>
            </a:ext>
            <a:ext uri="{147F2762-F138-4A5C-976F-8EAC2B608ADB}">
              <a16:predDERef xmlns:a16="http://schemas.microsoft.com/office/drawing/2014/main" pred="{A641DAD5-D6CC-430F-AB2F-2D7AB56AEB5C}"/>
            </a:ext>
          </a:extLst>
        </xdr:cNvPr>
        <xdr:cNvSpPr>
          <a:spLocks noChangeAspect="1" noChangeArrowheads="1"/>
        </xdr:cNvSpPr>
      </xdr:nvSpPr>
      <xdr:spPr bwMode="auto">
        <a:xfrm>
          <a:off x="15678150" y="273081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12</xdr:row>
      <xdr:rowOff>0</xdr:rowOff>
    </xdr:from>
    <xdr:to>
      <xdr:col>11</xdr:col>
      <xdr:colOff>304800</xdr:colOff>
      <xdr:row>12</xdr:row>
      <xdr:rowOff>287476</xdr:rowOff>
    </xdr:to>
    <xdr:sp macro="" textlink="">
      <xdr:nvSpPr>
        <xdr:cNvPr id="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47FD52-7A63-4958-8E66-A76F7EEA9E23}"/>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0753725" y="594074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41</xdr:row>
      <xdr:rowOff>0</xdr:rowOff>
    </xdr:from>
    <xdr:to>
      <xdr:col>11</xdr:col>
      <xdr:colOff>304800</xdr:colOff>
      <xdr:row>41</xdr:row>
      <xdr:rowOff>274548</xdr:rowOff>
    </xdr:to>
    <xdr:sp macro="" textlink="">
      <xdr:nvSpPr>
        <xdr:cNvPr id="1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ABE5F5F-BBB6-462A-9A96-FF593A91F6D7}"/>
            </a:ext>
          </a:extLst>
        </xdr:cNvPr>
        <xdr:cNvSpPr>
          <a:spLocks noChangeAspect="1" noChangeArrowheads="1"/>
        </xdr:cNvSpPr>
      </xdr:nvSpPr>
      <xdr:spPr bwMode="auto">
        <a:xfrm>
          <a:off x="10753725" y="14735175"/>
          <a:ext cx="304800" cy="2888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41</xdr:row>
      <xdr:rowOff>0</xdr:rowOff>
    </xdr:from>
    <xdr:ext cx="304800" cy="290646"/>
    <xdr:sp macro="" textlink="">
      <xdr:nvSpPr>
        <xdr:cNvPr id="1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4743A3-1972-4A14-B288-17BC1E64BB97}"/>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1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957FACC-6803-49F8-A6E8-0F93B9BC7551}"/>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41</xdr:row>
      <xdr:rowOff>0</xdr:rowOff>
    </xdr:from>
    <xdr:to>
      <xdr:col>11</xdr:col>
      <xdr:colOff>304800</xdr:colOff>
      <xdr:row>45</xdr:row>
      <xdr:rowOff>32167</xdr:rowOff>
    </xdr:to>
    <xdr:sp macro="" textlink="">
      <xdr:nvSpPr>
        <xdr:cNvPr id="1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CC73550-B6A2-408C-97C3-BD68A29C4F17}"/>
            </a:ext>
          </a:extLst>
        </xdr:cNvPr>
        <xdr:cNvSpPr>
          <a:spLocks noChangeAspect="1" noChangeArrowheads="1"/>
        </xdr:cNvSpPr>
      </xdr:nvSpPr>
      <xdr:spPr bwMode="auto">
        <a:xfrm>
          <a:off x="10753725" y="13544550"/>
          <a:ext cx="304800" cy="8703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41</xdr:row>
      <xdr:rowOff>0</xdr:rowOff>
    </xdr:from>
    <xdr:ext cx="304800" cy="290646"/>
    <xdr:sp macro="" textlink="">
      <xdr:nvSpPr>
        <xdr:cNvPr id="2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EE848C6-2C38-4D46-8D88-582C83435498}"/>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21743CD-BA1B-4997-94AB-14277D28C7DA}"/>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xdr:row>
      <xdr:rowOff>0</xdr:rowOff>
    </xdr:from>
    <xdr:ext cx="304800" cy="293821"/>
    <xdr:sp macro="" textlink="">
      <xdr:nvSpPr>
        <xdr:cNvPr id="2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BF42DB6-DF5E-4DFC-8E19-7691AEA5199D}"/>
            </a:ext>
          </a:extLst>
        </xdr:cNvPr>
        <xdr:cNvSpPr>
          <a:spLocks noChangeAspect="1" noChangeArrowheads="1"/>
        </xdr:cNvSpPr>
      </xdr:nvSpPr>
      <xdr:spPr bwMode="auto">
        <a:xfrm>
          <a:off x="10753725" y="1354455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E20E273-A1D3-477C-A194-384DAFBBF284}"/>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2CB1240-E37A-4552-BEE5-F821303EE26C}"/>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xdr:row>
      <xdr:rowOff>0</xdr:rowOff>
    </xdr:from>
    <xdr:ext cx="304800" cy="293821"/>
    <xdr:sp macro="" textlink="">
      <xdr:nvSpPr>
        <xdr:cNvPr id="2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8F02AB-2F57-4FCB-AA55-01BCEBEF04D0}"/>
            </a:ext>
          </a:extLst>
        </xdr:cNvPr>
        <xdr:cNvSpPr>
          <a:spLocks noChangeAspect="1" noChangeArrowheads="1"/>
        </xdr:cNvSpPr>
      </xdr:nvSpPr>
      <xdr:spPr bwMode="auto">
        <a:xfrm>
          <a:off x="10753725" y="13544550"/>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C223F1-DA49-454A-8C44-9564CEB79F54}"/>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220B65F-CCDA-4794-A0E1-91B1C5D708C4}"/>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86DD3B-D349-4A31-8B4B-5DC6213FCE96}"/>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BCAB953-9033-41E6-A731-B87B459898BA}"/>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D3A7E7C-64AD-45B0-8FE5-9721B537911B}"/>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0F3A7A-D82C-480D-B7FB-ED62A52A37EC}"/>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5231299-BA0E-4D9A-B2D5-7E802876F024}"/>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4ECB753-9396-4314-B536-27C6DCF01ABB}"/>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6303B13-75F8-4BB4-A4C9-CA7E2B8547A1}"/>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24FB2B-A7AD-4529-BFAE-0094D330722D}"/>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D568E7-217D-438C-BB2E-4AEA9F642F59}"/>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81D3D1-AE09-4AFE-9889-B94A61236D7B}"/>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95904D-C100-4F2E-8308-7243DB7B5D34}"/>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A4C4B8F-DB99-4655-AA7F-CE836179B6C8}"/>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D90DA75-786B-4E1D-BD58-73F611618218}"/>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C16CEC7-4E9A-4C4B-92D5-220E7245E418}"/>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567B052-AC75-4D7F-9985-3130ECE2487A}"/>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3BBBA09-D43B-493D-A8BA-910E10B780A9}"/>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0646"/>
    <xdr:sp macro="" textlink="">
      <xdr:nvSpPr>
        <xdr:cNvPr id="2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66BB11D-3B90-468B-900A-F66C3E72F9CE}"/>
            </a:ext>
          </a:extLst>
        </xdr:cNvPr>
        <xdr:cNvSpPr>
          <a:spLocks noChangeAspect="1" noChangeArrowheads="1"/>
        </xdr:cNvSpPr>
      </xdr:nvSpPr>
      <xdr:spPr bwMode="auto">
        <a:xfrm>
          <a:off x="15678150" y="135445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41</xdr:row>
      <xdr:rowOff>0</xdr:rowOff>
    </xdr:from>
    <xdr:ext cx="304800" cy="291553"/>
    <xdr:sp macro="" textlink="">
      <xdr:nvSpPr>
        <xdr:cNvPr id="2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38F39C-E0C4-424D-810A-1360CA4D783E}"/>
            </a:ext>
          </a:extLst>
        </xdr:cNvPr>
        <xdr:cNvSpPr>
          <a:spLocks noChangeAspect="1" noChangeArrowheads="1"/>
        </xdr:cNvSpPr>
      </xdr:nvSpPr>
      <xdr:spPr bwMode="auto">
        <a:xfrm>
          <a:off x="15678150" y="135445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41</xdr:row>
      <xdr:rowOff>0</xdr:rowOff>
    </xdr:from>
    <xdr:to>
      <xdr:col>11</xdr:col>
      <xdr:colOff>304800</xdr:colOff>
      <xdr:row>41</xdr:row>
      <xdr:rowOff>292239</xdr:rowOff>
    </xdr:to>
    <xdr:sp macro="" textlink="">
      <xdr:nvSpPr>
        <xdr:cNvPr id="3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7926159-7B1E-4FE5-9467-094129A91C29}"/>
            </a:ext>
          </a:extLst>
        </xdr:cNvPr>
        <xdr:cNvSpPr>
          <a:spLocks noChangeAspect="1" noChangeArrowheads="1"/>
        </xdr:cNvSpPr>
      </xdr:nvSpPr>
      <xdr:spPr bwMode="auto">
        <a:xfrm>
          <a:off x="11439525" y="1835467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41</xdr:row>
      <xdr:rowOff>0</xdr:rowOff>
    </xdr:from>
    <xdr:to>
      <xdr:col>11</xdr:col>
      <xdr:colOff>304800</xdr:colOff>
      <xdr:row>41</xdr:row>
      <xdr:rowOff>292240</xdr:rowOff>
    </xdr:to>
    <xdr:sp macro="" textlink="">
      <xdr:nvSpPr>
        <xdr:cNvPr id="3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52091B1-AC45-40CD-B9FE-35ADAE2666D4}"/>
            </a:ext>
            <a:ext uri="{147F2762-F138-4A5C-976F-8EAC2B608ADB}">
              <a16:predDERef xmlns:a16="http://schemas.microsoft.com/office/drawing/2014/main" pred="{00000000-0008-0000-0300-00002A000000}"/>
            </a:ext>
          </a:extLst>
        </xdr:cNvPr>
        <xdr:cNvSpPr>
          <a:spLocks noChangeAspect="1" noChangeArrowheads="1"/>
        </xdr:cNvSpPr>
      </xdr:nvSpPr>
      <xdr:spPr bwMode="auto">
        <a:xfrm>
          <a:off x="11439525" y="3450907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41</xdr:row>
      <xdr:rowOff>0</xdr:rowOff>
    </xdr:from>
    <xdr:to>
      <xdr:col>11</xdr:col>
      <xdr:colOff>304800</xdr:colOff>
      <xdr:row>41</xdr:row>
      <xdr:rowOff>292239</xdr:rowOff>
    </xdr:to>
    <xdr:sp macro="" textlink="">
      <xdr:nvSpPr>
        <xdr:cNvPr id="3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BE8EF71-BCEF-445A-BEAE-534CFEA21921}"/>
            </a:ext>
            <a:ext uri="{147F2762-F138-4A5C-976F-8EAC2B608ADB}">
              <a16:predDERef xmlns:a16="http://schemas.microsoft.com/office/drawing/2014/main" pred="{1B0D25F5-1770-40E8-8A67-C4DFC37D3A93}"/>
            </a:ext>
          </a:extLst>
        </xdr:cNvPr>
        <xdr:cNvSpPr>
          <a:spLocks noChangeAspect="1" noChangeArrowheads="1"/>
        </xdr:cNvSpPr>
      </xdr:nvSpPr>
      <xdr:spPr bwMode="auto">
        <a:xfrm>
          <a:off x="11439525" y="481298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41</xdr:row>
      <xdr:rowOff>0</xdr:rowOff>
    </xdr:from>
    <xdr:to>
      <xdr:col>11</xdr:col>
      <xdr:colOff>304800</xdr:colOff>
      <xdr:row>41</xdr:row>
      <xdr:rowOff>292238</xdr:rowOff>
    </xdr:to>
    <xdr:sp macro="" textlink="">
      <xdr:nvSpPr>
        <xdr:cNvPr id="3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0135A3-9EC1-40A0-9CEF-B84ED70D3220}"/>
            </a:ext>
            <a:ext uri="{147F2762-F138-4A5C-976F-8EAC2B608ADB}">
              <a16:predDERef xmlns:a16="http://schemas.microsoft.com/office/drawing/2014/main" pred="{5E26C2C5-E9B4-4013-B61D-C7B85C331AF7}"/>
            </a:ext>
          </a:extLst>
        </xdr:cNvPr>
        <xdr:cNvSpPr>
          <a:spLocks noChangeAspect="1" noChangeArrowheads="1"/>
        </xdr:cNvSpPr>
      </xdr:nvSpPr>
      <xdr:spPr bwMode="auto">
        <a:xfrm>
          <a:off x="11439525" y="650748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40</xdr:row>
      <xdr:rowOff>0</xdr:rowOff>
    </xdr:from>
    <xdr:ext cx="304800" cy="303062"/>
    <xdr:sp macro="" textlink="">
      <xdr:nvSpPr>
        <xdr:cNvPr id="2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064E384-28FA-4DA3-971D-85A75B0EEDF9}"/>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xdr:row>
      <xdr:rowOff>0</xdr:rowOff>
    </xdr:from>
    <xdr:ext cx="304800" cy="287476"/>
    <xdr:sp macro="" textlink="">
      <xdr:nvSpPr>
        <xdr:cNvPr id="2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64F75B9-7542-482D-A10F-B91A8F6075C6}"/>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69</xdr:row>
      <xdr:rowOff>0</xdr:rowOff>
    </xdr:from>
    <xdr:ext cx="304800" cy="303062"/>
    <xdr:sp macro="" textlink="">
      <xdr:nvSpPr>
        <xdr:cNvPr id="2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734679-F133-4475-A7FA-A9D12D4A30ED}"/>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71</xdr:row>
      <xdr:rowOff>0</xdr:rowOff>
    </xdr:from>
    <xdr:ext cx="304800" cy="287476"/>
    <xdr:sp macro="" textlink="">
      <xdr:nvSpPr>
        <xdr:cNvPr id="2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11FBA26-C735-4FC3-9CC1-D8B5726353E0}"/>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94</xdr:row>
      <xdr:rowOff>0</xdr:rowOff>
    </xdr:from>
    <xdr:ext cx="304800" cy="303062"/>
    <xdr:sp macro="" textlink="">
      <xdr:nvSpPr>
        <xdr:cNvPr id="2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460E9CF-675E-4E09-9B33-42BE50A2C01A}"/>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96</xdr:row>
      <xdr:rowOff>0</xdr:rowOff>
    </xdr:from>
    <xdr:ext cx="304800" cy="287476"/>
    <xdr:sp macro="" textlink="">
      <xdr:nvSpPr>
        <xdr:cNvPr id="2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551FAAB-4A3F-4F3D-99A5-C39310070516}"/>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119</xdr:row>
      <xdr:rowOff>0</xdr:rowOff>
    </xdr:from>
    <xdr:ext cx="304800" cy="303062"/>
    <xdr:sp macro="" textlink="">
      <xdr:nvSpPr>
        <xdr:cNvPr id="2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A6292A5-B6B9-4487-9069-DB0EE3896ADD}"/>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120</xdr:row>
      <xdr:rowOff>0</xdr:rowOff>
    </xdr:from>
    <xdr:ext cx="304800" cy="287476"/>
    <xdr:sp macro="" textlink="">
      <xdr:nvSpPr>
        <xdr:cNvPr id="2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CBAC668-6707-47A6-B7CD-BAC06D7A40D6}"/>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145</xdr:row>
      <xdr:rowOff>0</xdr:rowOff>
    </xdr:from>
    <xdr:ext cx="304800" cy="303062"/>
    <xdr:sp macro="" textlink="">
      <xdr:nvSpPr>
        <xdr:cNvPr id="2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81DE788-5363-4E85-9827-D4E1BB99CF58}"/>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146</xdr:row>
      <xdr:rowOff>0</xdr:rowOff>
    </xdr:from>
    <xdr:ext cx="304800" cy="287476"/>
    <xdr:sp macro="" textlink="">
      <xdr:nvSpPr>
        <xdr:cNvPr id="2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0AF841-B616-44BA-8D28-C3AA6E76F00D}"/>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171</xdr:row>
      <xdr:rowOff>0</xdr:rowOff>
    </xdr:from>
    <xdr:ext cx="304800" cy="303062"/>
    <xdr:sp macro="" textlink="">
      <xdr:nvSpPr>
        <xdr:cNvPr id="2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4C6CEE-3958-4A93-8485-A2E58D5BF57F}"/>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173</xdr:row>
      <xdr:rowOff>0</xdr:rowOff>
    </xdr:from>
    <xdr:ext cx="304800" cy="287476"/>
    <xdr:sp macro="" textlink="">
      <xdr:nvSpPr>
        <xdr:cNvPr id="2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AB0C43-D109-45AF-955C-8644A9978A43}"/>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198</xdr:row>
      <xdr:rowOff>0</xdr:rowOff>
    </xdr:from>
    <xdr:ext cx="304800" cy="303062"/>
    <xdr:sp macro="" textlink="">
      <xdr:nvSpPr>
        <xdr:cNvPr id="2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792F111-12F3-431D-B9DE-14AE888BDA3C}"/>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199</xdr:row>
      <xdr:rowOff>0</xdr:rowOff>
    </xdr:from>
    <xdr:ext cx="304800" cy="287476"/>
    <xdr:sp macro="" textlink="">
      <xdr:nvSpPr>
        <xdr:cNvPr id="2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DA7DD38-9F1D-4278-BED5-6E426BF94F18}"/>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223</xdr:row>
      <xdr:rowOff>0</xdr:rowOff>
    </xdr:from>
    <xdr:ext cx="304800" cy="303062"/>
    <xdr:sp macro="" textlink="">
      <xdr:nvSpPr>
        <xdr:cNvPr id="2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A66FCDC-09B0-4A30-AF21-0C916AAB7BC5}"/>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224</xdr:row>
      <xdr:rowOff>0</xdr:rowOff>
    </xdr:from>
    <xdr:ext cx="304800" cy="287476"/>
    <xdr:sp macro="" textlink="">
      <xdr:nvSpPr>
        <xdr:cNvPr id="2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300567-1768-408F-A038-976C76BDF2B8}"/>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247</xdr:row>
      <xdr:rowOff>0</xdr:rowOff>
    </xdr:from>
    <xdr:ext cx="304800" cy="303062"/>
    <xdr:sp macro="" textlink="">
      <xdr:nvSpPr>
        <xdr:cNvPr id="2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B8BF429-4104-45A9-8E75-B82A6C3F7A2B}"/>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68250" y="41338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248</xdr:row>
      <xdr:rowOff>0</xdr:rowOff>
    </xdr:from>
    <xdr:ext cx="304800" cy="287476"/>
    <xdr:sp macro="" textlink="">
      <xdr:nvSpPr>
        <xdr:cNvPr id="2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F269193-4E79-4D72-BE99-90791775B6F9}"/>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68250" y="43053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274</xdr:row>
      <xdr:rowOff>0</xdr:rowOff>
    </xdr:from>
    <xdr:ext cx="304800" cy="303062"/>
    <xdr:sp macro="" textlink="">
      <xdr:nvSpPr>
        <xdr:cNvPr id="2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898D0A-0B39-4FD2-90F6-9A6B38473533}"/>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6500" y="1640205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391</xdr:row>
      <xdr:rowOff>0</xdr:rowOff>
    </xdr:from>
    <xdr:ext cx="304800" cy="287476"/>
    <xdr:sp macro="" textlink="">
      <xdr:nvSpPr>
        <xdr:cNvPr id="2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D18043F-1CE3-480F-BC90-AB54F898D9BB}"/>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6500" y="1641792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415</xdr:row>
      <xdr:rowOff>0</xdr:rowOff>
    </xdr:from>
    <xdr:ext cx="304800" cy="303062"/>
    <xdr:sp macro="" textlink="">
      <xdr:nvSpPr>
        <xdr:cNvPr id="2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9FAF68F-9420-4375-8B63-27E3DEEBB5C8}"/>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6500" y="1640205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478</xdr:row>
      <xdr:rowOff>0</xdr:rowOff>
    </xdr:from>
    <xdr:ext cx="304800" cy="303062"/>
    <xdr:sp macro="" textlink="">
      <xdr:nvSpPr>
        <xdr:cNvPr id="2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204DAF-D347-4164-9806-C326967D0D73}"/>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6500" y="1640205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2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4E9951-98EC-4375-B24B-3B0BDF2E46C5}"/>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6500" y="1641792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2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9ED07F3-6D6D-4230-99B9-E15BAB40EECE}"/>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6500" y="1640205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532</xdr:row>
      <xdr:rowOff>0</xdr:rowOff>
    </xdr:from>
    <xdr:ext cx="304800" cy="287476"/>
    <xdr:sp macro="" textlink="">
      <xdr:nvSpPr>
        <xdr:cNvPr id="2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3228CD-9A1E-4616-926E-F8C3EEEFFFD0}"/>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6500" y="1641792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38EFF2-79F5-451F-90EE-E980CA3A620D}"/>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2584B9-B1C8-4993-9D43-F3AA980AC6E8}"/>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BAFF541-13DF-4B6B-8A25-E721B41C68FF}"/>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43D0E2-FFA9-415C-8F5F-CCA029575397}"/>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7765792-501D-4A5E-90AE-7A43C9108DB0}"/>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A70D364-8801-40E7-9B87-04C32F0AB94B}"/>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F011D1-83BA-44BE-BBCC-D2F2D53275CF}"/>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431D7C4-31FB-439B-B41A-9AE62721BDF7}"/>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7511700-0AF4-4394-814B-DFE39D41A811}"/>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422DF6-280D-4391-AE90-78A8E046A8EE}"/>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EA292FB-F3D8-4816-BBCB-FFE085DE1827}"/>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A26525-0286-419C-A2DA-B37A7C224CB4}"/>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8F67589-1C99-4446-A94B-461F40109DC4}"/>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C425955-B6EB-43CE-89B1-886D6C70899B}"/>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76C94C-1676-43B1-8064-D5E55D92FFED}"/>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8BA68A0-03F2-4470-BC1A-289963B35422}"/>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63470D-DF01-47DC-A363-89BD0C68DDE2}"/>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5DB2961-C247-417E-9B67-2F13CF894543}"/>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5D9C9B0-A4F4-4E6C-9632-4E679EA45E1B}"/>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5D1C304-8B03-47FB-B356-DFD513F96C8A}"/>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764B235-B905-40D9-950C-3EE1B71260B9}"/>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81EF165-FF2F-44C9-9056-DA19B656DAC8}"/>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35A2074-0FC3-4012-A189-4F23BB456BF2}"/>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214108-EEBD-4DF4-AEB6-EEB43AE872AF}"/>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243FE74-6ECA-4560-85A6-86EA10B56956}"/>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576DD4-62FD-4AE8-948B-F51146724FE1}"/>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0646"/>
    <xdr:sp macro="" textlink="">
      <xdr:nvSpPr>
        <xdr:cNvPr id="2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9D46102-A838-4187-9436-2DEE79BEC622}"/>
            </a:ext>
          </a:extLst>
        </xdr:cNvPr>
        <xdr:cNvSpPr>
          <a:spLocks noChangeAspect="1" noChangeArrowheads="1"/>
        </xdr:cNvSpPr>
      </xdr:nvSpPr>
      <xdr:spPr bwMode="auto">
        <a:xfrm>
          <a:off x="18335625" y="21701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35</xdr:row>
      <xdr:rowOff>0</xdr:rowOff>
    </xdr:from>
    <xdr:ext cx="304800" cy="291553"/>
    <xdr:sp macro="" textlink="">
      <xdr:nvSpPr>
        <xdr:cNvPr id="2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BF7A128-A118-4996-9AD8-EB6282D4F7D2}"/>
            </a:ext>
          </a:extLst>
        </xdr:cNvPr>
        <xdr:cNvSpPr>
          <a:spLocks noChangeAspect="1" noChangeArrowheads="1"/>
        </xdr:cNvSpPr>
      </xdr:nvSpPr>
      <xdr:spPr bwMode="auto">
        <a:xfrm>
          <a:off x="18335625" y="21701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D33E59-2F8D-4E5F-A8BD-3F408A974557}"/>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5CC5524-EA25-4B6C-897C-79333F556B8A}"/>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D95DFB1-1278-48D4-B680-41AAC4F2C88B}"/>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70B186C-A1D7-4AA7-A8A0-ED65CCEED12E}"/>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E6AAA50-5E7D-4572-B8B9-D20F97DD75DA}"/>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ED8E35-A8C4-4C16-A725-2672D0DFC071}"/>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769654-AD7C-4828-BC6E-86BC51EF36D4}"/>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646ED8F-74AE-4B19-A3B5-20C78284D15F}"/>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B4690DC-4D61-4FDB-9179-4FB6BE2DAB56}"/>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8AB7F6D-9828-4E82-A4AC-A9283DEBADB8}"/>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75B3184-B840-4CF7-844B-31578A839D15}"/>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4ABBE3-C5BD-45E9-BBC8-C3509BBAA643}"/>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03668D-9148-4F06-B13A-D6DAA43AF68F}"/>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2C25E0-EDC2-4FF6-B89C-7C17F0255C60}"/>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B94941-8431-49C4-98A6-A7F75F9DCDAA}"/>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FD4C889-C90C-485E-82D1-A62DCFA167DF}"/>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2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A673FD-441D-423C-9749-3DE39B8FECC8}"/>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2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BD569C-8957-4A1D-8283-313429F99A12}"/>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3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7F22E6-764A-41DE-ACDD-C43B3A93DD60}"/>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3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AFF8A5D-62B0-41F4-9E27-CCBD9EB31373}"/>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3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0903C8C-5A5A-484A-80EE-AB50561B9A01}"/>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3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EBE0BE-4BD3-4E02-B357-270532819BBE}"/>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3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175882A-7669-4075-816D-0600184E3A79}"/>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3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88D71F-0E23-478C-AB3A-B2461DBBC695}"/>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0646"/>
    <xdr:sp macro="" textlink="">
      <xdr:nvSpPr>
        <xdr:cNvPr id="3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317103E-E961-4947-80F2-5ED5A7BA461D}"/>
            </a:ext>
          </a:extLst>
        </xdr:cNvPr>
        <xdr:cNvSpPr>
          <a:spLocks noChangeAspect="1" noChangeArrowheads="1"/>
        </xdr:cNvSpPr>
      </xdr:nvSpPr>
      <xdr:spPr bwMode="auto">
        <a:xfrm>
          <a:off x="18335625" y="2117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71</xdr:row>
      <xdr:rowOff>0</xdr:rowOff>
    </xdr:from>
    <xdr:ext cx="304800" cy="291553"/>
    <xdr:sp macro="" textlink="">
      <xdr:nvSpPr>
        <xdr:cNvPr id="3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110E40F-3290-4625-9B13-518A540CB273}"/>
            </a:ext>
          </a:extLst>
        </xdr:cNvPr>
        <xdr:cNvSpPr>
          <a:spLocks noChangeAspect="1" noChangeArrowheads="1"/>
        </xdr:cNvSpPr>
      </xdr:nvSpPr>
      <xdr:spPr bwMode="auto">
        <a:xfrm>
          <a:off x="18335625" y="2117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A52F389-6D8C-4D28-B238-17CF0EC7826F}"/>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0BF8BB8-DC56-4E6B-A4EE-260DDDA36B6B}"/>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16CC874-E0EF-4DB8-8E26-A54BE0C0563C}"/>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A2ADB20-1C78-4199-A5A7-7CD53E2EFCF7}"/>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3E1512-0149-4976-95B7-12179D5189ED}"/>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9C22DD-482A-4BB4-ADD8-CF16B0D8BEAF}"/>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F25DF9F-27F8-46F5-9E34-D22681107EF9}"/>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B8368E4-187D-4B19-B7ED-C5C92DDF08F6}"/>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10D4CE0-7077-4DCE-B8E5-3642148F41D5}"/>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8891826-AF3B-4B63-869A-A0BC01CF3858}"/>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37C5413-E767-41E6-9B0E-6C3D6C22212B}"/>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4AFB439-A431-4EC1-B74F-4716670B3A63}"/>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CC7B31-33E9-4D4D-9A57-441BE38917AD}"/>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D3F0787-029B-4543-8D0E-7B0FB230E412}"/>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7F5444F-AA5E-442D-A387-338C0568DE77}"/>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EBFE0C3-731B-4A48-907F-9585587659DD}"/>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42DE333-8AAA-4133-8640-EC3BD84923EE}"/>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CBB40CE-0E6C-4521-A934-8C0A5156604D}"/>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E4601F-C47A-4863-B6B5-F71FBA78C207}"/>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8F5C07B-6660-4490-A8A3-E84DEE9BBABA}"/>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A73FD0-E8ED-4415-8343-AC053F95C0F4}"/>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3003D71-D76E-4563-9EC0-EEDA13CC5D02}"/>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DFAEEDD-C628-4EA9-BB03-8F12C1542157}"/>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1553"/>
    <xdr:sp macro="" textlink="">
      <xdr:nvSpPr>
        <xdr:cNvPr id="3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4796DD-780F-456D-837B-495235EED570}"/>
            </a:ext>
          </a:extLst>
        </xdr:cNvPr>
        <xdr:cNvSpPr>
          <a:spLocks noChangeAspect="1" noChangeArrowheads="1"/>
        </xdr:cNvSpPr>
      </xdr:nvSpPr>
      <xdr:spPr bwMode="auto">
        <a:xfrm>
          <a:off x="18364200" y="379476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96</xdr:row>
      <xdr:rowOff>0</xdr:rowOff>
    </xdr:from>
    <xdr:ext cx="304800" cy="290646"/>
    <xdr:sp macro="" textlink="">
      <xdr:nvSpPr>
        <xdr:cNvPr id="3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AB187DF-CC74-4F74-9FF6-B83201C526AF}"/>
            </a:ext>
          </a:extLst>
        </xdr:cNvPr>
        <xdr:cNvSpPr>
          <a:spLocks noChangeAspect="1" noChangeArrowheads="1"/>
        </xdr:cNvSpPr>
      </xdr:nvSpPr>
      <xdr:spPr bwMode="auto">
        <a:xfrm>
          <a:off x="18364200" y="379476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EE86DD-FF85-4248-A725-FE12F4935C3A}"/>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2E565E-95C4-40ED-BFA1-A923B51E681D}"/>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09F62C2-A5CE-46CE-80B9-CEA5A57C4C5B}"/>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FE3F80-D22C-4821-9470-96280BD89467}"/>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41EC47-C916-48C8-B4F1-31136D28D4F1}"/>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2960F5-7EFF-4B36-8EFB-EBAD97992E6C}"/>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E6C547-8C93-4B20-A0D3-4F0CD370CCBA}"/>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6D5F7C-DCD8-4D71-9BEE-5DA36684D504}"/>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B191B7-24EE-4E13-963D-75AE05DBE33F}"/>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AC6860-7C26-41B9-B0AF-B48EAAB1889C}"/>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C58A24F-3167-4406-8918-E2874BD33830}"/>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8932CB-2C84-4729-AAF9-357902D6D6F7}"/>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E23EC7C-2281-4440-9545-218D81F184D1}"/>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0D8231F-9CBC-4C21-8EFA-F778490880A2}"/>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0D083F1-A2A8-4895-83E8-77203282E086}"/>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150B6F-A3FE-4225-BFD6-91BF8474D429}"/>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C6FAF7-5285-40CC-9A74-9F8B74C8AE97}"/>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4A81FBC-0D69-4307-8829-E68DFCD3F704}"/>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7185862-D18C-4231-85F6-B9935FF76A3E}"/>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721E9EC-BCAF-4CCE-A757-BCF447C985EB}"/>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BEB0CB-51B0-46AC-ADFD-E8E2BBAF606E}"/>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375139A-404F-47E6-B294-CAC2FA28367D}"/>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AD991-5B5D-4855-9F71-3E728A835186}"/>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1553"/>
    <xdr:sp macro="" textlink="">
      <xdr:nvSpPr>
        <xdr:cNvPr id="3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1537CE-18E0-436A-9AA9-8D8FB51E35F6}"/>
            </a:ext>
          </a:extLst>
        </xdr:cNvPr>
        <xdr:cNvSpPr>
          <a:spLocks noChangeAspect="1" noChangeArrowheads="1"/>
        </xdr:cNvSpPr>
      </xdr:nvSpPr>
      <xdr:spPr bwMode="auto">
        <a:xfrm>
          <a:off x="18364200" y="506539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146</xdr:row>
      <xdr:rowOff>0</xdr:rowOff>
    </xdr:from>
    <xdr:ext cx="304800" cy="290646"/>
    <xdr:sp macro="" textlink="">
      <xdr:nvSpPr>
        <xdr:cNvPr id="3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526D44B-75CD-4F76-B30D-BE15F47ECE36}"/>
            </a:ext>
          </a:extLst>
        </xdr:cNvPr>
        <xdr:cNvSpPr>
          <a:spLocks noChangeAspect="1" noChangeArrowheads="1"/>
        </xdr:cNvSpPr>
      </xdr:nvSpPr>
      <xdr:spPr bwMode="auto">
        <a:xfrm>
          <a:off x="18364200" y="506539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DEA509-7631-45B9-A728-FF4E061E7EE5}"/>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E215082-EC31-4F84-B5FB-841ECD6D58C3}"/>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F2F6289-D570-4C8D-820E-88537C361224}"/>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ED4B2E2-9F84-44F3-84AA-91B1B7065523}"/>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08E797-4FFF-485E-838B-0666F37AD221}"/>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9D30AB-2961-4E11-8BA4-96130240F259}"/>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E69C3A7-981D-4609-BD67-6D8B129203FF}"/>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539804-350F-4B93-BC21-84F97794C1BA}"/>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F8F9CB-5696-4D43-946A-B32B9CE4CFCC}"/>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2F9BD8B-00B5-4C88-A30F-2FA95813D137}"/>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7C12CF-EB2E-4B81-9030-6207CE0D4833}"/>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302DD9A-0E2B-4536-A43B-D3C23715AEB8}"/>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A311D4-E9A1-4B7E-93C1-ACDC795EBF87}"/>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EFF7858-1470-4023-9455-3079862108D6}"/>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D25B32-C061-4AAC-9216-7001A657AE11}"/>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A62E61-6141-4687-BBC0-E219172FEDDE}"/>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20F1D7-33CD-4B8B-86C1-377B489377BB}"/>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9D67CFD-11ED-4C06-BE3D-C8FCC9BD615C}"/>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66DA794-5F32-46DB-AE36-05E3230F7E72}"/>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F52988-C204-4A59-8BA5-6BF5EEDB9A12}"/>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DC62A8C-2253-424C-BD49-9D2A5365B7FF}"/>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993738-14C6-4A78-A327-F9C8CA20FCBE}"/>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077A33-3CCA-45CE-A033-1629D4FA6AF8}"/>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9555BCD-3308-4FE8-A74D-F8D64E098E8A}"/>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085B842-89CC-4339-BB6D-9E65BB678A6E}"/>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0232053-FAFE-4531-AC61-6ECDDB307D32}"/>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0646"/>
    <xdr:sp macro="" textlink="">
      <xdr:nvSpPr>
        <xdr:cNvPr id="3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FD14C6-3CE8-4537-9965-98820065A094}"/>
            </a:ext>
          </a:extLst>
        </xdr:cNvPr>
        <xdr:cNvSpPr>
          <a:spLocks noChangeAspect="1" noChangeArrowheads="1"/>
        </xdr:cNvSpPr>
      </xdr:nvSpPr>
      <xdr:spPr bwMode="auto">
        <a:xfrm>
          <a:off x="18589625" y="15589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139</xdr:row>
      <xdr:rowOff>0</xdr:rowOff>
    </xdr:from>
    <xdr:ext cx="304800" cy="291553"/>
    <xdr:sp macro="" textlink="">
      <xdr:nvSpPr>
        <xdr:cNvPr id="3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9F57551-5768-464B-B75C-03C42814E118}"/>
            </a:ext>
          </a:extLst>
        </xdr:cNvPr>
        <xdr:cNvSpPr>
          <a:spLocks noChangeAspect="1" noChangeArrowheads="1"/>
        </xdr:cNvSpPr>
      </xdr:nvSpPr>
      <xdr:spPr bwMode="auto">
        <a:xfrm>
          <a:off x="18589625" y="15589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3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AAF11E7-0D65-4C30-861F-3AFAD045BFA8}"/>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3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1B31EE0-5D61-4FFB-9ED5-3B13CD353523}"/>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3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FB1055A-33E2-407D-BA56-142E7B099A36}"/>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3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D478E56-521C-4D00-BE8E-7F9F99D54B0C}"/>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3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A91B07F-0B4E-4EAC-877F-EB47DFAF80E4}"/>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3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9365D26-B964-4EB9-8B73-1C6D5585EBAE}"/>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3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FF4ACB-320A-4751-8B67-139E73245A0B}"/>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3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D0FD063-8EBD-4113-8305-8A64E924F27F}"/>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3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F4AD9BA-7F43-4FA5-B894-09B0BEE9F008}"/>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6835AEC-A92B-4AB1-B26B-A31C83780972}"/>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10AF425-E8EF-4BD9-B62A-03740C8B7C5B}"/>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1112DA2-82EB-4E44-A38B-68367A5AA0DA}"/>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C7F7531-5947-4692-8ACA-9377CC2B6EA8}"/>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AD731BF-7B7F-490B-BD24-74B8B3C4AA55}"/>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953668A-81A0-4B94-BEAA-8B521ABDE3E7}"/>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F6D0CC-F4A2-4CD4-A529-5BDF3FBD75D6}"/>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3CA8584-4008-4517-8AD9-F6B89F06C82B}"/>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3792DF-A096-4022-8B62-A615C4C8BBC8}"/>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BDB1EF-E249-478F-B0A1-AB56211D5F95}"/>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64F0F13-1F59-480F-97A8-F5A6452E4ED3}"/>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C7569D-D36B-4F45-BA6A-5D6CEC1B4148}"/>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9F462D7-34C6-4BF0-90E9-FDFAC67A1B32}"/>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2B913B-F193-4FCB-B4FF-66EBDE9DDBE7}"/>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1553"/>
    <xdr:sp macro="" textlink="">
      <xdr:nvSpPr>
        <xdr:cNvPr id="4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4832E0B-F1C2-48CC-AFBD-F93E8912AE2C}"/>
            </a:ext>
          </a:extLst>
        </xdr:cNvPr>
        <xdr:cNvSpPr>
          <a:spLocks noChangeAspect="1" noChangeArrowheads="1"/>
        </xdr:cNvSpPr>
      </xdr:nvSpPr>
      <xdr:spPr bwMode="auto">
        <a:xfrm>
          <a:off x="18335625" y="77454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120</xdr:row>
      <xdr:rowOff>0</xdr:rowOff>
    </xdr:from>
    <xdr:ext cx="304800" cy="290646"/>
    <xdr:sp macro="" textlink="">
      <xdr:nvSpPr>
        <xdr:cNvPr id="4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C3F05CA-DEBC-4414-880A-4F06ACD9D5DF}"/>
            </a:ext>
          </a:extLst>
        </xdr:cNvPr>
        <xdr:cNvSpPr>
          <a:spLocks noChangeAspect="1" noChangeArrowheads="1"/>
        </xdr:cNvSpPr>
      </xdr:nvSpPr>
      <xdr:spPr bwMode="auto">
        <a:xfrm>
          <a:off x="18335625" y="77454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991F17-3710-4140-8843-DC60EF8B2B57}"/>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7C109F-213C-4DBE-A949-1C5678E32D93}"/>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B5D5C5-7B81-4B02-8F27-C01539C07F02}"/>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8F07399-C85A-4F62-B424-F2C72B71D624}"/>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83CBA09-509E-401F-8B5E-6C2A0E48759B}"/>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DBAACC3-01E3-4431-969C-19C56373B6E7}"/>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C9DDCF9-F2D5-4DB7-AF3E-35A99379319B}"/>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EE45B20-5AFC-49FD-B605-C4D9903FC078}"/>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9CB393-CB4A-4790-A318-7452A8D501D6}"/>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98E157-FC9B-4E65-BBF2-C94CC836F42B}"/>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446F6B3-687C-4822-89E9-697178EE2DC4}"/>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48DE63-C74F-4DFC-A096-4EFD6C970ECF}"/>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A23E9E8-7302-49F1-94CD-20163B779534}"/>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F30ACBE-F49E-466F-AABF-66967FA145CB}"/>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F5EEF09-DA99-4084-A924-6D7F48BDB900}"/>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AB2414F-8CD1-4E27-A239-7A9D26A2616B}"/>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65BDC9-7697-4E23-A90D-E1D03B533FD4}"/>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DBA70CE-1CEF-4253-8606-D2A530836ED5}"/>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609BD02-4EE6-4AA6-93E9-C77F0B757DA7}"/>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2F584B-CC25-4228-9A69-F8911CCF743B}"/>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C61812-F288-4AF8-8004-293800008A60}"/>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61C3BF1-1FDF-4B4B-9ED4-DE9F0EB85039}"/>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5A5DAB-ACF4-4D66-B519-D1333CAA6F91}"/>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59D0A77-F7E3-4AD9-A104-8ED15342C869}"/>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E568424-283C-41AD-83C2-175823372E18}"/>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8336620-7782-43B0-9C66-08FDBC78D754}"/>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0646"/>
    <xdr:sp macro="" textlink="">
      <xdr:nvSpPr>
        <xdr:cNvPr id="4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A0EFF63-93BE-49C3-A4F2-6CC23BF34B91}"/>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192</xdr:row>
      <xdr:rowOff>0</xdr:rowOff>
    </xdr:from>
    <xdr:ext cx="304800" cy="291553"/>
    <xdr:sp macro="" textlink="">
      <xdr:nvSpPr>
        <xdr:cNvPr id="4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0A5183E-31E8-4F26-99F8-FF71522DD098}"/>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5155AEB-B52C-43D2-A816-E27A9FB1325A}"/>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64E134-5A43-4FDC-9E86-7AE45DCF4788}"/>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FE1DB4-B86D-4BDC-8C3C-7CAE7AF81FEC}"/>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305771-D554-4190-872C-6EDD08DABE86}"/>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D6B864B-6681-4934-855E-9B458004AA2C}"/>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CC45161-DF31-4599-B4EB-A68F269EA297}"/>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33AB2EF-B50D-4497-A480-A4050EF3B8BD}"/>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B4E17D8-CA73-44CB-8791-83126BA76B63}"/>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6CDC45-6012-4C87-9189-914A5663EED0}"/>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C3F2CB-3731-441B-AE9A-3EB4E995BD80}"/>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91A3AA-4557-4CCD-A382-3E38ABE33C3B}"/>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4315DB5-5F18-4E96-B410-5A9BE391C220}"/>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7703570-4723-4780-AC46-CCE3A89C7732}"/>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00BD68-491F-476B-81DA-0C40B99740A3}"/>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06D360-03F5-4A23-8ED2-0E48EDF15EC9}"/>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FD078B4-D78D-4112-8B9D-52429C6149E6}"/>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B53A86D-D329-4915-92BA-34AD686B9CCF}"/>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997582-987E-4A47-AD22-6BD6AB9B88AA}"/>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C7840A9-D5E9-4FEA-A387-0DCD02A0FBE8}"/>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438B7A-A3E7-4058-B7CB-79E7E1ACC771}"/>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C464D3-05AD-460A-AB9F-5BE1C1A510FA}"/>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6AF8000-D071-4543-8B8C-FD9CF41BB4FA}"/>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E0FDE28-A3D9-40A0-A0B1-1D9D02D02A69}"/>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F2D916D-F325-46FD-85EA-65E5CF4F9A79}"/>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6332B58-E959-49C6-9047-E66A5822F1D8}"/>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8196C27-E444-46F2-9518-8739B72D5C2F}"/>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0646"/>
    <xdr:sp macro="" textlink="">
      <xdr:nvSpPr>
        <xdr:cNvPr id="4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E6C51C4-EDA2-43B0-A947-0B6B3361DBED}"/>
            </a:ext>
          </a:extLst>
        </xdr:cNvPr>
        <xdr:cNvSpPr>
          <a:spLocks noChangeAspect="1" noChangeArrowheads="1"/>
        </xdr:cNvSpPr>
      </xdr:nvSpPr>
      <xdr:spPr bwMode="auto">
        <a:xfrm>
          <a:off x="18589625" y="73199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193</xdr:row>
      <xdr:rowOff>0</xdr:rowOff>
    </xdr:from>
    <xdr:ext cx="304800" cy="291553"/>
    <xdr:sp macro="" textlink="">
      <xdr:nvSpPr>
        <xdr:cNvPr id="4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998A17-F7F2-40D9-B2B4-097B0FF0B7CC}"/>
            </a:ext>
          </a:extLst>
        </xdr:cNvPr>
        <xdr:cNvSpPr>
          <a:spLocks noChangeAspect="1" noChangeArrowheads="1"/>
        </xdr:cNvSpPr>
      </xdr:nvSpPr>
      <xdr:spPr bwMode="auto">
        <a:xfrm>
          <a:off x="18589625" y="73199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8AA6C1D-F98C-42FF-B046-D262D44A979F}"/>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63CE9D-9072-42CD-BD1C-B6D1218EC7AC}"/>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95ED67-36F7-4A95-B762-163AA5736692}"/>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B425E7-8490-4FA4-8A83-8698E0B621F1}"/>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438D1FF-5898-4915-9D1C-30B38010084A}"/>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3F438AB-9B1E-48DE-BC12-ACB67E1F56C8}"/>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0DF506C-1A11-439A-A6F9-085A9BFD847E}"/>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4E18C8E-B59B-419E-9D50-4A1D5D87328A}"/>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C3C99C2-1ECE-463D-929F-B9C5405D2F27}"/>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C6530A9-3872-4E45-9022-B8CC3BBE7D50}"/>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570867-C255-4763-AC71-405B8B2BFC4A}"/>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54DF951-B77A-4C84-A191-5AD2496FC85B}"/>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F879BC-73DE-4155-B7A6-8EB4105E7114}"/>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981FAA7-1FBF-4EA8-B31F-A30BEB9C666A}"/>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A9E913B-0413-483A-918D-80758B67FE09}"/>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F5F77B-7812-4C59-A8E2-E3901E28E23B}"/>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3188A95-A3DA-4C9D-B46E-275317DFA88B}"/>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E12C977-A179-4468-B93A-5B57DC26800B}"/>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6D5F55-D052-4EDB-B8E6-6FAC32E52D59}"/>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DC1754-73F5-4062-B4A0-D9052EE23707}"/>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401E83E-7A5D-404B-8556-828FDD1C375F}"/>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CF0ED60-F378-4859-B037-FAC6EB83E000}"/>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E07CAA-67A7-4100-AD97-3C5AD9D46546}"/>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B3B137-E3C0-4174-A163-D14AB4D2B618}"/>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4A9A083-167C-4868-85E7-B889E229E81D}"/>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4CF1619-B1F1-46E7-B7B6-506117DEE76E}"/>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0646"/>
    <xdr:sp macro="" textlink="">
      <xdr:nvSpPr>
        <xdr:cNvPr id="4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526826A-8FF3-4C18-9530-0369C5D029A2}"/>
            </a:ext>
          </a:extLst>
        </xdr:cNvPr>
        <xdr:cNvSpPr>
          <a:spLocks noChangeAspect="1" noChangeArrowheads="1"/>
        </xdr:cNvSpPr>
      </xdr:nvSpPr>
      <xdr:spPr bwMode="auto">
        <a:xfrm>
          <a:off x="18589625" y="1018381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218</xdr:row>
      <xdr:rowOff>0</xdr:rowOff>
    </xdr:from>
    <xdr:ext cx="304800" cy="291553"/>
    <xdr:sp macro="" textlink="">
      <xdr:nvSpPr>
        <xdr:cNvPr id="4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C889A3B-6363-4CB2-9CF2-01D3A90C4D2C}"/>
            </a:ext>
          </a:extLst>
        </xdr:cNvPr>
        <xdr:cNvSpPr>
          <a:spLocks noChangeAspect="1" noChangeArrowheads="1"/>
        </xdr:cNvSpPr>
      </xdr:nvSpPr>
      <xdr:spPr bwMode="auto">
        <a:xfrm>
          <a:off x="18589625" y="1018381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BB744DC-DB36-4B85-AA4E-4B2514D1262A}"/>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119510-820D-4992-8874-5E432B306A81}"/>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6A01DA-6BE8-4680-A22A-186A831F6A08}"/>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05C635-6094-4687-9EC0-E8004B3248B0}"/>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1C27815-CFD6-41E0-AB2F-490BE8767070}"/>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6133757-CA62-4880-9606-2C31B6A612F8}"/>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B58377-35E9-4DBE-A13B-6CD0F3C65CCA}"/>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AD2289E-507B-43EC-87DE-7E7555536DA0}"/>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F68D134-1653-4A5D-A97C-1FBF5DD431CE}"/>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1E050B-1310-4A98-9315-78B875DCED19}"/>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14B6AA-951B-4529-9317-A0A71A8F7D28}"/>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C2B82D-C6D9-4BBC-AD44-1D3C495B1D98}"/>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EBE9B6-321B-466E-BB86-A2575DCEBC92}"/>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6C84AE-B0B5-4B95-B773-979D4A5625E5}"/>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0E44141-A556-4486-A344-2BEF3071F1B7}"/>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9498DC-8C1D-4A9F-A313-3B0DA15DAE76}"/>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6FB84E2-BFF1-4968-9FDA-ACBBF21E9DB5}"/>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78D562-A2AE-4B8E-BDB3-B4A51E7D9460}"/>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F58B046-6742-4024-A505-55EF1D47A0E0}"/>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175C39B-85CE-4304-814F-63114B86498D}"/>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853AB3-0C70-4701-8432-FB09FBF3EAB6}"/>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96F5C1-6688-4641-A778-AE76DFA8F7F7}"/>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0C5653-C705-4DCC-AE3C-FDE0708FA004}"/>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1553"/>
    <xdr:sp macro="" textlink="">
      <xdr:nvSpPr>
        <xdr:cNvPr id="5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FDD764A-9CB4-4596-906C-09C4694CEACD}"/>
            </a:ext>
          </a:extLst>
        </xdr:cNvPr>
        <xdr:cNvSpPr>
          <a:spLocks noChangeAspect="1" noChangeArrowheads="1"/>
        </xdr:cNvSpPr>
      </xdr:nvSpPr>
      <xdr:spPr bwMode="auto">
        <a:xfrm>
          <a:off x="18335625" y="778986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199</xdr:row>
      <xdr:rowOff>0</xdr:rowOff>
    </xdr:from>
    <xdr:ext cx="304800" cy="290646"/>
    <xdr:sp macro="" textlink="">
      <xdr:nvSpPr>
        <xdr:cNvPr id="5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8927E79-8872-432C-8B96-496132BBA5E2}"/>
            </a:ext>
          </a:extLst>
        </xdr:cNvPr>
        <xdr:cNvSpPr>
          <a:spLocks noChangeAspect="1" noChangeArrowheads="1"/>
        </xdr:cNvSpPr>
      </xdr:nvSpPr>
      <xdr:spPr bwMode="auto">
        <a:xfrm>
          <a:off x="18335625" y="778986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15208AD-3A2F-44D3-B34F-EA1FBA05EB04}"/>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1F1A84-3353-4E16-8D13-3C19BD090170}"/>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4C8CC27-78A1-4261-A3B8-B02C9DDD27E8}"/>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3614A3-592C-4F6D-992D-60662BAA8F11}"/>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8EA382-E0B9-4FB6-A82C-517C659EC10F}"/>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D7459C-05DB-41D8-BE48-41508AB6CD3A}"/>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5F01D5F-24F8-4AF8-BA39-C0A3B88DCE6C}"/>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A52BE4D-CF07-4D5D-80EB-2BBB10CC3C84}"/>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90B0A56-CF6A-4D0B-A2BF-4C8B33BFC91B}"/>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B481CBE-8504-45F5-9B93-02CE49A20F1B}"/>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851179-4A0B-4089-B8BF-C1C17FABDE7B}"/>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9980B4-D27A-4A22-A713-8BE28585B22C}"/>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81C918B-60E3-4FDA-BB71-E413F3D34A36}"/>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58A4FE-90A2-4DAF-AA45-FA4E37832632}"/>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3F9454-3F00-49FA-81B5-4E8C7408A3D6}"/>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1497899-16AD-4889-BDBB-06DAA57E9816}"/>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A5B428-9D2A-42FA-8773-0D59F368CA76}"/>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D5F8C8-B8F7-49B3-990D-FE0F311EEA7F}"/>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00560E-630F-463D-8583-702E9FABD8D0}"/>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4024F6-A177-4094-BF03-496266442ADE}"/>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175940-CB6D-4B3E-A3F5-6E3690DE2374}"/>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CD06660-9F78-4521-9B1B-618E91759305}"/>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0646"/>
    <xdr:sp macro="" textlink="">
      <xdr:nvSpPr>
        <xdr:cNvPr id="5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A354748-8017-426C-A7A3-6A401B1EDCC0}"/>
            </a:ext>
          </a:extLst>
        </xdr:cNvPr>
        <xdr:cNvSpPr>
          <a:spLocks noChangeAspect="1" noChangeArrowheads="1"/>
        </xdr:cNvSpPr>
      </xdr:nvSpPr>
      <xdr:spPr bwMode="auto">
        <a:xfrm>
          <a:off x="18335625" y="1075372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224</xdr:row>
      <xdr:rowOff>0</xdr:rowOff>
    </xdr:from>
    <xdr:ext cx="304800" cy="291553"/>
    <xdr:sp macro="" textlink="">
      <xdr:nvSpPr>
        <xdr:cNvPr id="5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091EC13-4795-4236-A584-2D9137798A72}"/>
            </a:ext>
          </a:extLst>
        </xdr:cNvPr>
        <xdr:cNvSpPr>
          <a:spLocks noChangeAspect="1" noChangeArrowheads="1"/>
        </xdr:cNvSpPr>
      </xdr:nvSpPr>
      <xdr:spPr bwMode="auto">
        <a:xfrm>
          <a:off x="18335625" y="1075372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E9ECE63-2C1F-4A6A-8B1B-D0D286BE9C21}"/>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C26B056-A19D-4912-BF2A-C8DE144A8C1F}"/>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EE26E3C-409A-489E-8F69-607EEC6AC7A7}"/>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3BDF02D-93C3-402F-8D75-BE66C11F9502}"/>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BBBD1A-FB9F-432E-87C5-EDFDBC8B04CF}"/>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989ADF-2B6C-4827-9534-53D417F23A5D}"/>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F6A85CD-8F01-4BA7-BC1E-E0EB5A1DD3C3}"/>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321CC9-BF8C-4644-9F12-15CA815650D4}"/>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1A58B7-0ABC-476D-8628-22384222D885}"/>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F07472-A652-4B1A-A831-C34E03943D04}"/>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1C001C9-E344-4C49-BFA0-5316B9D53617}"/>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16DF151-0B4A-471D-ABDF-84DE805AC860}"/>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7108B20-FE19-4AEC-BC47-D27D097E7994}"/>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7107A6E-AAC2-4C86-91A1-A6A4C3B67AF1}"/>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DA03A03-0158-4E4F-9993-35DC727F8350}"/>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EE9659-B3B1-4EB5-B41C-E0E5FE12FA1F}"/>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6D0D0CE-6E5A-46A3-B1AD-5A24836CA7E0}"/>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4E41E7F-8251-4EEC-ADF1-AD33107FA3DD}"/>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09F40F-A102-4A3E-9DFD-ACE7AC4CC242}"/>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C0301E-63F8-4AC3-B397-5039E1489A28}"/>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7323E86-AD6F-4C70-94F9-FCD7E38A61A2}"/>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BB69C30-B888-4FBE-A12E-9B9F34D4FB4D}"/>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58287C-CB55-4CFB-970B-A6521ECD4B8E}"/>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1553"/>
    <xdr:sp macro="" textlink="">
      <xdr:nvSpPr>
        <xdr:cNvPr id="5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A65DD37-8456-4E3A-ADA7-4E2FB4471B75}"/>
            </a:ext>
          </a:extLst>
        </xdr:cNvPr>
        <xdr:cNvSpPr>
          <a:spLocks noChangeAspect="1" noChangeArrowheads="1"/>
        </xdr:cNvSpPr>
      </xdr:nvSpPr>
      <xdr:spPr bwMode="auto">
        <a:xfrm>
          <a:off x="18335625" y="1209198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248</xdr:row>
      <xdr:rowOff>0</xdr:rowOff>
    </xdr:from>
    <xdr:ext cx="304800" cy="290646"/>
    <xdr:sp macro="" textlink="">
      <xdr:nvSpPr>
        <xdr:cNvPr id="5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509E8A4-9611-45C0-AA16-9F86B1FE65F9}"/>
            </a:ext>
          </a:extLst>
        </xdr:cNvPr>
        <xdr:cNvSpPr>
          <a:spLocks noChangeAspect="1" noChangeArrowheads="1"/>
        </xdr:cNvSpPr>
      </xdr:nvSpPr>
      <xdr:spPr bwMode="auto">
        <a:xfrm>
          <a:off x="18335625" y="1209198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2543ED5-FFDC-42E4-B9FB-A7CEF75F1D62}"/>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9B333D-1BB6-4742-A4EB-97B6347041E0}"/>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F247042-1D39-48D3-9E66-4804DC74B810}"/>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A5D341B-D626-46D8-A092-BF575AE374DC}"/>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20DEBD-CD2F-4E8B-AB8E-2435CC66520D}"/>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394AF66-A404-4B91-BAC5-CC0F92DF51AA}"/>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55903E-B5C1-496C-A0BD-C4E9E7277180}"/>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054FEC0-E4B3-4D4D-A15D-83BB624762F1}"/>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F4A857-2648-4836-B70C-E8AFBE3954E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9F3091E-1F85-452F-B532-DD393F5B358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B94B70B-6C81-40A5-8E5F-780CF486A55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F147FB3-F231-4525-8187-D3D6EEF8CF8E}"/>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7D051F-9E07-4B65-BDBD-7EE1BB233FEB}"/>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2C3215-5F0B-4FCA-9666-BA839E0CB32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A6FC211-67C9-48DB-B3E8-304706CAFBFE}"/>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6E5288-D3F5-41EB-A34F-1FABE9D207E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89DC7E5-9E21-4040-9A1B-1E96D5842E0B}"/>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F70B36-C83F-481F-BF56-640213F76CD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1991433-6C36-4B64-9CA3-35017BC6D74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BA8D426-686E-4469-8CA4-378B81141780}"/>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B224BA-7365-4EEB-8AD5-E07F8151C892}"/>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229439-9B4E-476A-BCD1-591EB6A08EB8}"/>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2166F2B-FB4E-497B-B78A-553A2B463E4A}"/>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5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D10B99-CB7A-497D-8375-B08AFCE42DF5}"/>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5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BD23BDC-1182-4907-9EB3-58947526B284}"/>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6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A98724-CA58-41AD-9261-0220D4E56CEE}"/>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0646"/>
    <xdr:sp macro="" textlink="">
      <xdr:nvSpPr>
        <xdr:cNvPr id="6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A7EC118-73C6-4DA6-A409-EC52EB519880}"/>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268</xdr:row>
      <xdr:rowOff>0</xdr:rowOff>
    </xdr:from>
    <xdr:ext cx="304800" cy="291553"/>
    <xdr:sp macro="" textlink="">
      <xdr:nvSpPr>
        <xdr:cNvPr id="6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A75E2B4-D163-40C4-B8B7-EF9FBE273398}"/>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433B051-ABC5-4A0C-AFD4-010B74E3818F}"/>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7733B9-2441-4186-904B-E9FBE10A11E5}"/>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7225B6B-EA75-4369-BB4A-ED6B59DCA8BA}"/>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04AE28-E660-4834-9EEC-52405296B7AC}"/>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E6006D-2D04-4CB5-AA56-602C8D30FBD8}"/>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28BE676-8B9B-4E67-AAA1-9E31424E3056}"/>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85B30CF-A44F-400E-AAD8-12A6DBF09CF6}"/>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0FCC94-D8E0-47D4-9168-6D32B59AF743}"/>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08D8530-4DEB-4967-8E93-AE881D1FE47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2B2649-26EB-4BF2-94EF-3E08952ED1E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A890D5-7B37-4253-A8E4-F53250C23CC4}"/>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9C00133-35B4-440F-8973-931AF47AB3EB}"/>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EE45EDC-39BE-4B1A-8B98-6D5BDBD2E4CF}"/>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D5B2FB1-03AB-4265-8AA6-E961E2DE4D0A}"/>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05B90A-CE08-4ECA-8097-DB425F005A06}"/>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3AAF6F9-0619-4E49-9E23-BB5B97395C13}"/>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5A45E97-5B57-4DF2-8902-1BE48247AFC7}"/>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177021-CA9E-4841-892F-4437D6ECF399}"/>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F498EF9-8AED-419A-9E5B-D5CC093B7CD8}"/>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AC11D58-2CA6-4D5B-B013-8E55C2D1B6BD}"/>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1C2B5D8-E023-4037-A351-A7BAD91DE8B0}"/>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E1217E-2950-4FB1-9780-A6311BD07A86}"/>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8E668E-3FB9-4A7C-AAE7-3DBC0CD0DDB4}"/>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8C0273E-1F62-491F-8E4D-EB523A3500DE}"/>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62112F2-6C99-4E7D-8596-3EF3E73DB195}"/>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B9FB7FE-0E3F-43D1-9B54-ECAB559B8118}"/>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0646"/>
    <xdr:sp macro="" textlink="">
      <xdr:nvSpPr>
        <xdr:cNvPr id="6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6BDD01-F9F3-463B-BAB9-47099E288057}"/>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269</xdr:row>
      <xdr:rowOff>0</xdr:rowOff>
    </xdr:from>
    <xdr:ext cx="304800" cy="291553"/>
    <xdr:sp macro="" textlink="">
      <xdr:nvSpPr>
        <xdr:cNvPr id="6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E4216F-951A-4812-A927-5EDDBC0C98B0}"/>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74A40C1-0F21-4060-9107-3E1C3E274B5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7725E19-4A2F-4910-8565-49EEE814D2E9}"/>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9265D79-D8F4-4D0C-B168-6D7E643DFD4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1BD647-6EB8-4CEB-833A-7EEF2B66CC3B}"/>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90C0D0-41FA-42A3-80E7-B60CE686698E}"/>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66AC6E9-261C-4CE5-93E6-4F08BC40C354}"/>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0FE168-3B0C-4A9F-9765-2416BBAB9578}"/>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B54C14-FABB-4515-970A-A7F5ABCA3725}"/>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35DA966-6AE0-4179-8D06-890DFC35E147}"/>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AAEFF31-9EEC-4308-B58E-0A2FE6867FE3}"/>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703953-2ACE-4918-AD74-A90BF5F985B5}"/>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9E99C2-327E-4EA6-982C-0188A0747794}"/>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D988F39-8FD1-4CC0-A04A-5D4C48CE5D83}"/>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F67F4D-D418-4F02-A3C0-32F67711FC35}"/>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34D4330-E34E-4D6B-8943-AD6340B9A30F}"/>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1B30EBC-8993-4E51-9945-19A176CE6F92}"/>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C7E0BC-B93B-41EE-94F7-D348227D104F}"/>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60E9C5-DC50-40DC-AE4B-C5F84504E91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AA4B6D0-AC7B-4F12-9F60-56CAD560803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BDE9D17-709E-4F24-8F94-028CC6816CCF}"/>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58E24D0-5731-4A4F-8CCE-CF4A3FC151B0}"/>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8B5404-6755-4DF6-9CA4-9CC16CE66013}"/>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ABABC5A-66D7-4DA7-B040-C5523D3D8D0B}"/>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D2E668-A830-4854-AF26-EA6B2FEAFC47}"/>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2E2FE9F-C1AD-46A7-960D-43DA8E44A75C}"/>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CBCDB4E-72EA-46C2-BB73-42FE23B09C65}"/>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0646"/>
    <xdr:sp macro="" textlink="">
      <xdr:nvSpPr>
        <xdr:cNvPr id="6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DCE2E4C-196F-4421-A3E1-1B4140340CBB}"/>
            </a:ext>
          </a:extLst>
        </xdr:cNvPr>
        <xdr:cNvSpPr>
          <a:spLocks noChangeAspect="1" noChangeArrowheads="1"/>
        </xdr:cNvSpPr>
      </xdr:nvSpPr>
      <xdr:spPr bwMode="auto">
        <a:xfrm>
          <a:off x="18630900" y="118014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270</xdr:row>
      <xdr:rowOff>0</xdr:rowOff>
    </xdr:from>
    <xdr:ext cx="304800" cy="291553"/>
    <xdr:sp macro="" textlink="">
      <xdr:nvSpPr>
        <xdr:cNvPr id="6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CF3D561-A735-472C-BC4D-426D641A05EC}"/>
            </a:ext>
          </a:extLst>
        </xdr:cNvPr>
        <xdr:cNvSpPr>
          <a:spLocks noChangeAspect="1" noChangeArrowheads="1"/>
        </xdr:cNvSpPr>
      </xdr:nvSpPr>
      <xdr:spPr bwMode="auto">
        <a:xfrm>
          <a:off x="18630900" y="118014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274</xdr:row>
      <xdr:rowOff>0</xdr:rowOff>
    </xdr:from>
    <xdr:to>
      <xdr:col>11</xdr:col>
      <xdr:colOff>304800</xdr:colOff>
      <xdr:row>274</xdr:row>
      <xdr:rowOff>293537</xdr:rowOff>
    </xdr:to>
    <xdr:sp macro="" textlink="">
      <xdr:nvSpPr>
        <xdr:cNvPr id="6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A9FCAA-E843-4AB0-B934-9F2DCC9B0BFB}"/>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4105275"/>
          <a:ext cx="304800" cy="2935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276</xdr:row>
      <xdr:rowOff>0</xdr:rowOff>
    </xdr:from>
    <xdr:to>
      <xdr:col>11</xdr:col>
      <xdr:colOff>304800</xdr:colOff>
      <xdr:row>276</xdr:row>
      <xdr:rowOff>287476</xdr:rowOff>
    </xdr:to>
    <xdr:sp macro="" textlink="">
      <xdr:nvSpPr>
        <xdr:cNvPr id="6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390371B-1BE2-4EBA-9DC8-8BC3077358F8}"/>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42672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305</xdr:row>
      <xdr:rowOff>0</xdr:rowOff>
    </xdr:from>
    <xdr:to>
      <xdr:col>11</xdr:col>
      <xdr:colOff>304800</xdr:colOff>
      <xdr:row>305</xdr:row>
      <xdr:rowOff>274548</xdr:rowOff>
    </xdr:to>
    <xdr:sp macro="" textlink="">
      <xdr:nvSpPr>
        <xdr:cNvPr id="6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809078E-2806-4241-8D39-45CCF851EA64}"/>
            </a:ext>
          </a:extLst>
        </xdr:cNvPr>
        <xdr:cNvSpPr>
          <a:spLocks noChangeAspect="1" noChangeArrowheads="1"/>
        </xdr:cNvSpPr>
      </xdr:nvSpPr>
      <xdr:spPr bwMode="auto">
        <a:xfrm>
          <a:off x="12877800" y="21326475"/>
          <a:ext cx="304800" cy="27454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305</xdr:row>
      <xdr:rowOff>0</xdr:rowOff>
    </xdr:from>
    <xdr:ext cx="304800" cy="290646"/>
    <xdr:sp macro="" textlink="">
      <xdr:nvSpPr>
        <xdr:cNvPr id="6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05E8AC-CD6D-4708-B78E-DC32D564990A}"/>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1279D5-B23C-4E1E-BC31-CC3CD5AF23AE}"/>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305</xdr:row>
      <xdr:rowOff>0</xdr:rowOff>
    </xdr:from>
    <xdr:to>
      <xdr:col>11</xdr:col>
      <xdr:colOff>304800</xdr:colOff>
      <xdr:row>308</xdr:row>
      <xdr:rowOff>584617</xdr:rowOff>
    </xdr:to>
    <xdr:sp macro="" textlink="">
      <xdr:nvSpPr>
        <xdr:cNvPr id="6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EF0CF83-AA95-4437-ADE5-654F5F4A0D54}"/>
            </a:ext>
          </a:extLst>
        </xdr:cNvPr>
        <xdr:cNvSpPr>
          <a:spLocks noChangeAspect="1" noChangeArrowheads="1"/>
        </xdr:cNvSpPr>
      </xdr:nvSpPr>
      <xdr:spPr bwMode="auto">
        <a:xfrm>
          <a:off x="12877800" y="21326475"/>
          <a:ext cx="304800" cy="20514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305</xdr:row>
      <xdr:rowOff>0</xdr:rowOff>
    </xdr:from>
    <xdr:ext cx="304800" cy="290646"/>
    <xdr:sp macro="" textlink="">
      <xdr:nvSpPr>
        <xdr:cNvPr id="6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5A67B04-C7F3-48E1-8D2B-7BB28B4B4F2F}"/>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703F55-EC61-4F64-B65F-37BBAB3E8BCD}"/>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305</xdr:row>
      <xdr:rowOff>0</xdr:rowOff>
    </xdr:from>
    <xdr:ext cx="304800" cy="293821"/>
    <xdr:sp macro="" textlink="">
      <xdr:nvSpPr>
        <xdr:cNvPr id="6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F256D73-A3F1-4ED3-A435-029EE8BB76AB}"/>
            </a:ext>
          </a:extLst>
        </xdr:cNvPr>
        <xdr:cNvSpPr>
          <a:spLocks noChangeAspect="1" noChangeArrowheads="1"/>
        </xdr:cNvSpPr>
      </xdr:nvSpPr>
      <xdr:spPr bwMode="auto">
        <a:xfrm>
          <a:off x="12877800" y="2132647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F2166C-70EE-40B4-BDA4-0FB060BBA929}"/>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53249AE-FC42-48C2-9143-8A35D7E37985}"/>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305</xdr:row>
      <xdr:rowOff>0</xdr:rowOff>
    </xdr:from>
    <xdr:ext cx="304800" cy="293821"/>
    <xdr:sp macro="" textlink="">
      <xdr:nvSpPr>
        <xdr:cNvPr id="6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F749046-3171-4AE8-834A-22D3D5A4C3EC}"/>
            </a:ext>
          </a:extLst>
        </xdr:cNvPr>
        <xdr:cNvSpPr>
          <a:spLocks noChangeAspect="1" noChangeArrowheads="1"/>
        </xdr:cNvSpPr>
      </xdr:nvSpPr>
      <xdr:spPr bwMode="auto">
        <a:xfrm>
          <a:off x="12877800" y="2132647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E72B0F-B1E6-4229-BED9-16F878BEE35C}"/>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E72910-F9CA-4B75-A6B5-E0ED0819B101}"/>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0A51F31-D4CB-4FBD-BDB7-266C03B5446E}"/>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BC36828-283B-4FB6-9303-AC2EC73F215C}"/>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979FDEA-F2CC-4C77-80C2-82A7B030E4FF}"/>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95F8B74-1DA6-488C-9031-FEC2A784981E}"/>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8E3EAFA-6810-4E98-A88A-5E686DDC080E}"/>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0B85EF-BCBA-4AC5-B8FB-43DA516F4255}"/>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3C2D42-B0A6-40A5-9444-DD9D82214FAD}"/>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4BD7CEB-20AD-4633-8BE2-653F113C6BD1}"/>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942618-7CD0-4582-8D06-B7A2E8DBC478}"/>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E5A67B8-6B1E-4E1A-8ADA-639C7D573D7C}"/>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BE36F74-B384-4425-AD8A-EE0AAB4BA876}"/>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36F3AA0-AE8B-4702-AAEC-D86BFD805913}"/>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DDC3D3-E078-4EC9-AE17-5E0EF9116C11}"/>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86D3BB-0957-49F5-8CFC-8299E355BE83}"/>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F65636-BB74-4957-BDFF-EFF062EBDE2A}"/>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EAA2B5-DE84-4ADD-8907-AA4AFE392928}"/>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6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909D1BF-B370-4BBD-BFAB-7B5BE36DD50F}"/>
            </a:ext>
          </a:extLst>
        </xdr:cNvPr>
        <xdr:cNvSpPr>
          <a:spLocks noChangeAspect="1" noChangeArrowheads="1"/>
        </xdr:cNvSpPr>
      </xdr:nvSpPr>
      <xdr:spPr bwMode="auto">
        <a:xfrm>
          <a:off x="18564225" y="21326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6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8D8B271-87FB-475C-A1CF-740548774702}"/>
            </a:ext>
          </a:extLst>
        </xdr:cNvPr>
        <xdr:cNvSpPr>
          <a:spLocks noChangeAspect="1" noChangeArrowheads="1"/>
        </xdr:cNvSpPr>
      </xdr:nvSpPr>
      <xdr:spPr bwMode="auto">
        <a:xfrm>
          <a:off x="18564225" y="21326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305</xdr:row>
      <xdr:rowOff>0</xdr:rowOff>
    </xdr:from>
    <xdr:to>
      <xdr:col>11</xdr:col>
      <xdr:colOff>304800</xdr:colOff>
      <xdr:row>305</xdr:row>
      <xdr:rowOff>292239</xdr:rowOff>
    </xdr:to>
    <xdr:sp macro="" textlink="">
      <xdr:nvSpPr>
        <xdr:cNvPr id="6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E55097-0444-4596-8D12-148E2D9F35CB}"/>
            </a:ext>
          </a:extLst>
        </xdr:cNvPr>
        <xdr:cNvSpPr>
          <a:spLocks noChangeAspect="1" noChangeArrowheads="1"/>
        </xdr:cNvSpPr>
      </xdr:nvSpPr>
      <xdr:spPr bwMode="auto">
        <a:xfrm>
          <a:off x="12877800" y="21326475"/>
          <a:ext cx="304800" cy="292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305</xdr:row>
      <xdr:rowOff>0</xdr:rowOff>
    </xdr:from>
    <xdr:to>
      <xdr:col>11</xdr:col>
      <xdr:colOff>304800</xdr:colOff>
      <xdr:row>305</xdr:row>
      <xdr:rowOff>292240</xdr:rowOff>
    </xdr:to>
    <xdr:sp macro="" textlink="">
      <xdr:nvSpPr>
        <xdr:cNvPr id="6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ACC0FC2-083D-4B96-A119-4B5931BDB7E7}"/>
            </a:ext>
            <a:ext uri="{147F2762-F138-4A5C-976F-8EAC2B608ADB}">
              <a16:predDERef xmlns:a16="http://schemas.microsoft.com/office/drawing/2014/main" pred="{00000000-0008-0000-0300-00002A000000}"/>
            </a:ext>
          </a:extLst>
        </xdr:cNvPr>
        <xdr:cNvSpPr>
          <a:spLocks noChangeAspect="1" noChangeArrowheads="1"/>
        </xdr:cNvSpPr>
      </xdr:nvSpPr>
      <xdr:spPr bwMode="auto">
        <a:xfrm>
          <a:off x="12877800" y="21326475"/>
          <a:ext cx="304800" cy="2922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305</xdr:row>
      <xdr:rowOff>0</xdr:rowOff>
    </xdr:from>
    <xdr:to>
      <xdr:col>11</xdr:col>
      <xdr:colOff>304800</xdr:colOff>
      <xdr:row>305</xdr:row>
      <xdr:rowOff>292239</xdr:rowOff>
    </xdr:to>
    <xdr:sp macro="" textlink="">
      <xdr:nvSpPr>
        <xdr:cNvPr id="6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2B3274-E77B-48D3-9948-2494872A1593}"/>
            </a:ext>
            <a:ext uri="{147F2762-F138-4A5C-976F-8EAC2B608ADB}">
              <a16:predDERef xmlns:a16="http://schemas.microsoft.com/office/drawing/2014/main" pred="{1B0D25F5-1770-40E8-8A67-C4DFC37D3A93}"/>
            </a:ext>
          </a:extLst>
        </xdr:cNvPr>
        <xdr:cNvSpPr>
          <a:spLocks noChangeAspect="1" noChangeArrowheads="1"/>
        </xdr:cNvSpPr>
      </xdr:nvSpPr>
      <xdr:spPr bwMode="auto">
        <a:xfrm>
          <a:off x="12877800" y="21326475"/>
          <a:ext cx="304800" cy="292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305</xdr:row>
      <xdr:rowOff>0</xdr:rowOff>
    </xdr:from>
    <xdr:to>
      <xdr:col>11</xdr:col>
      <xdr:colOff>304800</xdr:colOff>
      <xdr:row>305</xdr:row>
      <xdr:rowOff>292238</xdr:rowOff>
    </xdr:to>
    <xdr:sp macro="" textlink="">
      <xdr:nvSpPr>
        <xdr:cNvPr id="6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5E7DDC-4546-4438-B27E-0B1F80378801}"/>
            </a:ext>
            <a:ext uri="{147F2762-F138-4A5C-976F-8EAC2B608ADB}">
              <a16:predDERef xmlns:a16="http://schemas.microsoft.com/office/drawing/2014/main" pred="{5E26C2C5-E9B4-4013-B61D-C7B85C331AF7}"/>
            </a:ext>
          </a:extLst>
        </xdr:cNvPr>
        <xdr:cNvSpPr>
          <a:spLocks noChangeAspect="1" noChangeArrowheads="1"/>
        </xdr:cNvSpPr>
      </xdr:nvSpPr>
      <xdr:spPr bwMode="auto">
        <a:xfrm>
          <a:off x="12877800" y="21326475"/>
          <a:ext cx="304800" cy="2922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304</xdr:row>
      <xdr:rowOff>0</xdr:rowOff>
    </xdr:from>
    <xdr:ext cx="304800" cy="303062"/>
    <xdr:sp macro="" textlink="">
      <xdr:nvSpPr>
        <xdr:cNvPr id="6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54A91E2-7B68-4CC1-9FF5-94B137B44496}"/>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2112645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305</xdr:row>
      <xdr:rowOff>0</xdr:rowOff>
    </xdr:from>
    <xdr:ext cx="304800" cy="287476"/>
    <xdr:sp macro="" textlink="">
      <xdr:nvSpPr>
        <xdr:cNvPr id="6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CCC8272-AE50-4F0A-B5A0-7A88101EB94C}"/>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2132647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333</xdr:row>
      <xdr:rowOff>0</xdr:rowOff>
    </xdr:from>
    <xdr:ext cx="304800" cy="303062"/>
    <xdr:sp macro="" textlink="">
      <xdr:nvSpPr>
        <xdr:cNvPr id="6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AA064A8-40F3-4D5C-9C37-6BBCC48EEBFD}"/>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423672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335</xdr:row>
      <xdr:rowOff>0</xdr:rowOff>
    </xdr:from>
    <xdr:ext cx="304800" cy="287476"/>
    <xdr:sp macro="" textlink="">
      <xdr:nvSpPr>
        <xdr:cNvPr id="6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3B56840-5D40-4A09-9E02-91B52E06F10E}"/>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429577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362</xdr:row>
      <xdr:rowOff>0</xdr:rowOff>
    </xdr:from>
    <xdr:ext cx="304800" cy="303062"/>
    <xdr:sp macro="" textlink="">
      <xdr:nvSpPr>
        <xdr:cNvPr id="6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494DC4C-44E4-4FB8-8AB7-E665C85D24D8}"/>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6190297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389</xdr:row>
      <xdr:rowOff>0</xdr:rowOff>
    </xdr:from>
    <xdr:ext cx="304800" cy="287476"/>
    <xdr:sp macro="" textlink="">
      <xdr:nvSpPr>
        <xdr:cNvPr id="7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A59B4A3-2C57-427B-B027-22EC3F9B3C33}"/>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620649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4442F9-477A-4066-8FD9-F98AD77711E1}"/>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517C2E-26A8-45A3-9857-523B5A4874F0}"/>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5A59FD-2504-4529-BDA2-9F546326214A}"/>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084DE8C-9577-4A72-91AF-FFBDFF3B438D}"/>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8E85C7-5D8E-4C23-AB65-8FACDA2CF65C}"/>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37D24E-897D-4B0B-82EA-FF5A02DDC5DF}"/>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E9FD18C-DF64-4150-808D-0227CE5F2AFE}"/>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2CAEFD-4860-4C53-AB04-44AE58C2ACE7}"/>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76B266-9E6B-40EF-A320-45D15BCC15AE}"/>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06A6F7-0C62-4B7A-A6CA-E2469772E785}"/>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C9300FC-B7F4-4375-AD18-2A5CBF890C60}"/>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344A5E5-F5BE-47F8-91F3-A5B03261F6C7}"/>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3E6520A-8083-4EA7-A48F-E55560EB151C}"/>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EDA9E65-FE21-4EC2-AFC2-4B6FC4C2DA43}"/>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4783BA-D856-41EC-9C6A-B2E9958BC0B5}"/>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0974AC6-D753-4B96-AAAD-842595C7577C}"/>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4EE55A3-87FB-412A-8560-6E17CD47DE6F}"/>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5837A0-C4AA-4943-A11E-F1435C4A6333}"/>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D15EE6E-A859-48C7-8DC0-13B52770A64E}"/>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8E10363-90D8-4EE1-89A1-6533AA93A812}"/>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AA9CB4-E581-4665-9DB9-5257920B924F}"/>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6327BE-7B9D-4C96-A9C8-45D399CB2AD8}"/>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5B67E4-598B-4890-921F-BC30E44C0393}"/>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8426986-B068-4D74-9472-AE3A5FDE8238}"/>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2EECDDA-B05C-4A90-9A98-8A23F12C8B24}"/>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685343-5767-49F3-B35F-24E00DEF13AE}"/>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0646"/>
    <xdr:sp macro="" textlink="">
      <xdr:nvSpPr>
        <xdr:cNvPr id="7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0EF3A1F-DD44-40E1-A71A-6B185C46BFE1}"/>
            </a:ext>
          </a:extLst>
        </xdr:cNvPr>
        <xdr:cNvSpPr>
          <a:spLocks noChangeAspect="1" noChangeArrowheads="1"/>
        </xdr:cNvSpPr>
      </xdr:nvSpPr>
      <xdr:spPr bwMode="auto">
        <a:xfrm>
          <a:off x="18821400" y="172688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299</xdr:row>
      <xdr:rowOff>0</xdr:rowOff>
    </xdr:from>
    <xdr:ext cx="304800" cy="291553"/>
    <xdr:sp macro="" textlink="">
      <xdr:nvSpPr>
        <xdr:cNvPr id="7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A70D41-D471-49FA-AECF-FD96C74BE53E}"/>
            </a:ext>
          </a:extLst>
        </xdr:cNvPr>
        <xdr:cNvSpPr>
          <a:spLocks noChangeAspect="1" noChangeArrowheads="1"/>
        </xdr:cNvSpPr>
      </xdr:nvSpPr>
      <xdr:spPr bwMode="auto">
        <a:xfrm>
          <a:off x="18821400" y="172688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EC58867-44B3-4D66-8BD9-2CAF21854DDC}"/>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982B2B-DC47-4CEA-B312-FF5AF2394C36}"/>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9F3033A-96BE-4342-961C-5C9F30CE5BC6}"/>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6353A2-F53D-49A7-B3BF-DA957A6496F0}"/>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D7F731-1966-4A71-8A30-B6DD00B64F51}"/>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278964-24F6-4B96-B9C3-6408CA93A20E}"/>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D5A1105-3237-48B3-ACF9-F963B681078C}"/>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C6BDB7A-1D3F-407E-9178-29379AC66ECC}"/>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ADE4CD-D6F4-4CD0-9B75-52CCB70A2643}"/>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F128E34-41F3-4D0D-B210-CE4C2ACA5906}"/>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C3842F2-FBDD-432D-8B38-465DE6E9D23A}"/>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015D3E6-4C79-4AD4-AD11-902DE060A17A}"/>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614F417-0C0A-4C18-970B-05BA607047DC}"/>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34D6944-1AE6-4E43-B0CD-A8627361BF12}"/>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CEC7B3-E3D0-4111-A5DD-52246EA0FB48}"/>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984CA69-1363-4C9B-81A2-CAD6AE824404}"/>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6F2C799-F7F6-4BD4-804A-C216768476C2}"/>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52C8047-7C00-4F28-98CA-BB7F2248F71E}"/>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160B53-8DAA-4461-948C-2CA429DFD4AE}"/>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A28924A-0464-4192-A9C5-F3298C0C148B}"/>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882F7EB-2EB6-4FD0-9DAF-DD022E2DE67A}"/>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4042984-59C3-4CCA-82E7-41DDA412474B}"/>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0646"/>
    <xdr:sp macro="" textlink="">
      <xdr:nvSpPr>
        <xdr:cNvPr id="7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C1E2D76-04B6-4C37-B361-76AF6C07F712}"/>
            </a:ext>
          </a:extLst>
        </xdr:cNvPr>
        <xdr:cNvSpPr>
          <a:spLocks noChangeAspect="1" noChangeArrowheads="1"/>
        </xdr:cNvSpPr>
      </xdr:nvSpPr>
      <xdr:spPr bwMode="auto">
        <a:xfrm>
          <a:off x="18364200" y="1225867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276</xdr:row>
      <xdr:rowOff>0</xdr:rowOff>
    </xdr:from>
    <xdr:ext cx="304800" cy="291553"/>
    <xdr:sp macro="" textlink="">
      <xdr:nvSpPr>
        <xdr:cNvPr id="7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883E4E0-32F9-4754-8F55-C26BD6912B46}"/>
            </a:ext>
          </a:extLst>
        </xdr:cNvPr>
        <xdr:cNvSpPr>
          <a:spLocks noChangeAspect="1" noChangeArrowheads="1"/>
        </xdr:cNvSpPr>
      </xdr:nvSpPr>
      <xdr:spPr bwMode="auto">
        <a:xfrm>
          <a:off x="18364200" y="1225867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8B4EF72-2E71-4B8A-89FC-2663A4E2C18A}"/>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4E5ECDD-A132-4C3D-9938-886D8352A618}"/>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B5CA72-A104-4E0D-8FEC-212638C07C9D}"/>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732E8C-5B76-4841-ADD1-066151CD5D18}"/>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4EB32F-0293-49B1-B102-EF80620CE8BE}"/>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2D34387-0C38-49DA-B752-BC27598AC065}"/>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0E90520-1692-43BD-BACB-8B2AE82C62C1}"/>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1BCEAE-7179-431C-98FA-A7B19FEC50E5}"/>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AA58F3-3CAA-41F4-9416-D8950E2114E9}"/>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F33E9C5-14CE-4E5C-9D6F-96A8A4DD5B15}"/>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6BF82A6-677E-41DB-9481-53D65CF660BA}"/>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B41EC9-8669-415D-A681-EDABBF27FB45}"/>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7AA252-03C7-4024-85DC-6A3DE1FCBB89}"/>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BD77810-4744-461C-9D1B-ED5AC195A8F1}"/>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AF47DE1-C8D1-4FE5-AB7F-3962A5B5FAFF}"/>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F9E3936-5B04-4D7F-84FE-785F15CC3B78}"/>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AE3BB32-2E52-46A3-A5C7-B7C3FFB5596A}"/>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8C522A0-75A5-4139-8FDB-159D08FDEEAC}"/>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347142D-2D62-4B58-BEF2-B0EF4BBF3949}"/>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C037121-BFE2-4AD2-B294-2A67C9A78DB6}"/>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3E08467-5D99-4D1F-99D0-8E3DDCDCB45C}"/>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7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EE4FCD-77EC-4454-8E67-B08281CD23B5}"/>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7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543966E-F655-4CCA-8006-64A0A2E57FBB}"/>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EAC4EBE-FAEA-4368-98E8-0A01D6CAA159}"/>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0F5EE41-09C9-4085-B759-C1BD91A1CAE5}"/>
            </a:ext>
          </a:extLst>
        </xdr:cNvPr>
        <xdr:cNvSpPr>
          <a:spLocks noChangeAspect="1" noChangeArrowheads="1"/>
        </xdr:cNvSpPr>
      </xdr:nvSpPr>
      <xdr:spPr bwMode="auto">
        <a:xfrm>
          <a:off x="18364200" y="1741360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3DCCA1C-ACE4-42F2-8391-777459951E3F}"/>
            </a:ext>
          </a:extLst>
        </xdr:cNvPr>
        <xdr:cNvSpPr>
          <a:spLocks noChangeAspect="1" noChangeArrowheads="1"/>
        </xdr:cNvSpPr>
      </xdr:nvSpPr>
      <xdr:spPr bwMode="auto">
        <a:xfrm>
          <a:off x="18364200" y="1741360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BA865B8-1F9E-4219-8259-407F41A09756}"/>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5CA8C9-8484-47DD-AFE4-4E4060434190}"/>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2600C2-AE82-48DD-8E47-434C8BD7EF1F}"/>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BE47E28-1054-4186-B2DD-EFF7BC9D35DD}"/>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6CEB08D-1046-4DB1-A6E6-5FDFA41EF632}"/>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6B2F19F-0DFD-4F60-B3F8-6A6518E02EEF}"/>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33CB5C-E6A4-459C-9C10-A492D702788F}"/>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18851D-AC46-425C-9BED-D3363901E62E}"/>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D5C53A8-ED48-49B1-A443-9E822279325F}"/>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FA087DB-4431-4924-BAF3-64F090A2741D}"/>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DFE769-2253-4E16-B0CF-6E7E185DDE87}"/>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8146C4-1BAB-4E1F-9C53-5631BD8BEF24}"/>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3F91095-7F3F-42FA-8827-33D738138727}"/>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823B6B6-0303-498C-8B07-7AD0142CE80B}"/>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D345D60-182C-4B93-9320-8CECCF0AED2A}"/>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A12ABD-33B4-401C-A509-AD584FC952C4}"/>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BD21642-9460-47D8-B51A-F51AAF39881D}"/>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20A053-8CEF-412D-910B-6BF7FAC1F384}"/>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2DB0424-457C-4E63-9728-88B2A60C9B73}"/>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300B452-E439-419B-A189-A1AC5562902E}"/>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8AEAFD2-EEBF-4249-94D5-01EF6F1BEEED}"/>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FFB8686-E30B-4F3E-8FEA-BEB06D7A8BF2}"/>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0646"/>
    <xdr:sp macro="" textlink="">
      <xdr:nvSpPr>
        <xdr:cNvPr id="8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CB9D2F-9099-45C1-B701-7C4B60FCE1D7}"/>
            </a:ext>
          </a:extLst>
        </xdr:cNvPr>
        <xdr:cNvSpPr>
          <a:spLocks noChangeAspect="1" noChangeArrowheads="1"/>
        </xdr:cNvSpPr>
      </xdr:nvSpPr>
      <xdr:spPr bwMode="auto">
        <a:xfrm>
          <a:off x="18364200" y="15748635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305</xdr:row>
      <xdr:rowOff>0</xdr:rowOff>
    </xdr:from>
    <xdr:ext cx="304800" cy="291553"/>
    <xdr:sp macro="" textlink="">
      <xdr:nvSpPr>
        <xdr:cNvPr id="8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EB4CAEF-8460-4B73-AFCE-2D0B3A34F85E}"/>
            </a:ext>
          </a:extLst>
        </xdr:cNvPr>
        <xdr:cNvSpPr>
          <a:spLocks noChangeAspect="1" noChangeArrowheads="1"/>
        </xdr:cNvSpPr>
      </xdr:nvSpPr>
      <xdr:spPr bwMode="auto">
        <a:xfrm>
          <a:off x="18364200" y="15748635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362</xdr:row>
      <xdr:rowOff>0</xdr:rowOff>
    </xdr:from>
    <xdr:ext cx="304800" cy="303062"/>
    <xdr:sp macro="" textlink="">
      <xdr:nvSpPr>
        <xdr:cNvPr id="8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F7BF359-0B46-4E0B-8445-4EC923BB89CA}"/>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6190297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363</xdr:row>
      <xdr:rowOff>0</xdr:rowOff>
    </xdr:from>
    <xdr:ext cx="304800" cy="287476"/>
    <xdr:sp macro="" textlink="">
      <xdr:nvSpPr>
        <xdr:cNvPr id="8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B0DFCEB-2760-452E-AAAE-41BD4EAA8B34}"/>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6206490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8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915FE2-D516-4346-83BE-B5A2DCAD4A3C}"/>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E959BCE-64CF-44F1-93AE-C07F287CF010}"/>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2FBAFA1-0CE6-4701-A2A7-D78475E1B32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481</xdr:row>
      <xdr:rowOff>150796</xdr:rowOff>
    </xdr:to>
    <xdr:sp macro="" textlink="">
      <xdr:nvSpPr>
        <xdr:cNvPr id="8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914F003-5199-448D-8E29-269C06A9F672}"/>
            </a:ext>
          </a:extLst>
        </xdr:cNvPr>
        <xdr:cNvSpPr>
          <a:spLocks noChangeAspect="1" noChangeArrowheads="1"/>
        </xdr:cNvSpPr>
      </xdr:nvSpPr>
      <xdr:spPr bwMode="auto">
        <a:xfrm>
          <a:off x="12639675" y="161925"/>
          <a:ext cx="304800" cy="8937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DA85CA7-7277-4880-BA1C-78F0B52C02FF}"/>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9AB562D-B81B-4765-B6C9-FDDD204829FC}"/>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8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640E59-2AFA-46B9-86CF-5A128507176B}"/>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EE8C3B-B972-44CE-92AE-9391D1BC5B91}"/>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826581-636F-44BE-91E7-2058F4D5852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8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1A8C7B-31C4-46FF-AB3C-B4FDCAD8A05E}"/>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F032526-1591-4984-9DCE-2AEC9162D7EE}"/>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851107F-25CC-4DDE-994F-424CF8C02A9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98B617-7FD2-4812-A232-245CFE0D16E5}"/>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4E40483-3C94-4BC6-BB0E-2CF5B783E99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52CEEE3-EA9A-4B34-B384-73BA520AE69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1A8C9A-FC51-4A43-B3ED-94718793A538}"/>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129D153-5709-42DE-B744-E9B58CA4D364}"/>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BE06BA-DC37-42BF-B3D8-C16447FF977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B44106-D9B4-4FCF-8B8A-C35FA1C43BD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4CC958-084B-45DA-B0A7-FA7048F517C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D62453-8407-4807-99E9-75112B54272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ACF35C-995C-4292-805B-47C14C65FCC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CF5A4F2-54A9-40F3-B26A-C0EA6A107E3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653779-EB58-4E3F-8F27-3EF916748257}"/>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30716B0-ADE4-4779-BA7C-310F243BC488}"/>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A7B8ECF-2FC4-4023-9734-AC08629A5B3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2CCD60C-5280-43B4-B6F7-9C14B9404D5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C0DA5A-2A75-4727-A0B5-1566388326B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E311015-5599-41A9-9EAA-40E97A372F8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CDBF4F-4F65-4B77-84A3-3BEB79C17FC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CBBD33-E090-42B1-B01C-1EABCD7D987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378EF1-E864-4116-8A5E-31EF4E7EE20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8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0C982A-3118-4031-B921-6CDEDD8ED2AF}"/>
            </a:ext>
            <a:ext uri="{147F2762-F138-4A5C-976F-8EAC2B608ADB}">
              <a16:predDERef xmlns:a16="http://schemas.microsoft.com/office/drawing/2014/main" pred="{00000000-0008-0000-0300-00002A000000}"/>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B6E06C2-8E23-49A4-B655-680BFA22099E}"/>
            </a:ext>
            <a:ext uri="{147F2762-F138-4A5C-976F-8EAC2B608ADB}">
              <a16:predDERef xmlns:a16="http://schemas.microsoft.com/office/drawing/2014/main" pred="{BD1FDDDF-0ACC-4EEF-845D-869E1B50FEB2}"/>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AFC686F-BD64-4781-8829-7782E0465F02}"/>
            </a:ext>
            <a:ext uri="{147F2762-F138-4A5C-976F-8EAC2B608ADB}">
              <a16:predDERef xmlns:a16="http://schemas.microsoft.com/office/drawing/2014/main" pred="{BEE579F5-5E3A-4F72-AB7B-ECC9DEE3F69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481</xdr:row>
      <xdr:rowOff>150797</xdr:rowOff>
    </xdr:to>
    <xdr:sp macro="" textlink="">
      <xdr:nvSpPr>
        <xdr:cNvPr id="8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A470632-9B88-4A11-9AC0-AC802930A15B}"/>
            </a:ext>
            <a:ext uri="{147F2762-F138-4A5C-976F-8EAC2B608ADB}">
              <a16:predDERef xmlns:a16="http://schemas.microsoft.com/office/drawing/2014/main" pred="{27F9DED7-E776-42AE-8690-686AA729170A}"/>
            </a:ext>
          </a:extLst>
        </xdr:cNvPr>
        <xdr:cNvSpPr>
          <a:spLocks noChangeAspect="1" noChangeArrowheads="1"/>
        </xdr:cNvSpPr>
      </xdr:nvSpPr>
      <xdr:spPr bwMode="auto">
        <a:xfrm>
          <a:off x="12639675" y="161925"/>
          <a:ext cx="304800" cy="8937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56A14B-AFF9-45A9-A12C-C6C5830EB3D7}"/>
            </a:ext>
            <a:ext uri="{147F2762-F138-4A5C-976F-8EAC2B608ADB}">
              <a16:predDERef xmlns:a16="http://schemas.microsoft.com/office/drawing/2014/main" pred="{93C18230-8D87-4A11-B302-F8FACE6CD55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F9A7460-D361-4E66-90A1-2F8DEA9F7B4E}"/>
            </a:ext>
            <a:ext uri="{147F2762-F138-4A5C-976F-8EAC2B608ADB}">
              <a16:predDERef xmlns:a16="http://schemas.microsoft.com/office/drawing/2014/main" pred="{6C44F704-74BD-4720-A840-721E2CC94EB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8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E9EDAC-1DE4-484A-8CE4-867932271080}"/>
            </a:ext>
            <a:ext uri="{147F2762-F138-4A5C-976F-8EAC2B608ADB}">
              <a16:predDERef xmlns:a16="http://schemas.microsoft.com/office/drawing/2014/main" pred="{E96D0DA7-AF30-4792-86BC-EA91F6F2722D}"/>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FCD205C-7FC3-490E-A842-10E3524BA88E}"/>
            </a:ext>
            <a:ext uri="{147F2762-F138-4A5C-976F-8EAC2B608ADB}">
              <a16:predDERef xmlns:a16="http://schemas.microsoft.com/office/drawing/2014/main" pred="{18AC3B45-A1C0-4682-8ADE-043B1D271C4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A31D79B-C878-41FB-A6AA-938575134784}"/>
            </a:ext>
            <a:ext uri="{147F2762-F138-4A5C-976F-8EAC2B608ADB}">
              <a16:predDERef xmlns:a16="http://schemas.microsoft.com/office/drawing/2014/main" pred="{8E87A25C-2E00-487D-BD17-81849C77D1E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8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217357-5585-41FF-BF77-9BC4ECE93DBE}"/>
            </a:ext>
            <a:ext uri="{147F2762-F138-4A5C-976F-8EAC2B608ADB}">
              <a16:predDERef xmlns:a16="http://schemas.microsoft.com/office/drawing/2014/main" pred="{322AFCA7-8959-451F-B51A-695AFB4D9D75}"/>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1AB32D-79EC-48A5-BCFB-0352D4F9A015}"/>
            </a:ext>
            <a:ext uri="{147F2762-F138-4A5C-976F-8EAC2B608ADB}">
              <a16:predDERef xmlns:a16="http://schemas.microsoft.com/office/drawing/2014/main" pred="{83A2E45D-72A8-4407-BBE7-E9B36BB45A2E}"/>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28E6C47-D704-4870-8FF6-BA183FE80CF8}"/>
            </a:ext>
            <a:ext uri="{147F2762-F138-4A5C-976F-8EAC2B608ADB}">
              <a16:predDERef xmlns:a16="http://schemas.microsoft.com/office/drawing/2014/main" pred="{B792D5EF-FE66-4F84-ACD3-805210A28D9B}"/>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260904E-267E-444D-9E7C-66C699FBBF43}"/>
            </a:ext>
            <a:ext uri="{147F2762-F138-4A5C-976F-8EAC2B608ADB}">
              <a16:predDERef xmlns:a16="http://schemas.microsoft.com/office/drawing/2014/main" pred="{ECC38AA5-164F-4EF4-BF2E-8B4AC735AB09}"/>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C70C00-D8AC-470F-B458-73C05EE20B46}"/>
            </a:ext>
            <a:ext uri="{147F2762-F138-4A5C-976F-8EAC2B608ADB}">
              <a16:predDERef xmlns:a16="http://schemas.microsoft.com/office/drawing/2014/main" pred="{C6969AE5-C1C4-403A-9344-DD4D909E2B6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19449C-8A35-4A3D-BCEE-6CAA37F3E2BC}"/>
            </a:ext>
            <a:ext uri="{147F2762-F138-4A5C-976F-8EAC2B608ADB}">
              <a16:predDERef xmlns:a16="http://schemas.microsoft.com/office/drawing/2014/main" pred="{D2691C4E-DFED-49F5-80A1-2993A3A02E2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C4A8471-D207-41A8-B461-FA826554FABC}"/>
            </a:ext>
            <a:ext uri="{147F2762-F138-4A5C-976F-8EAC2B608ADB}">
              <a16:predDERef xmlns:a16="http://schemas.microsoft.com/office/drawing/2014/main" pred="{77349B06-66E8-4A70-AD50-2ABEE71D1E9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EBB7021-E2EC-4F3A-8712-D0556BD9C8BB}"/>
            </a:ext>
            <a:ext uri="{147F2762-F138-4A5C-976F-8EAC2B608ADB}">
              <a16:predDERef xmlns:a16="http://schemas.microsoft.com/office/drawing/2014/main" pred="{45DB0566-2113-4F82-A4F6-E65CAA48E02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C0FB250-526A-4AF9-882B-45222260F282}"/>
            </a:ext>
            <a:ext uri="{147F2762-F138-4A5C-976F-8EAC2B608ADB}">
              <a16:predDERef xmlns:a16="http://schemas.microsoft.com/office/drawing/2014/main" pred="{285BDA2E-8A3B-46DB-821F-31A0787BA965}"/>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CAEA0C-869B-4668-999F-9F39393BB072}"/>
            </a:ext>
            <a:ext uri="{147F2762-F138-4A5C-976F-8EAC2B608ADB}">
              <a16:predDERef xmlns:a16="http://schemas.microsoft.com/office/drawing/2014/main" pred="{70A307CC-4788-4464-A288-290FA0E8B22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3A103F-8855-467F-AE60-635E3436CA4E}"/>
            </a:ext>
            <a:ext uri="{147F2762-F138-4A5C-976F-8EAC2B608ADB}">
              <a16:predDERef xmlns:a16="http://schemas.microsoft.com/office/drawing/2014/main" pred="{D4878995-976A-4289-BCA4-CCABDB9435F1}"/>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AFA56C-40C9-4179-82D2-0B392F22B6DF}"/>
            </a:ext>
            <a:ext uri="{147F2762-F138-4A5C-976F-8EAC2B608ADB}">
              <a16:predDERef xmlns:a16="http://schemas.microsoft.com/office/drawing/2014/main" pred="{7843EA32-B01E-421A-9AA8-E358201F1D8F}"/>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B449CD-9A65-4E33-954E-DBE1C3E29D35}"/>
            </a:ext>
            <a:ext uri="{147F2762-F138-4A5C-976F-8EAC2B608ADB}">
              <a16:predDERef xmlns:a16="http://schemas.microsoft.com/office/drawing/2014/main" pred="{628337BD-DB83-409C-B681-3575B1F59ED0}"/>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9F2324-E86D-4AD5-8272-82BF65FB4E72}"/>
            </a:ext>
            <a:ext uri="{147F2762-F138-4A5C-976F-8EAC2B608ADB}">
              <a16:predDERef xmlns:a16="http://schemas.microsoft.com/office/drawing/2014/main" pred="{C50B5AE6-7BA1-45CD-BD8D-8B182916477F}"/>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1DDEB61-7345-44E1-A2F0-46797AAE239A}"/>
            </a:ext>
            <a:ext uri="{147F2762-F138-4A5C-976F-8EAC2B608ADB}">
              <a16:predDERef xmlns:a16="http://schemas.microsoft.com/office/drawing/2014/main" pred="{98CF39DE-E163-41F2-9E5B-2A238E8C176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3343313-0063-4FDB-8A3F-E7018F8F0CD6}"/>
            </a:ext>
            <a:ext uri="{147F2762-F138-4A5C-976F-8EAC2B608ADB}">
              <a16:predDERef xmlns:a16="http://schemas.microsoft.com/office/drawing/2014/main" pred="{C405A064-B112-44DB-BE0E-C45752BE245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F37E51B-1E60-4E2E-87B3-85B69F168954}"/>
            </a:ext>
            <a:ext uri="{147F2762-F138-4A5C-976F-8EAC2B608ADB}">
              <a16:predDERef xmlns:a16="http://schemas.microsoft.com/office/drawing/2014/main" pred="{36654C6D-02D6-450C-BE85-00A8FAC3726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3058472-3278-4349-B7BD-06B03523D758}"/>
            </a:ext>
            <a:ext uri="{147F2762-F138-4A5C-976F-8EAC2B608ADB}">
              <a16:predDERef xmlns:a16="http://schemas.microsoft.com/office/drawing/2014/main" pred="{A7D4ED7A-6B12-43C7-8EB3-E3B0A25C7C5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BA4F32-C2F5-4696-9232-7C30DD678AD3}"/>
            </a:ext>
            <a:ext uri="{147F2762-F138-4A5C-976F-8EAC2B608ADB}">
              <a16:predDERef xmlns:a16="http://schemas.microsoft.com/office/drawing/2014/main" pred="{ED2631EC-6054-4F12-AA2F-2069453D9E7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78C4DD7-80E8-4119-85D8-E8705A674BD1}"/>
            </a:ext>
            <a:ext uri="{147F2762-F138-4A5C-976F-8EAC2B608ADB}">
              <a16:predDERef xmlns:a16="http://schemas.microsoft.com/office/drawing/2014/main" pred="{F68EAE4E-CF0B-4F08-805E-57DEC0591B9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546E8DA-1166-4168-AB49-036ECAA676E1}"/>
            </a:ext>
            <a:ext uri="{147F2762-F138-4A5C-976F-8EAC2B608ADB}">
              <a16:predDERef xmlns:a16="http://schemas.microsoft.com/office/drawing/2014/main" pred="{0E1F9E39-2F09-4DF5-A291-FC0A45C5B827}"/>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8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2B9B5D5-23F6-4C4E-A451-ED1423F29AF2}"/>
            </a:ext>
            <a:ext uri="{147F2762-F138-4A5C-976F-8EAC2B608ADB}">
              <a16:predDERef xmlns:a16="http://schemas.microsoft.com/office/drawing/2014/main" pred="{EB78B93C-3914-44D8-978F-BFB62F2C312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1D473A-6426-400D-BE66-DCF366B5BDB0}"/>
            </a:ext>
            <a:ext uri="{147F2762-F138-4A5C-976F-8EAC2B608ADB}">
              <a16:predDERef xmlns:a16="http://schemas.microsoft.com/office/drawing/2014/main" pred="{660918DA-13E8-4C07-A805-4440C9566F2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8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5C31F8-F4AA-4B05-81FE-8003136DBB2B}"/>
            </a:ext>
            <a:ext uri="{147F2762-F138-4A5C-976F-8EAC2B608ADB}">
              <a16:predDERef xmlns:a16="http://schemas.microsoft.com/office/drawing/2014/main" pred="{1B0D25F5-1770-40E8-8A67-C4DFC37D3A93}"/>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58C4BD-8D57-47F1-9E84-8FC5FA8B0D92}"/>
            </a:ext>
            <a:ext uri="{147F2762-F138-4A5C-976F-8EAC2B608ADB}">
              <a16:predDERef xmlns:a16="http://schemas.microsoft.com/office/drawing/2014/main" pred="{7EFAC0EF-543B-4786-9E1B-92893BB1BE6E}"/>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DD4E32E-5A73-481C-9515-E4241E12B67A}"/>
            </a:ext>
            <a:ext uri="{147F2762-F138-4A5C-976F-8EAC2B608ADB}">
              <a16:predDERef xmlns:a16="http://schemas.microsoft.com/office/drawing/2014/main" pred="{A05406A2-6AD4-48FA-B3D6-1A7037515D8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481</xdr:row>
      <xdr:rowOff>147084</xdr:rowOff>
    </xdr:to>
    <xdr:sp macro="" textlink="">
      <xdr:nvSpPr>
        <xdr:cNvPr id="8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93F0F7-7716-4181-A581-D7EBA449075B}"/>
            </a:ext>
            <a:ext uri="{147F2762-F138-4A5C-976F-8EAC2B608ADB}">
              <a16:predDERef xmlns:a16="http://schemas.microsoft.com/office/drawing/2014/main" pred="{62DEB923-B8A6-42B8-A6DF-BE46106AD9E8}"/>
            </a:ext>
          </a:extLst>
        </xdr:cNvPr>
        <xdr:cNvSpPr>
          <a:spLocks noChangeAspect="1" noChangeArrowheads="1"/>
        </xdr:cNvSpPr>
      </xdr:nvSpPr>
      <xdr:spPr bwMode="auto">
        <a:xfrm>
          <a:off x="12639675" y="161925"/>
          <a:ext cx="304800" cy="8900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8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FA01279-4116-45A9-9FC6-EF037B57DA6A}"/>
            </a:ext>
            <a:ext uri="{147F2762-F138-4A5C-976F-8EAC2B608ADB}">
              <a16:predDERef xmlns:a16="http://schemas.microsoft.com/office/drawing/2014/main" pred="{8638975C-E501-4EF7-B6B6-9E992540CC2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8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484DA93-0D0C-4BEB-8341-DF46207F8B07}"/>
            </a:ext>
            <a:ext uri="{147F2762-F138-4A5C-976F-8EAC2B608ADB}">
              <a16:predDERef xmlns:a16="http://schemas.microsoft.com/office/drawing/2014/main" pred="{CF76D86C-0945-4D06-AAC1-8BD71B3B37D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8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E13346B-D1F9-43DC-A931-B7E5B68F9710}"/>
            </a:ext>
            <a:ext uri="{147F2762-F138-4A5C-976F-8EAC2B608ADB}">
              <a16:predDERef xmlns:a16="http://schemas.microsoft.com/office/drawing/2014/main" pred="{81E45701-EF7B-4FB2-BED1-E6C74F81D8CE}"/>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FBBC914-CBAA-4A11-BDE9-D51BA1FC88E9}"/>
            </a:ext>
            <a:ext uri="{147F2762-F138-4A5C-976F-8EAC2B608ADB}">
              <a16:predDERef xmlns:a16="http://schemas.microsoft.com/office/drawing/2014/main" pred="{E703CD35-0C19-4D2E-835B-7ECAF9201131}"/>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BBFF41A-4116-4576-BE88-55355E6BB6A4}"/>
            </a:ext>
            <a:ext uri="{147F2762-F138-4A5C-976F-8EAC2B608ADB}">
              <a16:predDERef xmlns:a16="http://schemas.microsoft.com/office/drawing/2014/main" pred="{8190CF6D-EC87-4A48-9B28-BC8D6B145858}"/>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3ED338-AC86-467B-8DA6-2E08CA14C50E}"/>
            </a:ext>
            <a:ext uri="{147F2762-F138-4A5C-976F-8EAC2B608ADB}">
              <a16:predDERef xmlns:a16="http://schemas.microsoft.com/office/drawing/2014/main" pred="{AF61C2DB-0DFF-4F60-9C08-C9B77075BBB8}"/>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27901FA-696E-4493-BE1B-FCE376A3E244}"/>
            </a:ext>
            <a:ext uri="{147F2762-F138-4A5C-976F-8EAC2B608ADB}">
              <a16:predDERef xmlns:a16="http://schemas.microsoft.com/office/drawing/2014/main" pred="{BBF16428-B7BE-4D1C-B8FE-3192F174A19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81BA0EC-9DFD-4DE7-B25F-D5605C8504B2}"/>
            </a:ext>
            <a:ext uri="{147F2762-F138-4A5C-976F-8EAC2B608ADB}">
              <a16:predDERef xmlns:a16="http://schemas.microsoft.com/office/drawing/2014/main" pred="{D061D0D3-59B5-45E4-9FD2-C2D61C26DAC7}"/>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3E0A8E-71E6-42AD-BBE2-B66C7E632FD9}"/>
            </a:ext>
            <a:ext uri="{147F2762-F138-4A5C-976F-8EAC2B608ADB}">
              <a16:predDERef xmlns:a16="http://schemas.microsoft.com/office/drawing/2014/main" pred="{77B69E3F-DECD-425E-A858-8A0AB21AE1F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AE6B9F-BB21-40E3-810E-C947F7A2137F}"/>
            </a:ext>
            <a:ext uri="{147F2762-F138-4A5C-976F-8EAC2B608ADB}">
              <a16:predDERef xmlns:a16="http://schemas.microsoft.com/office/drawing/2014/main" pred="{F42CFEF2-7F58-4C98-ABAD-75F7F0EC6D6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797A8C-C6C7-44C6-B6D8-30515F5CD7F5}"/>
            </a:ext>
            <a:ext uri="{147F2762-F138-4A5C-976F-8EAC2B608ADB}">
              <a16:predDERef xmlns:a16="http://schemas.microsoft.com/office/drawing/2014/main" pred="{8A4993D4-F974-4FC0-86DF-4761FC5306B8}"/>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8BD0A2-5E7E-49F6-BDD3-64A3132892D2}"/>
            </a:ext>
            <a:ext uri="{147F2762-F138-4A5C-976F-8EAC2B608ADB}">
              <a16:predDERef xmlns:a16="http://schemas.microsoft.com/office/drawing/2014/main" pred="{D0098E3B-CDB5-4583-A4E8-EE44486E1147}"/>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544BB3B-185B-44A4-90C6-256A581F111A}"/>
            </a:ext>
            <a:ext uri="{147F2762-F138-4A5C-976F-8EAC2B608ADB}">
              <a16:predDERef xmlns:a16="http://schemas.microsoft.com/office/drawing/2014/main" pred="{FC4D3D05-67DF-4FCD-98AB-1CE25245121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C35009A-4ACD-4436-A6D9-2E91A1806A8B}"/>
            </a:ext>
            <a:ext uri="{147F2762-F138-4A5C-976F-8EAC2B608ADB}">
              <a16:predDERef xmlns:a16="http://schemas.microsoft.com/office/drawing/2014/main" pred="{4FD7BFC0-1BBE-42E1-B962-EDECFB60B5B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0FA8DE-2C6F-4DDD-8AC2-45E788BA8AA9}"/>
            </a:ext>
            <a:ext uri="{147F2762-F138-4A5C-976F-8EAC2B608ADB}">
              <a16:predDERef xmlns:a16="http://schemas.microsoft.com/office/drawing/2014/main" pred="{912FB2F3-64F2-491A-9AC7-BD5FDFCE7A6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E70608-0122-4DF7-880F-2E08A8A20B74}"/>
            </a:ext>
            <a:ext uri="{147F2762-F138-4A5C-976F-8EAC2B608ADB}">
              <a16:predDERef xmlns:a16="http://schemas.microsoft.com/office/drawing/2014/main" pred="{61A04A89-50B7-45F6-B8CA-EAFFAC4126E4}"/>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1C9D4D1-350D-4856-99FC-EF542067818A}"/>
            </a:ext>
            <a:ext uri="{147F2762-F138-4A5C-976F-8EAC2B608ADB}">
              <a16:predDERef xmlns:a16="http://schemas.microsoft.com/office/drawing/2014/main" pred="{FDDC2126-E6C7-41B2-872F-78C21D3BC82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7E75FD-A2C9-481D-9464-109B74E68997}"/>
            </a:ext>
            <a:ext uri="{147F2762-F138-4A5C-976F-8EAC2B608ADB}">
              <a16:predDERef xmlns:a16="http://schemas.microsoft.com/office/drawing/2014/main" pred="{4F2422D2-0488-4294-AA8B-857459DFFF10}"/>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204803-E59D-4CE1-908C-E1923052F456}"/>
            </a:ext>
            <a:ext uri="{147F2762-F138-4A5C-976F-8EAC2B608ADB}">
              <a16:predDERef xmlns:a16="http://schemas.microsoft.com/office/drawing/2014/main" pred="{447128FB-2473-496F-A3DE-4795CB12A2B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D9A7D6-1865-4DC3-8AC4-4B73398C35A6}"/>
            </a:ext>
            <a:ext uri="{147F2762-F138-4A5C-976F-8EAC2B608ADB}">
              <a16:predDERef xmlns:a16="http://schemas.microsoft.com/office/drawing/2014/main" pred="{D189309E-2A88-4949-8EC8-FD7B6D2DC64C}"/>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BBF4259-B853-41A8-B190-D30B877DF524}"/>
            </a:ext>
            <a:ext uri="{147F2762-F138-4A5C-976F-8EAC2B608ADB}">
              <a16:predDERef xmlns:a16="http://schemas.microsoft.com/office/drawing/2014/main" pred="{F8EA002F-76A2-497C-A9F2-DFC94A4A1EC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BD0D11-0F03-4BE7-9327-E509B710DC0C}"/>
            </a:ext>
            <a:ext uri="{147F2762-F138-4A5C-976F-8EAC2B608ADB}">
              <a16:predDERef xmlns:a16="http://schemas.microsoft.com/office/drawing/2014/main" pred="{80FCD69D-7E01-45D6-9E01-B7B956B61D95}"/>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C85E56-D34F-4F23-A38D-A12CE1EC54EA}"/>
            </a:ext>
            <a:ext uri="{147F2762-F138-4A5C-976F-8EAC2B608ADB}">
              <a16:predDERef xmlns:a16="http://schemas.microsoft.com/office/drawing/2014/main" pred="{9DCF8A10-BC62-4112-B6B4-F679B80568A5}"/>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4605E99-0116-41B6-BFFB-582CA482F2FC}"/>
            </a:ext>
            <a:ext uri="{147F2762-F138-4A5C-976F-8EAC2B608ADB}">
              <a16:predDERef xmlns:a16="http://schemas.microsoft.com/office/drawing/2014/main" pred="{681A5420-2279-4947-AC15-2EE907FA92C8}"/>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3496023-C1E0-42B3-B0C6-92D86BA358D4}"/>
            </a:ext>
            <a:ext uri="{147F2762-F138-4A5C-976F-8EAC2B608ADB}">
              <a16:predDERef xmlns:a16="http://schemas.microsoft.com/office/drawing/2014/main" pred="{905F045C-CB47-4036-8817-540C5373F277}"/>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BF33497-2FEB-4A28-BF55-359934E6BBE8}"/>
            </a:ext>
            <a:ext uri="{147F2762-F138-4A5C-976F-8EAC2B608ADB}">
              <a16:predDERef xmlns:a16="http://schemas.microsoft.com/office/drawing/2014/main" pred="{84889B49-5D60-4730-909A-AF2FC18BFE3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3C67D7-3DE8-42F9-A78C-EBFE4F46A67B}"/>
            </a:ext>
            <a:ext uri="{147F2762-F138-4A5C-976F-8EAC2B608ADB}">
              <a16:predDERef xmlns:a16="http://schemas.microsoft.com/office/drawing/2014/main" pred="{CA03B2B5-DEE3-4F8D-8B0D-BA13803C412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CC52B9-8456-4F7F-92BC-CF544A7C2E04}"/>
            </a:ext>
            <a:ext uri="{147F2762-F138-4A5C-976F-8EAC2B608ADB}">
              <a16:predDERef xmlns:a16="http://schemas.microsoft.com/office/drawing/2014/main" pred="{321D614F-C04F-41F4-9BC3-ED0CA462EE2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9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E583CD-6D47-4C96-85D9-66FEE2AF4C79}"/>
            </a:ext>
            <a:ext uri="{147F2762-F138-4A5C-976F-8EAC2B608ADB}">
              <a16:predDERef xmlns:a16="http://schemas.microsoft.com/office/drawing/2014/main" pred="{5E26C2C5-E9B4-4013-B61D-C7B85C331AF7}"/>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6973078-5E23-4E6D-9B42-4974A18F9766}"/>
            </a:ext>
            <a:ext uri="{147F2762-F138-4A5C-976F-8EAC2B608ADB}">
              <a16:predDERef xmlns:a16="http://schemas.microsoft.com/office/drawing/2014/main" pred="{E27C6A09-7D83-4260-85DA-9F45287D6FB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2EB0134-F02F-4486-9954-B0BB1DDDCFA6}"/>
            </a:ext>
            <a:ext uri="{147F2762-F138-4A5C-976F-8EAC2B608ADB}">
              <a16:predDERef xmlns:a16="http://schemas.microsoft.com/office/drawing/2014/main" pred="{18C9A0E2-6D12-4DFF-8B06-7C6565BA2DB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481</xdr:row>
      <xdr:rowOff>150796</xdr:rowOff>
    </xdr:to>
    <xdr:sp macro="" textlink="">
      <xdr:nvSpPr>
        <xdr:cNvPr id="9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87BFB54-FAAC-4933-B0BB-40DD33D6A4D1}"/>
            </a:ext>
            <a:ext uri="{147F2762-F138-4A5C-976F-8EAC2B608ADB}">
              <a16:predDERef xmlns:a16="http://schemas.microsoft.com/office/drawing/2014/main" pred="{26431F04-C9E2-4085-8501-91C526F8F076}"/>
            </a:ext>
          </a:extLst>
        </xdr:cNvPr>
        <xdr:cNvSpPr>
          <a:spLocks noChangeAspect="1" noChangeArrowheads="1"/>
        </xdr:cNvSpPr>
      </xdr:nvSpPr>
      <xdr:spPr bwMode="auto">
        <a:xfrm>
          <a:off x="12639675" y="161925"/>
          <a:ext cx="304800" cy="8937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F27BB9-C83C-4687-B846-A49E02AA5B1A}"/>
            </a:ext>
            <a:ext uri="{147F2762-F138-4A5C-976F-8EAC2B608ADB}">
              <a16:predDERef xmlns:a16="http://schemas.microsoft.com/office/drawing/2014/main" pred="{2630EC28-6EBE-434A-8ADB-9CA055451BF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E4C4C92-DC69-43D0-BC02-BA6B6FE2B91E}"/>
            </a:ext>
            <a:ext uri="{147F2762-F138-4A5C-976F-8EAC2B608ADB}">
              <a16:predDERef xmlns:a16="http://schemas.microsoft.com/office/drawing/2014/main" pred="{6222F8BA-C9D9-4D64-801D-C10440CC021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4BD301D-4442-468E-92D9-5EF497DE9EA0}"/>
            </a:ext>
            <a:ext uri="{147F2762-F138-4A5C-976F-8EAC2B608ADB}">
              <a16:predDERef xmlns:a16="http://schemas.microsoft.com/office/drawing/2014/main" pred="{5963DFC0-B4E7-4C90-B25D-6246F495F778}"/>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DFB6AB9-9D7B-40A9-96DA-6586F5E71D68}"/>
            </a:ext>
            <a:ext uri="{147F2762-F138-4A5C-976F-8EAC2B608ADB}">
              <a16:predDERef xmlns:a16="http://schemas.microsoft.com/office/drawing/2014/main" pred="{4215F64B-FB56-4D17-A11B-F38C0B7D759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FDBAA0-D51F-4078-BF41-F9D24DE9E235}"/>
            </a:ext>
            <a:ext uri="{147F2762-F138-4A5C-976F-8EAC2B608ADB}">
              <a16:predDERef xmlns:a16="http://schemas.microsoft.com/office/drawing/2014/main" pred="{0EE414C4-C76F-4792-AD8E-2BD087BD279B}"/>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A88D693-0805-47F0-A0E6-C74B1DFCF19F}"/>
            </a:ext>
            <a:ext uri="{147F2762-F138-4A5C-976F-8EAC2B608ADB}">
              <a16:predDERef xmlns:a16="http://schemas.microsoft.com/office/drawing/2014/main" pred="{18E5AD26-3080-40AD-ADF8-E704D2CF274E}"/>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18BC70A-694F-4513-B92B-C3356C2CE0E4}"/>
            </a:ext>
            <a:ext uri="{147F2762-F138-4A5C-976F-8EAC2B608ADB}">
              <a16:predDERef xmlns:a16="http://schemas.microsoft.com/office/drawing/2014/main" pred="{427B581E-86C4-4900-8DBC-442CE64665AE}"/>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78C46D0-D14D-46F7-8EF3-2B879A25041F}"/>
            </a:ext>
            <a:ext uri="{147F2762-F138-4A5C-976F-8EAC2B608ADB}">
              <a16:predDERef xmlns:a16="http://schemas.microsoft.com/office/drawing/2014/main" pred="{5F45C24F-D05A-4053-B8C1-F57B334A274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9F57FCB-D6F0-4D81-9356-BF327EB102BB}"/>
            </a:ext>
            <a:ext uri="{147F2762-F138-4A5C-976F-8EAC2B608ADB}">
              <a16:predDERef xmlns:a16="http://schemas.microsoft.com/office/drawing/2014/main" pred="{0C6562DA-045E-492B-B5FB-48E8177E7B5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DBE7434-1365-494C-9045-708C1CE2CFF4}"/>
            </a:ext>
            <a:ext uri="{147F2762-F138-4A5C-976F-8EAC2B608ADB}">
              <a16:predDERef xmlns:a16="http://schemas.microsoft.com/office/drawing/2014/main" pred="{16AE28C7-EFE5-412C-AEDE-0AC12850B094}"/>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6FD8298-9F1D-40CB-B8E2-440A893AA426}"/>
            </a:ext>
            <a:ext uri="{147F2762-F138-4A5C-976F-8EAC2B608ADB}">
              <a16:predDERef xmlns:a16="http://schemas.microsoft.com/office/drawing/2014/main" pred="{B8C21037-3CB4-44A3-9292-FA4C377A5994}"/>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701F9E2-0DB8-473B-8645-F124A5DB8924}"/>
            </a:ext>
            <a:ext uri="{147F2762-F138-4A5C-976F-8EAC2B608ADB}">
              <a16:predDERef xmlns:a16="http://schemas.microsoft.com/office/drawing/2014/main" pred="{6D9A1121-F12D-4CD2-B86D-A4E35D77DA2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F169193-639C-40E6-9618-3AEBEBA37C9D}"/>
            </a:ext>
            <a:ext uri="{147F2762-F138-4A5C-976F-8EAC2B608ADB}">
              <a16:predDERef xmlns:a16="http://schemas.microsoft.com/office/drawing/2014/main" pred="{B0B1B69B-B1A3-4D61-8B83-E231F76A9B0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067502E-2DF2-4B86-89D4-6FEE4A1DE709}"/>
            </a:ext>
            <a:ext uri="{147F2762-F138-4A5C-976F-8EAC2B608ADB}">
              <a16:predDERef xmlns:a16="http://schemas.microsoft.com/office/drawing/2014/main" pred="{1361D92B-060E-4250-9063-1E573EE84DD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9FCA0A0-7219-408A-9550-4CF693A141A3}"/>
            </a:ext>
            <a:ext uri="{147F2762-F138-4A5C-976F-8EAC2B608ADB}">
              <a16:predDERef xmlns:a16="http://schemas.microsoft.com/office/drawing/2014/main" pred="{D81AC25B-917D-47E1-9FDF-6B05F2DC5EF3}"/>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1D0921-103B-4C1D-A300-F8F2C1FEAEC5}"/>
            </a:ext>
            <a:ext uri="{147F2762-F138-4A5C-976F-8EAC2B608ADB}">
              <a16:predDERef xmlns:a16="http://schemas.microsoft.com/office/drawing/2014/main" pred="{6E953D5A-8414-4175-A06E-925C79E2521B}"/>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C83DED-B1E9-4E4D-B23D-AC9AB2E9B0FA}"/>
            </a:ext>
            <a:ext uri="{147F2762-F138-4A5C-976F-8EAC2B608ADB}">
              <a16:predDERef xmlns:a16="http://schemas.microsoft.com/office/drawing/2014/main" pred="{7988DE9D-BB99-47F8-8585-BA9E1134E720}"/>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458F20-5ACE-4EA0-968D-8E1B84E86543}"/>
            </a:ext>
            <a:ext uri="{147F2762-F138-4A5C-976F-8EAC2B608ADB}">
              <a16:predDERef xmlns:a16="http://schemas.microsoft.com/office/drawing/2014/main" pred="{938486BA-09C5-432B-BF75-F5687B0FB86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D93C6C2-A90F-47C5-B583-71A4E6DD7F5D}"/>
            </a:ext>
            <a:ext uri="{147F2762-F138-4A5C-976F-8EAC2B608ADB}">
              <a16:predDERef xmlns:a16="http://schemas.microsoft.com/office/drawing/2014/main" pred="{DC710032-6FCB-4105-A98F-6FCA04A0F80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3883E49-C175-46A5-A6C2-C218CFB3C197}"/>
            </a:ext>
            <a:ext uri="{147F2762-F138-4A5C-976F-8EAC2B608ADB}">
              <a16:predDERef xmlns:a16="http://schemas.microsoft.com/office/drawing/2014/main" pred="{0254F1DC-4F0E-46EC-857C-E6941A9CF96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EB5A60F-3480-44D3-9BE0-F4527647EEC2}"/>
            </a:ext>
            <a:ext uri="{147F2762-F138-4A5C-976F-8EAC2B608ADB}">
              <a16:predDERef xmlns:a16="http://schemas.microsoft.com/office/drawing/2014/main" pred="{34E61094-F0F1-48C5-84E0-A3276C3066C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277DBD8-DD33-4F89-A485-1DBDD676AC7D}"/>
            </a:ext>
            <a:ext uri="{147F2762-F138-4A5C-976F-8EAC2B608ADB}">
              <a16:predDERef xmlns:a16="http://schemas.microsoft.com/office/drawing/2014/main" pred="{C3C70213-AB97-40F5-A32A-214402CD31C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1FD5244-E97A-4607-B0E5-0C81B9E1D512}"/>
            </a:ext>
            <a:ext uri="{147F2762-F138-4A5C-976F-8EAC2B608ADB}">
              <a16:predDERef xmlns:a16="http://schemas.microsoft.com/office/drawing/2014/main" pred="{2716C3A9-7DE1-4025-BED0-EA6F930A9B67}"/>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36621CF-0293-4E15-9294-0237DDE5D38C}"/>
            </a:ext>
            <a:ext uri="{147F2762-F138-4A5C-976F-8EAC2B608ADB}">
              <a16:predDERef xmlns:a16="http://schemas.microsoft.com/office/drawing/2014/main" pred="{41A06818-2BCC-40AA-B23F-EB5788EDA3D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52B9732-6BCA-4D99-9ABA-BDDD431E86AB}"/>
            </a:ext>
            <a:ext uri="{147F2762-F138-4A5C-976F-8EAC2B608ADB}">
              <a16:predDERef xmlns:a16="http://schemas.microsoft.com/office/drawing/2014/main" pred="{DF0710DE-59E7-4A34-B860-CB38EA3FCC9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498BE2D-5B2C-40B0-95F6-9373FA6111DC}"/>
            </a:ext>
            <a:ext uri="{147F2762-F138-4A5C-976F-8EAC2B608ADB}">
              <a16:predDERef xmlns:a16="http://schemas.microsoft.com/office/drawing/2014/main" pred="{9794CE5B-0278-4787-AE84-3DCA825DA15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F4E4269-923E-41A4-8998-36DDFD044E0A}"/>
            </a:ext>
            <a:ext uri="{147F2762-F138-4A5C-976F-8EAC2B608ADB}">
              <a16:predDERef xmlns:a16="http://schemas.microsoft.com/office/drawing/2014/main" pred="{F0BC2449-3919-49AB-A366-488BA778E4C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B3CF045-B624-4EA0-BAA8-865FC710CE2E}"/>
            </a:ext>
            <a:ext uri="{147F2762-F138-4A5C-976F-8EAC2B608ADB}">
              <a16:predDERef xmlns:a16="http://schemas.microsoft.com/office/drawing/2014/main" pred="{FBB3138C-BA61-4397-8A74-3475947A83B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9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1132C25-3078-439B-B85C-D3DE0CF51B6A}"/>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33D742-DF30-49B8-9613-9F7DD58D915E}"/>
            </a:ext>
            <a:ext uri="{147F2762-F138-4A5C-976F-8EAC2B608ADB}">
              <a16:predDERef xmlns:a16="http://schemas.microsoft.com/office/drawing/2014/main" pred="{819529F7-6A17-4827-8A4E-73A6FCBBEEB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41C8305-F4CC-44B7-A12E-909E9AE9826F}"/>
            </a:ext>
            <a:ext uri="{147F2762-F138-4A5C-976F-8EAC2B608ADB}">
              <a16:predDERef xmlns:a16="http://schemas.microsoft.com/office/drawing/2014/main" pred="{F48C3798-E7FF-45A6-9C24-655BEAC76445}"/>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481</xdr:row>
      <xdr:rowOff>146465</xdr:rowOff>
    </xdr:to>
    <xdr:sp macro="" textlink="">
      <xdr:nvSpPr>
        <xdr:cNvPr id="9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3B542F0-42BB-4F90-868D-B1E0030E686B}"/>
            </a:ext>
            <a:ext uri="{147F2762-F138-4A5C-976F-8EAC2B608ADB}">
              <a16:predDERef xmlns:a16="http://schemas.microsoft.com/office/drawing/2014/main" pred="{6B082300-9CE2-49A9-AB43-7191278DC9E6}"/>
            </a:ext>
          </a:extLst>
        </xdr:cNvPr>
        <xdr:cNvSpPr>
          <a:spLocks noChangeAspect="1" noChangeArrowheads="1"/>
        </xdr:cNvSpPr>
      </xdr:nvSpPr>
      <xdr:spPr bwMode="auto">
        <a:xfrm>
          <a:off x="12639675" y="161925"/>
          <a:ext cx="304800" cy="8894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5E76DB3-8703-4AB7-919A-689A9E279263}"/>
            </a:ext>
            <a:ext uri="{147F2762-F138-4A5C-976F-8EAC2B608ADB}">
              <a16:predDERef xmlns:a16="http://schemas.microsoft.com/office/drawing/2014/main" pred="{B73C7844-1014-4E2E-810E-29BB73515B1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2FC1ED2-764C-4AF4-800D-E22B9EA9987F}"/>
            </a:ext>
            <a:ext uri="{147F2762-F138-4A5C-976F-8EAC2B608ADB}">
              <a16:predDERef xmlns:a16="http://schemas.microsoft.com/office/drawing/2014/main" pred="{BBAD37F9-4548-45C6-B8C6-B4FD0C3D08B0}"/>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37378F-BE18-4899-8D62-0E0254548D51}"/>
            </a:ext>
            <a:ext uri="{147F2762-F138-4A5C-976F-8EAC2B608ADB}">
              <a16:predDERef xmlns:a16="http://schemas.microsoft.com/office/drawing/2014/main" pred="{34CC1DEE-D684-47B0-8C9E-83F8C18A313F}"/>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8A04365-E742-434A-8E5A-86DB29893B38}"/>
            </a:ext>
            <a:ext uri="{147F2762-F138-4A5C-976F-8EAC2B608ADB}">
              <a16:predDERef xmlns:a16="http://schemas.microsoft.com/office/drawing/2014/main" pred="{3C9929CA-ED02-4318-9865-1DF2C7CAE35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622360-2E8F-4358-AC30-21BB0FAF0A61}"/>
            </a:ext>
            <a:ext uri="{147F2762-F138-4A5C-976F-8EAC2B608ADB}">
              <a16:predDERef xmlns:a16="http://schemas.microsoft.com/office/drawing/2014/main" pred="{B47759A7-B8C5-4B1F-98EF-B6B52EA27BF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1F06BE7-2877-438D-8854-8E48D3B3513D}"/>
            </a:ext>
            <a:ext uri="{147F2762-F138-4A5C-976F-8EAC2B608ADB}">
              <a16:predDERef xmlns:a16="http://schemas.microsoft.com/office/drawing/2014/main" pred="{7F548A6F-9EF9-4F5B-B078-64B0FAB96745}"/>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6047DB9-2696-4A37-AA52-07FF9C0D8227}"/>
            </a:ext>
            <a:ext uri="{147F2762-F138-4A5C-976F-8EAC2B608ADB}">
              <a16:predDERef xmlns:a16="http://schemas.microsoft.com/office/drawing/2014/main" pred="{4E209BF8-E6AB-4771-B610-DF18941E5D1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2341C1-FAEA-4BAC-B112-FEDD9F095F3D}"/>
            </a:ext>
            <a:ext uri="{147F2762-F138-4A5C-976F-8EAC2B608ADB}">
              <a16:predDERef xmlns:a16="http://schemas.microsoft.com/office/drawing/2014/main" pred="{E10A4784-0F81-472F-A237-FFE566A82DFD}"/>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05B3AA-3D37-4327-A303-AE886251ADCF}"/>
            </a:ext>
            <a:ext uri="{147F2762-F138-4A5C-976F-8EAC2B608ADB}">
              <a16:predDERef xmlns:a16="http://schemas.microsoft.com/office/drawing/2014/main" pred="{13A1A7C5-BB6B-4C0E-9AF7-BCDEE9C873B4}"/>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27D55D-764F-4D56-AD21-E0DCFCAC9FC3}"/>
            </a:ext>
            <a:ext uri="{147F2762-F138-4A5C-976F-8EAC2B608ADB}">
              <a16:predDERef xmlns:a16="http://schemas.microsoft.com/office/drawing/2014/main" pred="{5110E890-3BB4-43FC-8AD2-3346A06EE068}"/>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8CA6685-8ED9-4764-9C7E-22D99843C3F2}"/>
            </a:ext>
            <a:ext uri="{147F2762-F138-4A5C-976F-8EAC2B608ADB}">
              <a16:predDERef xmlns:a16="http://schemas.microsoft.com/office/drawing/2014/main" pred="{66B4721C-70D9-4EE4-87AC-37AFC5C6FDC5}"/>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BD148D7-5C0F-4971-BC21-1F30A93E8B9B}"/>
            </a:ext>
            <a:ext uri="{147F2762-F138-4A5C-976F-8EAC2B608ADB}">
              <a16:predDERef xmlns:a16="http://schemas.microsoft.com/office/drawing/2014/main" pred="{7D135873-1CBB-41F8-814A-5149F6E6513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E38C307-AEBC-4839-BB48-E5335D23AFA4}"/>
            </a:ext>
            <a:ext uri="{147F2762-F138-4A5C-976F-8EAC2B608ADB}">
              <a16:predDERef xmlns:a16="http://schemas.microsoft.com/office/drawing/2014/main" pred="{DE621858-3DDB-46D0-90FB-276CD7A9AD3B}"/>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0CB2CB-65F7-4CDC-9982-90AB51A329F6}"/>
            </a:ext>
            <a:ext uri="{147F2762-F138-4A5C-976F-8EAC2B608ADB}">
              <a16:predDERef xmlns:a16="http://schemas.microsoft.com/office/drawing/2014/main" pred="{91FB83AE-18A6-4B70-A58C-EBE7A1B4261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AEA438-76E5-44E3-B1F3-37A1F2726EA4}"/>
            </a:ext>
            <a:ext uri="{147F2762-F138-4A5C-976F-8EAC2B608ADB}">
              <a16:predDERef xmlns:a16="http://schemas.microsoft.com/office/drawing/2014/main" pred="{EDEE5677-D74B-4180-BB9F-195E3402203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86B4B7-A949-466A-8E1E-92F59468756B}"/>
            </a:ext>
            <a:ext uri="{147F2762-F138-4A5C-976F-8EAC2B608ADB}">
              <a16:predDERef xmlns:a16="http://schemas.microsoft.com/office/drawing/2014/main" pred="{D2D993DA-7EEF-4E74-9E7D-0286A60983F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4459AEB-AAE0-426A-8EB6-52F332FB39F7}"/>
            </a:ext>
            <a:ext uri="{147F2762-F138-4A5C-976F-8EAC2B608ADB}">
              <a16:predDERef xmlns:a16="http://schemas.microsoft.com/office/drawing/2014/main" pred="{12E58FA1-A032-4B05-A8E9-D99930F349B7}"/>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9795FEE-F0BC-4DE9-B4A8-0CB4A8EEE678}"/>
            </a:ext>
            <a:ext uri="{147F2762-F138-4A5C-976F-8EAC2B608ADB}">
              <a16:predDERef xmlns:a16="http://schemas.microsoft.com/office/drawing/2014/main" pred="{2A94F73B-2869-4FA1-B25E-3642CA9091A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DF4E115-5243-43C8-9005-B643BFD95CA0}"/>
            </a:ext>
            <a:ext uri="{147F2762-F138-4A5C-976F-8EAC2B608ADB}">
              <a16:predDERef xmlns:a16="http://schemas.microsoft.com/office/drawing/2014/main" pred="{31E2E6AA-E665-49EA-9DEC-AEF10294FD6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0A531A-4F35-4EF0-BD4E-75EBFD2A0501}"/>
            </a:ext>
            <a:ext uri="{147F2762-F138-4A5C-976F-8EAC2B608ADB}">
              <a16:predDERef xmlns:a16="http://schemas.microsoft.com/office/drawing/2014/main" pred="{53485E28-6C21-41E2-AB58-33CBA55F67AA}"/>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7DA98D9-8992-41F1-81D3-A9042F995F53}"/>
            </a:ext>
            <a:ext uri="{147F2762-F138-4A5C-976F-8EAC2B608ADB}">
              <a16:predDERef xmlns:a16="http://schemas.microsoft.com/office/drawing/2014/main" pred="{8DF5CA6E-4F82-40F6-9DB4-D2D9E9E3A0F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BC8BFC-F7BD-4072-94A6-8395617681DC}"/>
            </a:ext>
            <a:ext uri="{147F2762-F138-4A5C-976F-8EAC2B608ADB}">
              <a16:predDERef xmlns:a16="http://schemas.microsoft.com/office/drawing/2014/main" pred="{9C2A1A8B-16AC-4ECE-8A2D-4FEBDF50774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0ACBA62-DEE9-4267-B6C4-C6AC1FCB660A}"/>
            </a:ext>
            <a:ext uri="{147F2762-F138-4A5C-976F-8EAC2B608ADB}">
              <a16:predDERef xmlns:a16="http://schemas.microsoft.com/office/drawing/2014/main" pred="{B3836998-ED40-4967-A506-81858BB52614}"/>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C8D0E6C-A146-4E2E-B9A7-5635861585FA}"/>
            </a:ext>
            <a:ext uri="{147F2762-F138-4A5C-976F-8EAC2B608ADB}">
              <a16:predDERef xmlns:a16="http://schemas.microsoft.com/office/drawing/2014/main" pred="{597DA462-729C-42B4-AE69-C18807F6016C}"/>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8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7F487D-962B-4822-9EB3-54DDEC10AC4D}"/>
            </a:ext>
            <a:ext uri="{147F2762-F138-4A5C-976F-8EAC2B608ADB}">
              <a16:predDERef xmlns:a16="http://schemas.microsoft.com/office/drawing/2014/main" pred="{4D632D8C-6EEB-4562-9D00-2D2632635347}"/>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8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B78838B-C494-4391-B275-18F511FCEB29}"/>
            </a:ext>
            <a:ext uri="{147F2762-F138-4A5C-976F-8EAC2B608ADB}">
              <a16:predDERef xmlns:a16="http://schemas.microsoft.com/office/drawing/2014/main" pred="{C9EFA4EC-890C-4385-9463-14B2A4688E01}"/>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8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67836AD-4E63-489D-A6C3-13B7EFD882AA}"/>
            </a:ext>
            <a:ext uri="{147F2762-F138-4A5C-976F-8EAC2B608ADB}">
              <a16:predDERef xmlns:a16="http://schemas.microsoft.com/office/drawing/2014/main" pred="{C12E2201-0C59-499A-BC3B-244836DEDC0E}"/>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8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7B537F-84E2-4A28-92BC-D4C1D700B305}"/>
            </a:ext>
            <a:ext uri="{147F2762-F138-4A5C-976F-8EAC2B608ADB}">
              <a16:predDERef xmlns:a16="http://schemas.microsoft.com/office/drawing/2014/main" pred="{A641DAD5-D6CC-430F-AB2F-2D7AB56AEB5C}"/>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293538</xdr:rowOff>
    </xdr:to>
    <xdr:sp macro="" textlink="">
      <xdr:nvSpPr>
        <xdr:cNvPr id="98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E73DE5C-0DDC-4BEE-8C80-63A36401EA7A}"/>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935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479</xdr:row>
      <xdr:rowOff>0</xdr:rowOff>
    </xdr:from>
    <xdr:to>
      <xdr:col>11</xdr:col>
      <xdr:colOff>304800</xdr:colOff>
      <xdr:row>479</xdr:row>
      <xdr:rowOff>280610</xdr:rowOff>
    </xdr:to>
    <xdr:sp macro="" textlink="">
      <xdr:nvSpPr>
        <xdr:cNvPr id="99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C45A23-2091-4BED-9DB6-3F095C146499}"/>
            </a:ext>
          </a:extLst>
        </xdr:cNvPr>
        <xdr:cNvSpPr>
          <a:spLocks noChangeAspect="1" noChangeArrowheads="1"/>
        </xdr:cNvSpPr>
      </xdr:nvSpPr>
      <xdr:spPr bwMode="auto">
        <a:xfrm>
          <a:off x="12639675" y="161925"/>
          <a:ext cx="304800" cy="280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9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1C2479E-2D7B-46DA-B153-FCE780EF403A}"/>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9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2E6C16-348C-46B7-86BE-98D68B77849F}"/>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484</xdr:row>
      <xdr:rowOff>204484</xdr:rowOff>
    </xdr:to>
    <xdr:sp macro="" textlink="">
      <xdr:nvSpPr>
        <xdr:cNvPr id="99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DEA9ED2-7AE9-4F30-A370-16B5E88CEBB2}"/>
            </a:ext>
          </a:extLst>
        </xdr:cNvPr>
        <xdr:cNvSpPr>
          <a:spLocks noChangeAspect="1" noChangeArrowheads="1"/>
        </xdr:cNvSpPr>
      </xdr:nvSpPr>
      <xdr:spPr bwMode="auto">
        <a:xfrm>
          <a:off x="12639675" y="161925"/>
          <a:ext cx="304800" cy="20618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479</xdr:row>
      <xdr:rowOff>0</xdr:rowOff>
    </xdr:from>
    <xdr:ext cx="304800" cy="290646"/>
    <xdr:sp macro="" textlink="">
      <xdr:nvSpPr>
        <xdr:cNvPr id="99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1E6056-C0BB-47EC-AEEA-C1B6C7919B65}"/>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9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7015390-2E13-4745-AC85-488461EAEEE5}"/>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9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FDC9BA2-A1F4-41E2-9602-733895568777}"/>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99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E4F46C-E0DC-431B-8D84-7DE581EC1F2F}"/>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99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5B2FF6-9DEA-4B86-88E1-FCC57CD92494}"/>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93821"/>
    <xdr:sp macro="" textlink="">
      <xdr:nvSpPr>
        <xdr:cNvPr id="99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378F065-B4D6-4EEE-8C09-B9443CE8FC84}"/>
            </a:ext>
          </a:extLst>
        </xdr:cNvPr>
        <xdr:cNvSpPr>
          <a:spLocks noChangeAspect="1" noChangeArrowheads="1"/>
        </xdr:cNvSpPr>
      </xdr:nvSpPr>
      <xdr:spPr bwMode="auto">
        <a:xfrm>
          <a:off x="12639675" y="161925"/>
          <a:ext cx="304800" cy="29382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0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ED4271-F603-42B0-9818-68DADD3423F8}"/>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0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355C9E9-FC29-4043-BA2B-C46DAFBFF0D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0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54FFA0B-C21F-496F-97E4-D24713F4B5C2}"/>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0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265CF44-A2D2-4850-8346-3C599ED4EB43}"/>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0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CCC65B0-5E0C-4594-AB37-0FC46F0F3D10}"/>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0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7FDB5EB-95E8-4A34-B024-961600F42B76}"/>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0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06CBEF0-AF90-4D08-9876-64B224791A1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0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20D9E80-68D4-4F71-B67B-EDBD283752D8}"/>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0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7445242-F59D-40EB-BDD4-184A268BCA11}"/>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0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C9E3C51-3F60-40ED-8964-4C9AF6801A1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26BF17-FDE7-46E3-9102-43FC4E93CF4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1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E4A90B-21CE-4920-8268-C9F0DE31BDC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1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3C81E1-980D-4B19-853A-A8AF050580B6}"/>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1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9A8E16C-F51B-410D-ADD2-5FE98D3304FE}"/>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1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72D972A-BA8B-4157-A801-3DEAC78EF887}"/>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1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D9D048-3258-45D8-8D92-49D8D15E579C}"/>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1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78B47EE-9832-483E-A7B0-33C6176D583D}"/>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1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170369E-B409-47A5-8AB8-6984CE92B292}"/>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0646"/>
    <xdr:sp macro="" textlink="">
      <xdr:nvSpPr>
        <xdr:cNvPr id="101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C512222-7204-4272-BA3C-BAE57E709C6C}"/>
            </a:ext>
          </a:extLst>
        </xdr:cNvPr>
        <xdr:cNvSpPr>
          <a:spLocks noChangeAspect="1" noChangeArrowheads="1"/>
        </xdr:cNvSpPr>
      </xdr:nvSpPr>
      <xdr:spPr bwMode="auto">
        <a:xfrm>
          <a:off x="18326100"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479</xdr:row>
      <xdr:rowOff>0</xdr:rowOff>
    </xdr:from>
    <xdr:ext cx="304800" cy="291553"/>
    <xdr:sp macro="" textlink="">
      <xdr:nvSpPr>
        <xdr:cNvPr id="101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3C98FF1-6520-4228-81D3-0ABFEC8C4169}"/>
            </a:ext>
          </a:extLst>
        </xdr:cNvPr>
        <xdr:cNvSpPr>
          <a:spLocks noChangeAspect="1" noChangeArrowheads="1"/>
        </xdr:cNvSpPr>
      </xdr:nvSpPr>
      <xdr:spPr bwMode="auto">
        <a:xfrm>
          <a:off x="18326100"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0</xdr:colOff>
      <xdr:row>479</xdr:row>
      <xdr:rowOff>0</xdr:rowOff>
    </xdr:from>
    <xdr:to>
      <xdr:col>11</xdr:col>
      <xdr:colOff>304800</xdr:colOff>
      <xdr:row>479</xdr:row>
      <xdr:rowOff>298301</xdr:rowOff>
    </xdr:to>
    <xdr:sp macro="" textlink="">
      <xdr:nvSpPr>
        <xdr:cNvPr id="102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2E634BF-8C7A-4D5C-8963-99042D2A62B8}"/>
            </a:ext>
          </a:extLst>
        </xdr:cNvPr>
        <xdr:cNvSpPr>
          <a:spLocks noChangeAspect="1" noChangeArrowheads="1"/>
        </xdr:cNvSpPr>
      </xdr:nvSpPr>
      <xdr:spPr bwMode="auto">
        <a:xfrm>
          <a:off x="12639675" y="161925"/>
          <a:ext cx="304800" cy="2983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479</xdr:row>
      <xdr:rowOff>0</xdr:rowOff>
    </xdr:from>
    <xdr:to>
      <xdr:col>11</xdr:col>
      <xdr:colOff>304800</xdr:colOff>
      <xdr:row>479</xdr:row>
      <xdr:rowOff>298302</xdr:rowOff>
    </xdr:to>
    <xdr:sp macro="" textlink="">
      <xdr:nvSpPr>
        <xdr:cNvPr id="102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68CA2F8-203C-4ABF-8958-6CEFA7313E2D}"/>
            </a:ext>
            <a:ext uri="{147F2762-F138-4A5C-976F-8EAC2B608ADB}">
              <a16:predDERef xmlns:a16="http://schemas.microsoft.com/office/drawing/2014/main" pred="{00000000-0008-0000-0300-00002A000000}"/>
            </a:ext>
          </a:extLst>
        </xdr:cNvPr>
        <xdr:cNvSpPr>
          <a:spLocks noChangeAspect="1" noChangeArrowheads="1"/>
        </xdr:cNvSpPr>
      </xdr:nvSpPr>
      <xdr:spPr bwMode="auto">
        <a:xfrm>
          <a:off x="12639675" y="161925"/>
          <a:ext cx="304800" cy="2983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479</xdr:row>
      <xdr:rowOff>0</xdr:rowOff>
    </xdr:from>
    <xdr:to>
      <xdr:col>11</xdr:col>
      <xdr:colOff>304800</xdr:colOff>
      <xdr:row>479</xdr:row>
      <xdr:rowOff>298301</xdr:rowOff>
    </xdr:to>
    <xdr:sp macro="" textlink="">
      <xdr:nvSpPr>
        <xdr:cNvPr id="102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334DD3A-6368-453D-889C-D8A0D1DCD238}"/>
            </a:ext>
            <a:ext uri="{147F2762-F138-4A5C-976F-8EAC2B608ADB}">
              <a16:predDERef xmlns:a16="http://schemas.microsoft.com/office/drawing/2014/main" pred="{1B0D25F5-1770-40E8-8A67-C4DFC37D3A93}"/>
            </a:ext>
          </a:extLst>
        </xdr:cNvPr>
        <xdr:cNvSpPr>
          <a:spLocks noChangeAspect="1" noChangeArrowheads="1"/>
        </xdr:cNvSpPr>
      </xdr:nvSpPr>
      <xdr:spPr bwMode="auto">
        <a:xfrm>
          <a:off x="12639675" y="161925"/>
          <a:ext cx="304800" cy="2983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479</xdr:row>
      <xdr:rowOff>0</xdr:rowOff>
    </xdr:from>
    <xdr:to>
      <xdr:col>11</xdr:col>
      <xdr:colOff>304800</xdr:colOff>
      <xdr:row>479</xdr:row>
      <xdr:rowOff>298300</xdr:rowOff>
    </xdr:to>
    <xdr:sp macro="" textlink="">
      <xdr:nvSpPr>
        <xdr:cNvPr id="102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347EC0-4416-4D69-8A76-22593B946D7F}"/>
            </a:ext>
            <a:ext uri="{147F2762-F138-4A5C-976F-8EAC2B608ADB}">
              <a16:predDERef xmlns:a16="http://schemas.microsoft.com/office/drawing/2014/main" pred="{5E26C2C5-E9B4-4013-B61D-C7B85C331AF7}"/>
            </a:ext>
          </a:extLst>
        </xdr:cNvPr>
        <xdr:cNvSpPr>
          <a:spLocks noChangeAspect="1" noChangeArrowheads="1"/>
        </xdr:cNvSpPr>
      </xdr:nvSpPr>
      <xdr:spPr bwMode="auto">
        <a:xfrm>
          <a:off x="12639675" y="161925"/>
          <a:ext cx="304800" cy="298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479</xdr:row>
      <xdr:rowOff>0</xdr:rowOff>
    </xdr:from>
    <xdr:ext cx="304800" cy="303062"/>
    <xdr:sp macro="" textlink="">
      <xdr:nvSpPr>
        <xdr:cNvPr id="102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1F52F1-964B-4EBD-A42F-7CC0ECEB6978}"/>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2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DB9D8E-C225-4EE5-B641-0EA746DB5008}"/>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2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C6146AF-6DE0-4041-9B2D-806FDF8F7D64}"/>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2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65A3210-D710-4875-8B01-5B8364D880CB}"/>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2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BA80CA-8344-44D6-8CD8-8085359A89C7}"/>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2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824CCF5-DDDF-4930-AD0D-6C1C2783C6E1}"/>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3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FE5EB24-5D30-40BB-B2B8-8BE1267C5D87}"/>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3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39697FC-9B44-4E62-A9F2-8A55BA0D8561}"/>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3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FB86E2-8121-49E8-9AF4-2FB73C37154C}"/>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3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EE04589-3E5E-449E-88A0-ABA40E93D28D}"/>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3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489CD61-5662-42AD-AF00-E79A8787F998}"/>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3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922425-809C-4198-85CB-8FC243D99CDB}"/>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3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4C9993-0BCB-4C3B-899E-9F560445303F}"/>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3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40F74B-32CC-4BDE-9619-042BE247B254}"/>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3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646324F-1F07-4BF1-9703-F24342E2282F}"/>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3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EC94C2-CB6A-4E2C-B352-01F8E7ACC4C0}"/>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4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0C060CE-F24F-44BE-BD3F-4E5C8A8918F1}"/>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4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598ADA6-C481-4563-87FE-E232A4A418CB}"/>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4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BD0A364-7FCE-43A8-8987-4C77307F452E}"/>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4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ECCAA0B-BE31-4E64-984B-3B2E9D5BD9FF}"/>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4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5A5D8E2-ED64-4CC4-BFD7-FB00FFA4053B}"/>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4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9FFE23-074F-49BF-A03F-B8879943EC86}"/>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4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C3A063-A55E-471B-84FC-7C09AB0333AE}"/>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4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1895F8-FF84-45E8-84AC-F4E948253D39}"/>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303062"/>
    <xdr:sp macro="" textlink="">
      <xdr:nvSpPr>
        <xdr:cNvPr id="104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0BCEE2-0FF2-4EF2-B130-0EF01280E38A}"/>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639675" y="161925"/>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4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4992F57-D1AC-45A5-856B-69E72FB6150D}"/>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5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A3328F2-CD63-4768-9912-8A5FB81462DC}"/>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5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B99DD3-BB9E-4FFD-BCBC-EE5D0683C1A3}"/>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5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D4BC69F-42F5-4E72-9455-0ACDD0FFF93A}"/>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5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9ECE7D1-4821-4C94-AB45-00AE0797B7BE}"/>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5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00073DC-FAD6-4B4F-993B-5CD5A9C7DC15}"/>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5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4C3693-8937-4A25-85F6-ABAD13606A90}"/>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5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83385B4-AD23-4D7F-8B4F-4F7F600260E6}"/>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5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80B7AE-CE61-4836-90DB-7D406E2CF841}"/>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5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E44BF4E-D811-4D4F-8177-EACF1D300FC1}"/>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5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FC5CDC0-B861-4306-B105-35EAE7EC4372}"/>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6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0E79987-0F72-4BC0-B59B-F32C10D22420}"/>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6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7B0B5EA-9C2B-4A78-BD7C-8D53CB3FF17E}"/>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6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CAD3CAE-0C9B-4E34-8808-DEC1332989D6}"/>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6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B442AD-0032-41F9-833E-E50876D3612F}"/>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6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38BF6F2-6B94-4EEF-A50E-815F741BBB0C}"/>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6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D1B474D-4A83-42A7-977C-D9996CBD9826}"/>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6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DFE3CD0-1F49-4E61-ADB1-482FC9C2629E}"/>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6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413C2BB-FFB0-449B-9252-FE75B4BE259C}"/>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6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C368EE2-5E40-4760-AA50-70BCDC104977}"/>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6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E4595A6-B991-4251-8F93-B860B2A890E5}"/>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7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AC89E73-3736-4286-A4D6-4C99A137EAE5}"/>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7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D2C92A3-D5E8-439B-BAEA-814C0AA8D931}"/>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7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14DED7-9278-4B3D-B5D6-B7085A429B6A}"/>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7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955CC65-FABE-4330-BF9E-E1C5F67C50C2}"/>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7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AA752C6-C4A3-45D3-9B0F-306686F18C2D}"/>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1553"/>
    <xdr:sp macro="" textlink="">
      <xdr:nvSpPr>
        <xdr:cNvPr id="107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58F6F7B-EB1E-4A2D-990D-2DB8D1C79E16}"/>
            </a:ext>
          </a:extLst>
        </xdr:cNvPr>
        <xdr:cNvSpPr>
          <a:spLocks noChangeAspect="1" noChangeArrowheads="1"/>
        </xdr:cNvSpPr>
      </xdr:nvSpPr>
      <xdr:spPr bwMode="auto">
        <a:xfrm>
          <a:off x="18583275" y="1619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479</xdr:row>
      <xdr:rowOff>0</xdr:rowOff>
    </xdr:from>
    <xdr:ext cx="304800" cy="290646"/>
    <xdr:sp macro="" textlink="">
      <xdr:nvSpPr>
        <xdr:cNvPr id="107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21C28F9-31D2-4DED-8F8F-9E3D18D5BC04}"/>
            </a:ext>
          </a:extLst>
        </xdr:cNvPr>
        <xdr:cNvSpPr>
          <a:spLocks noChangeAspect="1" noChangeArrowheads="1"/>
        </xdr:cNvSpPr>
      </xdr:nvSpPr>
      <xdr:spPr bwMode="auto">
        <a:xfrm>
          <a:off x="18583275" y="1619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2441864</xdr:colOff>
      <xdr:row>479</xdr:row>
      <xdr:rowOff>0</xdr:rowOff>
    </xdr:from>
    <xdr:ext cx="304800" cy="291553"/>
    <xdr:sp macro="" textlink="">
      <xdr:nvSpPr>
        <xdr:cNvPr id="107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54E3B92-F920-4663-824C-82A4469C89DE}"/>
            </a:ext>
          </a:extLst>
        </xdr:cNvPr>
        <xdr:cNvSpPr>
          <a:spLocks noChangeAspect="1" noChangeArrowheads="1"/>
        </xdr:cNvSpPr>
      </xdr:nvSpPr>
      <xdr:spPr bwMode="auto">
        <a:xfrm>
          <a:off x="17329439" y="300471"/>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7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D78676-5604-4EB8-8795-815193C15407}"/>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7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4BBA56A-FD28-438E-B95F-F4E8B0AC0348}"/>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479</xdr:row>
      <xdr:rowOff>0</xdr:rowOff>
    </xdr:from>
    <xdr:ext cx="304800" cy="287476"/>
    <xdr:sp macro="" textlink="">
      <xdr:nvSpPr>
        <xdr:cNvPr id="108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84C1A62-0C7D-45FF-BFD0-4FEFFEF4B5C4}"/>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1619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480</xdr:row>
      <xdr:rowOff>0</xdr:rowOff>
    </xdr:from>
    <xdr:ext cx="304800" cy="287476"/>
    <xdr:sp macro="" textlink="">
      <xdr:nvSpPr>
        <xdr:cNvPr id="1081"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65A40DA-CEBD-43A1-AFC3-A231E473AF80}"/>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639675" y="323850"/>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2047876</xdr:colOff>
      <xdr:row>510</xdr:row>
      <xdr:rowOff>119062</xdr:rowOff>
    </xdr:from>
    <xdr:ext cx="304800" cy="287476"/>
    <xdr:sp macro="" textlink="">
      <xdr:nvSpPr>
        <xdr:cNvPr id="108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60FE499-83E3-4FAF-8B4E-BC7093E90437}"/>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525376" y="24836437"/>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418</xdr:row>
      <xdr:rowOff>0</xdr:rowOff>
    </xdr:from>
    <xdr:ext cx="304800" cy="303062"/>
    <xdr:sp macro="" textlink="">
      <xdr:nvSpPr>
        <xdr:cNvPr id="1083"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13630FD-70DC-4B62-BA19-7E547C870734}"/>
            </a:ext>
            <a:ext uri="{147F2762-F138-4A5C-976F-8EAC2B608ADB}">
              <a16:predDERef xmlns:a16="http://schemas.microsoft.com/office/drawing/2014/main" pred="{C47FDD0D-D7DA-4CB7-90FE-BF953E44B038}"/>
            </a:ext>
          </a:extLst>
        </xdr:cNvPr>
        <xdr:cNvSpPr>
          <a:spLocks noChangeAspect="1" noChangeArrowheads="1"/>
        </xdr:cNvSpPr>
      </xdr:nvSpPr>
      <xdr:spPr bwMode="auto">
        <a:xfrm>
          <a:off x="12877800" y="80467200"/>
          <a:ext cx="304800" cy="3030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419</xdr:row>
      <xdr:rowOff>0</xdr:rowOff>
    </xdr:from>
    <xdr:ext cx="304800" cy="287476"/>
    <xdr:sp macro="" textlink="">
      <xdr:nvSpPr>
        <xdr:cNvPr id="108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F656BF0-DEA3-464E-897E-0E8DB0118FD6}"/>
            </a:ext>
            <a:ext uri="{147F2762-F138-4A5C-976F-8EAC2B608ADB}">
              <a16:predDERef xmlns:a16="http://schemas.microsoft.com/office/drawing/2014/main" pred="{516ADED6-5074-4168-94C8-4323A7B593AF}"/>
            </a:ext>
          </a:extLst>
        </xdr:cNvPr>
        <xdr:cNvSpPr>
          <a:spLocks noChangeAspect="1" noChangeArrowheads="1"/>
        </xdr:cNvSpPr>
      </xdr:nvSpPr>
      <xdr:spPr bwMode="auto">
        <a:xfrm>
          <a:off x="12877800" y="80629125"/>
          <a:ext cx="304800" cy="2874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208642</xdr:colOff>
      <xdr:row>3</xdr:row>
      <xdr:rowOff>22679</xdr:rowOff>
    </xdr:from>
    <xdr:to>
      <xdr:col>1</xdr:col>
      <xdr:colOff>2616469</xdr:colOff>
      <xdr:row>5</xdr:row>
      <xdr:rowOff>47625</xdr:rowOff>
    </xdr:to>
    <xdr:pic>
      <xdr:nvPicPr>
        <xdr:cNvPr id="2" name="Imagen 1">
          <a:extLst>
            <a:ext uri="{FF2B5EF4-FFF2-40B4-BE49-F238E27FC236}">
              <a16:creationId xmlns:a16="http://schemas.microsoft.com/office/drawing/2014/main" id="{EC8529B4-09E7-4351-8A86-027524743259}"/>
            </a:ext>
          </a:extLst>
        </xdr:cNvPr>
        <xdr:cNvPicPr>
          <a:picLocks noChangeAspect="1"/>
        </xdr:cNvPicPr>
      </xdr:nvPicPr>
      <xdr:blipFill>
        <a:blip xmlns:r="http://schemas.openxmlformats.org/officeDocument/2006/relationships" r:embed="rId1"/>
        <a:stretch>
          <a:fillRect/>
        </a:stretch>
      </xdr:blipFill>
      <xdr:spPr>
        <a:xfrm>
          <a:off x="415017" y="991054"/>
          <a:ext cx="2407827" cy="8186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134471</xdr:colOff>
      <xdr:row>2</xdr:row>
      <xdr:rowOff>94130</xdr:rowOff>
    </xdr:from>
    <xdr:to>
      <xdr:col>2</xdr:col>
      <xdr:colOff>796799</xdr:colOff>
      <xdr:row>4</xdr:row>
      <xdr:rowOff>44824</xdr:rowOff>
    </xdr:to>
    <xdr:pic>
      <xdr:nvPicPr>
        <xdr:cNvPr id="2" name="Imagen 85">
          <a:extLst>
            <a:ext uri="{FF2B5EF4-FFF2-40B4-BE49-F238E27FC236}">
              <a16:creationId xmlns:a16="http://schemas.microsoft.com/office/drawing/2014/main" id="{81575A28-0766-4817-8F8D-D345FC1464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471" y="295836"/>
          <a:ext cx="1144181" cy="4213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35</xdr:row>
      <xdr:rowOff>0</xdr:rowOff>
    </xdr:from>
    <xdr:to>
      <xdr:col>3</xdr:col>
      <xdr:colOff>304800</xdr:colOff>
      <xdr:row>36</xdr:row>
      <xdr:rowOff>125546</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58F69FF-E42A-41AF-B4FC-080449F81CEB}"/>
            </a:ext>
          </a:extLst>
        </xdr:cNvPr>
        <xdr:cNvSpPr>
          <a:spLocks noChangeAspect="1" noChangeArrowheads="1"/>
        </xdr:cNvSpPr>
      </xdr:nvSpPr>
      <xdr:spPr bwMode="auto">
        <a:xfrm>
          <a:off x="6591300" y="173640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35</xdr:row>
      <xdr:rowOff>0</xdr:rowOff>
    </xdr:from>
    <xdr:ext cx="304800" cy="3033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8996F46-EFBB-4C34-BE08-9CB8BB4CF0AE}"/>
            </a:ext>
          </a:extLst>
        </xdr:cNvPr>
        <xdr:cNvSpPr>
          <a:spLocks noChangeAspect="1" noChangeArrowheads="1"/>
        </xdr:cNvSpPr>
      </xdr:nvSpPr>
      <xdr:spPr bwMode="auto">
        <a:xfrm>
          <a:off x="6591300" y="17364075"/>
          <a:ext cx="304800" cy="3033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35</xdr:row>
      <xdr:rowOff>0</xdr:rowOff>
    </xdr:from>
    <xdr:to>
      <xdr:col>3</xdr:col>
      <xdr:colOff>304800</xdr:colOff>
      <xdr:row>36</xdr:row>
      <xdr:rowOff>125545</xdr:rowOff>
    </xdr:to>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FD86914-4D92-4BC9-8B7A-83AC6A64B21F}"/>
            </a:ext>
          </a:extLst>
        </xdr:cNvPr>
        <xdr:cNvSpPr>
          <a:spLocks noChangeAspect="1" noChangeArrowheads="1"/>
        </xdr:cNvSpPr>
      </xdr:nvSpPr>
      <xdr:spPr bwMode="auto">
        <a:xfrm>
          <a:off x="6591300" y="17364075"/>
          <a:ext cx="304800" cy="2874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35</xdr:row>
      <xdr:rowOff>0</xdr:rowOff>
    </xdr:from>
    <xdr:ext cx="304800" cy="290646"/>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648AE19-9633-4F6B-89DE-9521C768FD3A}"/>
            </a:ext>
          </a:extLst>
        </xdr:cNvPr>
        <xdr:cNvSpPr>
          <a:spLocks noChangeAspect="1" noChangeArrowheads="1"/>
        </xdr:cNvSpPr>
      </xdr:nvSpPr>
      <xdr:spPr bwMode="auto">
        <a:xfrm>
          <a:off x="6591300" y="175260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291553"/>
    <xdr:sp macro="" textlink="">
      <xdr:nvSpPr>
        <xdr:cNvPr id="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9B3404D-F4CE-4E36-BF0D-6AC0DD555A33}"/>
            </a:ext>
          </a:extLst>
        </xdr:cNvPr>
        <xdr:cNvSpPr>
          <a:spLocks noChangeAspect="1" noChangeArrowheads="1"/>
        </xdr:cNvSpPr>
      </xdr:nvSpPr>
      <xdr:spPr bwMode="auto">
        <a:xfrm>
          <a:off x="6591300" y="175260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582706</xdr:colOff>
      <xdr:row>7</xdr:row>
      <xdr:rowOff>78440</xdr:rowOff>
    </xdr:from>
    <xdr:to>
      <xdr:col>14</xdr:col>
      <xdr:colOff>535925</xdr:colOff>
      <xdr:row>14</xdr:row>
      <xdr:rowOff>179612</xdr:rowOff>
    </xdr:to>
    <xdr:pic>
      <xdr:nvPicPr>
        <xdr:cNvPr id="3" name="Imagen 2">
          <a:extLst>
            <a:ext uri="{FF2B5EF4-FFF2-40B4-BE49-F238E27FC236}">
              <a16:creationId xmlns:a16="http://schemas.microsoft.com/office/drawing/2014/main" id="{765C5D03-9715-4700-B611-8B4E20FF6508}"/>
            </a:ext>
          </a:extLst>
        </xdr:cNvPr>
        <xdr:cNvPicPr>
          <a:picLocks noChangeAspect="1"/>
        </xdr:cNvPicPr>
      </xdr:nvPicPr>
      <xdr:blipFill>
        <a:blip xmlns:r="http://schemas.openxmlformats.org/officeDocument/2006/relationships" r:embed="rId2"/>
        <a:stretch>
          <a:fillRect/>
        </a:stretch>
      </xdr:blipFill>
      <xdr:spPr>
        <a:xfrm>
          <a:off x="11811000" y="1546411"/>
          <a:ext cx="6049219" cy="22863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0</xdr:colOff>
      <xdr:row>38</xdr:row>
      <xdr:rowOff>0</xdr:rowOff>
    </xdr:from>
    <xdr:ext cx="304800" cy="304800"/>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800-000002000000}"/>
            </a:ext>
          </a:extLst>
        </xdr:cNvPr>
        <xdr:cNvSpPr>
          <a:spLocks noChangeAspect="1" noChangeArrowheads="1"/>
        </xdr:cNvSpPr>
      </xdr:nvSpPr>
      <xdr:spPr bwMode="auto">
        <a:xfrm>
          <a:off x="4105275" y="987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LCALDIA%20DE%20SUBA\INTERVENTORIA_FORMULACION%20PARQUES%202024\01.%20Evaluaci&#243;n%20Definitiva%20FDLU-CMA-012-2024%20(117403)%20C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s"/>
      <sheetName val="1. Exp.Habilitante "/>
      <sheetName val="1.1 Eval Experiencia-TRM"/>
      <sheetName val="Hoja1"/>
      <sheetName val="2. Experiencia Personal Clave"/>
      <sheetName val="4. Oferta Económica"/>
      <sheetName val="5. Consolidado Habilitantes pre"/>
      <sheetName val="6. Consolidado Ponderables -PRE"/>
    </sheetNames>
    <sheetDataSet>
      <sheetData sheetId="0">
        <row r="3">
          <cell r="C3" t="str">
            <v>FDLS-CMA-001-2024</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15"/>
  <sheetViews>
    <sheetView zoomScale="120" zoomScaleNormal="120" workbookViewId="0">
      <selection activeCell="D8" sqref="D8"/>
    </sheetView>
  </sheetViews>
  <sheetFormatPr baseColWidth="10" defaultColWidth="11.42578125" defaultRowHeight="12.75"/>
  <cols>
    <col min="1" max="1" width="34.140625" style="24" customWidth="1"/>
    <col min="2" max="2" width="47.28515625" customWidth="1"/>
    <col min="3" max="5" width="17.5703125" bestFit="1" customWidth="1"/>
  </cols>
  <sheetData>
    <row r="1" spans="1:5" s="24" customFormat="1">
      <c r="A1" s="315" t="s">
        <v>0</v>
      </c>
      <c r="B1" s="315"/>
    </row>
    <row r="2" spans="1:5" ht="191.25">
      <c r="A2" s="25" t="s">
        <v>1</v>
      </c>
      <c r="B2" s="50" t="s">
        <v>106</v>
      </c>
    </row>
    <row r="3" spans="1:5">
      <c r="A3" s="25" t="s">
        <v>2</v>
      </c>
      <c r="B3" s="26" t="s">
        <v>89</v>
      </c>
    </row>
    <row r="4" spans="1:5">
      <c r="A4" s="25" t="s">
        <v>3</v>
      </c>
      <c r="B4" s="27">
        <v>215897184</v>
      </c>
      <c r="C4" s="35"/>
      <c r="D4" s="35"/>
    </row>
    <row r="5" spans="1:5">
      <c r="A5" s="25" t="s">
        <v>4</v>
      </c>
      <c r="B5" s="28">
        <v>1</v>
      </c>
      <c r="D5" s="35"/>
      <c r="E5" s="35"/>
    </row>
    <row r="6" spans="1:5">
      <c r="A6" s="25" t="s">
        <v>5</v>
      </c>
      <c r="B6" s="32">
        <v>45642</v>
      </c>
    </row>
    <row r="7" spans="1:5">
      <c r="A7" s="316" t="s">
        <v>6</v>
      </c>
      <c r="B7" s="26" t="s">
        <v>87</v>
      </c>
    </row>
    <row r="8" spans="1:5">
      <c r="A8" s="316"/>
      <c r="B8" s="26" t="s">
        <v>88</v>
      </c>
    </row>
    <row r="9" spans="1:5">
      <c r="A9" s="316"/>
      <c r="B9" s="26" t="s">
        <v>117</v>
      </c>
    </row>
    <row r="10" spans="1:5">
      <c r="A10" s="316"/>
      <c r="B10" s="26" t="s">
        <v>118</v>
      </c>
    </row>
    <row r="11" spans="1:5">
      <c r="A11" s="316"/>
      <c r="B11" s="33"/>
    </row>
    <row r="12" spans="1:5">
      <c r="A12" s="316"/>
      <c r="B12" s="33"/>
    </row>
    <row r="13" spans="1:5">
      <c r="A13" s="316"/>
      <c r="B13" s="26"/>
    </row>
    <row r="14" spans="1:5">
      <c r="A14" s="316"/>
      <c r="B14" s="33"/>
    </row>
    <row r="15" spans="1:5">
      <c r="A15" s="316"/>
      <c r="B15" s="26"/>
    </row>
  </sheetData>
  <mergeCells count="3">
    <mergeCell ref="A1:B1"/>
    <mergeCell ref="A7:A10"/>
    <mergeCell ref="A11:A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2:F102"/>
  <sheetViews>
    <sheetView workbookViewId="0">
      <selection activeCell="B3" sqref="B3"/>
    </sheetView>
  </sheetViews>
  <sheetFormatPr baseColWidth="10" defaultColWidth="11.42578125" defaultRowHeight="12.75"/>
  <cols>
    <col min="1" max="1" width="18" customWidth="1"/>
    <col min="2" max="2" width="18.5703125" customWidth="1"/>
    <col min="3" max="3" width="36.28515625" bestFit="1" customWidth="1"/>
    <col min="4" max="4" width="19.5703125" customWidth="1"/>
    <col min="5" max="5" width="16.7109375" bestFit="1" customWidth="1"/>
  </cols>
  <sheetData>
    <row r="2" spans="1:6">
      <c r="A2" s="29" t="s">
        <v>7</v>
      </c>
      <c r="B2" s="29" t="s">
        <v>8</v>
      </c>
      <c r="C2" s="34" t="s">
        <v>9</v>
      </c>
      <c r="D2" s="34" t="s">
        <v>10</v>
      </c>
      <c r="E2" s="34" t="s">
        <v>10</v>
      </c>
      <c r="F2" s="34" t="s">
        <v>9</v>
      </c>
    </row>
    <row r="3" spans="1:6">
      <c r="A3" s="30" t="s">
        <v>11</v>
      </c>
      <c r="B3" s="31">
        <v>1300000</v>
      </c>
      <c r="C3" t="s">
        <v>12</v>
      </c>
      <c r="D3" s="30" t="s">
        <v>13</v>
      </c>
      <c r="E3" s="31">
        <v>0</v>
      </c>
      <c r="F3" t="s">
        <v>12</v>
      </c>
    </row>
    <row r="4" spans="1:6">
      <c r="A4" s="30" t="s">
        <v>14</v>
      </c>
      <c r="C4" t="s">
        <v>15</v>
      </c>
      <c r="D4" s="30" t="s">
        <v>16</v>
      </c>
      <c r="E4" s="31">
        <v>0.01</v>
      </c>
      <c r="F4" t="s">
        <v>12</v>
      </c>
    </row>
    <row r="5" spans="1:6">
      <c r="A5" s="30" t="s">
        <v>17</v>
      </c>
      <c r="C5" t="s">
        <v>18</v>
      </c>
      <c r="D5" s="30" t="s">
        <v>19</v>
      </c>
      <c r="E5" s="31">
        <v>0.02</v>
      </c>
      <c r="F5" t="s">
        <v>12</v>
      </c>
    </row>
    <row r="6" spans="1:6">
      <c r="A6" s="30" t="s">
        <v>20</v>
      </c>
      <c r="E6" s="31">
        <v>0.03</v>
      </c>
      <c r="F6" t="s">
        <v>12</v>
      </c>
    </row>
    <row r="7" spans="1:6">
      <c r="E7" s="31">
        <v>0.04</v>
      </c>
      <c r="F7" t="s">
        <v>12</v>
      </c>
    </row>
    <row r="8" spans="1:6">
      <c r="E8" s="31">
        <v>0.05</v>
      </c>
      <c r="F8" t="s">
        <v>12</v>
      </c>
    </row>
    <row r="9" spans="1:6">
      <c r="E9" s="31">
        <v>0.06</v>
      </c>
      <c r="F9" t="s">
        <v>12</v>
      </c>
    </row>
    <row r="10" spans="1:6">
      <c r="E10" s="31">
        <v>7.0000000000000007E-2</v>
      </c>
      <c r="F10" t="s">
        <v>12</v>
      </c>
    </row>
    <row r="11" spans="1:6">
      <c r="E11" s="31">
        <v>0.08</v>
      </c>
      <c r="F11" t="s">
        <v>12</v>
      </c>
    </row>
    <row r="12" spans="1:6">
      <c r="E12" s="31">
        <v>0.09</v>
      </c>
      <c r="F12" t="s">
        <v>12</v>
      </c>
    </row>
    <row r="13" spans="1:6">
      <c r="E13" s="31">
        <v>0.1</v>
      </c>
      <c r="F13" t="s">
        <v>12</v>
      </c>
    </row>
    <row r="14" spans="1:6">
      <c r="E14" s="31">
        <v>0.11</v>
      </c>
      <c r="F14" t="s">
        <v>12</v>
      </c>
    </row>
    <row r="15" spans="1:6">
      <c r="E15" s="31">
        <v>0.12</v>
      </c>
      <c r="F15" t="s">
        <v>12</v>
      </c>
    </row>
    <row r="16" spans="1:6">
      <c r="E16" s="31">
        <v>0.13</v>
      </c>
      <c r="F16" t="s">
        <v>12</v>
      </c>
    </row>
    <row r="17" spans="5:6">
      <c r="E17" s="31">
        <v>0.14000000000000001</v>
      </c>
      <c r="F17" t="s">
        <v>12</v>
      </c>
    </row>
    <row r="18" spans="5:6">
      <c r="E18" s="31">
        <v>0.15</v>
      </c>
      <c r="F18" t="s">
        <v>12</v>
      </c>
    </row>
    <row r="19" spans="5:6">
      <c r="E19" s="31">
        <v>0.16</v>
      </c>
      <c r="F19" t="s">
        <v>12</v>
      </c>
    </row>
    <row r="20" spans="5:6">
      <c r="E20" s="31">
        <v>0.17</v>
      </c>
      <c r="F20" t="s">
        <v>12</v>
      </c>
    </row>
    <row r="21" spans="5:6">
      <c r="E21" s="31">
        <v>0.18</v>
      </c>
      <c r="F21" t="s">
        <v>12</v>
      </c>
    </row>
    <row r="22" spans="5:6">
      <c r="E22" s="31">
        <v>0.19</v>
      </c>
      <c r="F22" t="s">
        <v>12</v>
      </c>
    </row>
    <row r="23" spans="5:6">
      <c r="E23" s="31">
        <v>0.2</v>
      </c>
      <c r="F23" t="s">
        <v>12</v>
      </c>
    </row>
    <row r="24" spans="5:6">
      <c r="E24" s="31">
        <v>0.21</v>
      </c>
      <c r="F24" t="s">
        <v>12</v>
      </c>
    </row>
    <row r="25" spans="5:6">
      <c r="E25" s="31">
        <v>0.22</v>
      </c>
      <c r="F25" t="s">
        <v>12</v>
      </c>
    </row>
    <row r="26" spans="5:6">
      <c r="E26" s="31">
        <v>0.23</v>
      </c>
      <c r="F26" t="s">
        <v>12</v>
      </c>
    </row>
    <row r="27" spans="5:6">
      <c r="E27" s="31">
        <v>0.24</v>
      </c>
      <c r="F27" t="s">
        <v>12</v>
      </c>
    </row>
    <row r="28" spans="5:6">
      <c r="E28" s="31">
        <v>0.25</v>
      </c>
      <c r="F28" t="s">
        <v>12</v>
      </c>
    </row>
    <row r="29" spans="5:6">
      <c r="E29" s="31">
        <v>0.26</v>
      </c>
      <c r="F29" t="s">
        <v>12</v>
      </c>
    </row>
    <row r="30" spans="5:6">
      <c r="E30" s="31">
        <v>0.27</v>
      </c>
      <c r="F30" t="s">
        <v>12</v>
      </c>
    </row>
    <row r="31" spans="5:6">
      <c r="E31" s="31">
        <v>0.28000000000000003</v>
      </c>
      <c r="F31" t="s">
        <v>12</v>
      </c>
    </row>
    <row r="32" spans="5:6">
      <c r="E32" s="31">
        <v>0.28999999999999998</v>
      </c>
      <c r="F32" t="s">
        <v>12</v>
      </c>
    </row>
    <row r="33" spans="5:6">
      <c r="E33" s="31">
        <v>0.3</v>
      </c>
      <c r="F33" t="s">
        <v>12</v>
      </c>
    </row>
    <row r="34" spans="5:6">
      <c r="E34" s="31">
        <v>0.31</v>
      </c>
      <c r="F34" t="s">
        <v>12</v>
      </c>
    </row>
    <row r="35" spans="5:6">
      <c r="E35" s="31">
        <v>0.32</v>
      </c>
      <c r="F35" t="s">
        <v>12</v>
      </c>
    </row>
    <row r="36" spans="5:6">
      <c r="E36" s="31">
        <v>0.33</v>
      </c>
      <c r="F36" t="s">
        <v>12</v>
      </c>
    </row>
    <row r="37" spans="5:6">
      <c r="E37" s="31">
        <v>0.34</v>
      </c>
      <c r="F37" t="s">
        <v>15</v>
      </c>
    </row>
    <row r="38" spans="5:6">
      <c r="E38" s="31">
        <v>0.35</v>
      </c>
      <c r="F38" t="s">
        <v>15</v>
      </c>
    </row>
    <row r="39" spans="5:6">
      <c r="E39" s="31">
        <v>0.36</v>
      </c>
      <c r="F39" t="s">
        <v>15</v>
      </c>
    </row>
    <row r="40" spans="5:6">
      <c r="E40" s="31">
        <v>0.37</v>
      </c>
      <c r="F40" t="s">
        <v>15</v>
      </c>
    </row>
    <row r="41" spans="5:6">
      <c r="E41" s="31">
        <v>0.38</v>
      </c>
      <c r="F41" t="s">
        <v>15</v>
      </c>
    </row>
    <row r="42" spans="5:6">
      <c r="E42" s="31">
        <v>0.39</v>
      </c>
      <c r="F42" t="s">
        <v>15</v>
      </c>
    </row>
    <row r="43" spans="5:6">
      <c r="E43" s="31">
        <v>0.4</v>
      </c>
      <c r="F43" t="s">
        <v>15</v>
      </c>
    </row>
    <row r="44" spans="5:6">
      <c r="E44" s="31">
        <v>0.41</v>
      </c>
      <c r="F44" t="s">
        <v>15</v>
      </c>
    </row>
    <row r="45" spans="5:6">
      <c r="E45" s="31">
        <v>0.42</v>
      </c>
      <c r="F45" t="s">
        <v>15</v>
      </c>
    </row>
    <row r="46" spans="5:6">
      <c r="E46" s="31">
        <v>0.43</v>
      </c>
      <c r="F46" t="s">
        <v>15</v>
      </c>
    </row>
    <row r="47" spans="5:6">
      <c r="E47" s="31">
        <v>0.44</v>
      </c>
      <c r="F47" t="s">
        <v>15</v>
      </c>
    </row>
    <row r="48" spans="5:6">
      <c r="E48" s="31">
        <v>0.45</v>
      </c>
      <c r="F48" t="s">
        <v>15</v>
      </c>
    </row>
    <row r="49" spans="5:6">
      <c r="E49" s="31">
        <v>0.46</v>
      </c>
      <c r="F49" t="s">
        <v>15</v>
      </c>
    </row>
    <row r="50" spans="5:6">
      <c r="E50" s="31">
        <v>0.47</v>
      </c>
      <c r="F50" t="s">
        <v>15</v>
      </c>
    </row>
    <row r="51" spans="5:6">
      <c r="E51" s="31">
        <v>0.48</v>
      </c>
      <c r="F51" t="s">
        <v>15</v>
      </c>
    </row>
    <row r="52" spans="5:6">
      <c r="E52" s="31">
        <v>0.49</v>
      </c>
      <c r="F52" t="s">
        <v>15</v>
      </c>
    </row>
    <row r="53" spans="5:6">
      <c r="E53" s="31">
        <v>0.5</v>
      </c>
      <c r="F53" t="s">
        <v>15</v>
      </c>
    </row>
    <row r="54" spans="5:6">
      <c r="E54" s="31">
        <v>0.51</v>
      </c>
      <c r="F54" t="s">
        <v>15</v>
      </c>
    </row>
    <row r="55" spans="5:6">
      <c r="E55" s="31">
        <v>0.52</v>
      </c>
      <c r="F55" t="s">
        <v>15</v>
      </c>
    </row>
    <row r="56" spans="5:6">
      <c r="E56" s="31">
        <v>0.53</v>
      </c>
      <c r="F56" t="s">
        <v>15</v>
      </c>
    </row>
    <row r="57" spans="5:6">
      <c r="E57" s="31">
        <v>0.54</v>
      </c>
      <c r="F57" t="s">
        <v>15</v>
      </c>
    </row>
    <row r="58" spans="5:6">
      <c r="E58" s="31">
        <v>0.55000000000000004</v>
      </c>
      <c r="F58" t="s">
        <v>15</v>
      </c>
    </row>
    <row r="59" spans="5:6">
      <c r="E59" s="31">
        <v>0.56000000000000005</v>
      </c>
      <c r="F59" t="s">
        <v>15</v>
      </c>
    </row>
    <row r="60" spans="5:6">
      <c r="E60" s="31">
        <v>0.56999999999999995</v>
      </c>
      <c r="F60" t="s">
        <v>15</v>
      </c>
    </row>
    <row r="61" spans="5:6">
      <c r="E61" s="31">
        <v>0.57999999999999996</v>
      </c>
      <c r="F61" t="s">
        <v>15</v>
      </c>
    </row>
    <row r="62" spans="5:6">
      <c r="E62" s="31">
        <v>0.59</v>
      </c>
      <c r="F62" t="s">
        <v>15</v>
      </c>
    </row>
    <row r="63" spans="5:6">
      <c r="E63" s="31">
        <v>0.6</v>
      </c>
      <c r="F63" t="s">
        <v>15</v>
      </c>
    </row>
    <row r="64" spans="5:6">
      <c r="E64" s="31">
        <v>0.61</v>
      </c>
      <c r="F64" t="s">
        <v>15</v>
      </c>
    </row>
    <row r="65" spans="5:6">
      <c r="E65" s="31">
        <v>0.62</v>
      </c>
      <c r="F65" t="s">
        <v>15</v>
      </c>
    </row>
    <row r="66" spans="5:6">
      <c r="E66" s="31">
        <v>0.63</v>
      </c>
      <c r="F66" t="s">
        <v>15</v>
      </c>
    </row>
    <row r="67" spans="5:6">
      <c r="E67" s="31">
        <v>0.64</v>
      </c>
      <c r="F67" t="s">
        <v>15</v>
      </c>
    </row>
    <row r="68" spans="5:6">
      <c r="E68" s="31">
        <v>0.65</v>
      </c>
      <c r="F68" t="s">
        <v>15</v>
      </c>
    </row>
    <row r="69" spans="5:6">
      <c r="E69" s="31">
        <v>0.66</v>
      </c>
      <c r="F69" t="s">
        <v>15</v>
      </c>
    </row>
    <row r="70" spans="5:6">
      <c r="E70" s="31">
        <v>0.67</v>
      </c>
      <c r="F70" t="s">
        <v>15</v>
      </c>
    </row>
    <row r="71" spans="5:6">
      <c r="E71" s="31">
        <v>0.68</v>
      </c>
      <c r="F71" t="s">
        <v>18</v>
      </c>
    </row>
    <row r="72" spans="5:6">
      <c r="E72" s="31">
        <v>0.69</v>
      </c>
      <c r="F72" t="s">
        <v>18</v>
      </c>
    </row>
    <row r="73" spans="5:6">
      <c r="E73" s="31">
        <v>0.7</v>
      </c>
      <c r="F73" t="s">
        <v>18</v>
      </c>
    </row>
    <row r="74" spans="5:6">
      <c r="E74" s="31">
        <v>0.71</v>
      </c>
      <c r="F74" t="s">
        <v>18</v>
      </c>
    </row>
    <row r="75" spans="5:6">
      <c r="E75" s="31">
        <v>0.72</v>
      </c>
      <c r="F75" t="s">
        <v>18</v>
      </c>
    </row>
    <row r="76" spans="5:6">
      <c r="E76" s="31">
        <v>0.73</v>
      </c>
      <c r="F76" t="s">
        <v>18</v>
      </c>
    </row>
    <row r="77" spans="5:6">
      <c r="E77" s="31">
        <v>0.74</v>
      </c>
      <c r="F77" t="s">
        <v>18</v>
      </c>
    </row>
    <row r="78" spans="5:6">
      <c r="E78" s="31">
        <v>0.75</v>
      </c>
      <c r="F78" t="s">
        <v>18</v>
      </c>
    </row>
    <row r="79" spans="5:6">
      <c r="E79" s="31">
        <v>0.76</v>
      </c>
      <c r="F79" t="s">
        <v>18</v>
      </c>
    </row>
    <row r="80" spans="5:6">
      <c r="E80" s="31">
        <v>0.77</v>
      </c>
      <c r="F80" t="s">
        <v>18</v>
      </c>
    </row>
    <row r="81" spans="5:6">
      <c r="E81" s="31">
        <v>0.78</v>
      </c>
      <c r="F81" t="s">
        <v>18</v>
      </c>
    </row>
    <row r="82" spans="5:6">
      <c r="E82" s="31">
        <v>0.79</v>
      </c>
      <c r="F82" t="s">
        <v>18</v>
      </c>
    </row>
    <row r="83" spans="5:6">
      <c r="E83" s="31">
        <v>0.8</v>
      </c>
      <c r="F83" t="s">
        <v>18</v>
      </c>
    </row>
    <row r="84" spans="5:6">
      <c r="E84" s="31">
        <v>0.81</v>
      </c>
      <c r="F84" t="s">
        <v>18</v>
      </c>
    </row>
    <row r="85" spans="5:6">
      <c r="E85" s="31">
        <v>0.82</v>
      </c>
      <c r="F85" t="s">
        <v>18</v>
      </c>
    </row>
    <row r="86" spans="5:6">
      <c r="E86" s="31">
        <v>0.83</v>
      </c>
      <c r="F86" t="s">
        <v>18</v>
      </c>
    </row>
    <row r="87" spans="5:6">
      <c r="E87" s="31">
        <v>0.84</v>
      </c>
      <c r="F87" t="s">
        <v>18</v>
      </c>
    </row>
    <row r="88" spans="5:6">
      <c r="E88" s="31">
        <v>0.85</v>
      </c>
      <c r="F88" t="s">
        <v>18</v>
      </c>
    </row>
    <row r="89" spans="5:6">
      <c r="E89" s="31">
        <v>0.86</v>
      </c>
      <c r="F89" t="s">
        <v>18</v>
      </c>
    </row>
    <row r="90" spans="5:6">
      <c r="E90" s="31">
        <v>0.87</v>
      </c>
      <c r="F90" t="s">
        <v>18</v>
      </c>
    </row>
    <row r="91" spans="5:6">
      <c r="E91" s="31">
        <v>0.88</v>
      </c>
      <c r="F91" t="s">
        <v>18</v>
      </c>
    </row>
    <row r="92" spans="5:6">
      <c r="E92" s="31">
        <v>0.89</v>
      </c>
      <c r="F92" t="s">
        <v>18</v>
      </c>
    </row>
    <row r="93" spans="5:6">
      <c r="E93" s="31">
        <v>0.9</v>
      </c>
      <c r="F93" t="s">
        <v>18</v>
      </c>
    </row>
    <row r="94" spans="5:6">
      <c r="E94" s="31">
        <v>0.91</v>
      </c>
      <c r="F94" t="s">
        <v>18</v>
      </c>
    </row>
    <row r="95" spans="5:6">
      <c r="E95" s="31">
        <v>0.92</v>
      </c>
      <c r="F95" t="s">
        <v>18</v>
      </c>
    </row>
    <row r="96" spans="5:6">
      <c r="E96" s="31">
        <v>0.93</v>
      </c>
      <c r="F96" t="s">
        <v>18</v>
      </c>
    </row>
    <row r="97" spans="5:6">
      <c r="E97" s="31">
        <v>0.94</v>
      </c>
      <c r="F97" t="s">
        <v>18</v>
      </c>
    </row>
    <row r="98" spans="5:6">
      <c r="E98" s="31">
        <v>0.95</v>
      </c>
      <c r="F98" t="s">
        <v>18</v>
      </c>
    </row>
    <row r="99" spans="5:6">
      <c r="E99" s="31">
        <v>0.96</v>
      </c>
      <c r="F99" t="s">
        <v>18</v>
      </c>
    </row>
    <row r="100" spans="5:6">
      <c r="E100" s="31">
        <v>0.97</v>
      </c>
      <c r="F100" t="s">
        <v>18</v>
      </c>
    </row>
    <row r="101" spans="5:6">
      <c r="E101" s="31">
        <v>0.98</v>
      </c>
      <c r="F101" t="s">
        <v>18</v>
      </c>
    </row>
    <row r="102" spans="5:6">
      <c r="E102" s="31">
        <v>0.99</v>
      </c>
      <c r="F102" t="s">
        <v>18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B532"/>
  <sheetViews>
    <sheetView showGridLines="0" view="pageBreakPreview" topLeftCell="A389" zoomScale="50" zoomScaleNormal="25" zoomScaleSheetLayoutView="50" workbookViewId="0">
      <selection activeCell="I410" sqref="I410"/>
    </sheetView>
  </sheetViews>
  <sheetFormatPr baseColWidth="10" defaultColWidth="11.42578125" defaultRowHeight="12.75"/>
  <cols>
    <col min="1" max="1" width="3.42578125" style="2" customWidth="1"/>
    <col min="2" max="2" width="5.140625" style="2" customWidth="1"/>
    <col min="3" max="3" width="15.7109375" style="2" customWidth="1"/>
    <col min="4" max="4" width="14.85546875" style="2" customWidth="1"/>
    <col min="5" max="5" width="23.7109375" style="6" customWidth="1"/>
    <col min="6" max="8" width="19.7109375" style="6" customWidth="1"/>
    <col min="9" max="9" width="18.140625" style="6" customWidth="1"/>
    <col min="10" max="10" width="17" style="6" customWidth="1"/>
    <col min="11" max="11" width="32.42578125" style="6" customWidth="1"/>
    <col min="12" max="12" width="33.7109375" style="6" customWidth="1"/>
    <col min="13" max="13" width="51.5703125" style="6" customWidth="1"/>
    <col min="14" max="15" width="3.85546875" style="6" customWidth="1"/>
    <col min="16" max="16" width="9.5703125" style="6" customWidth="1"/>
    <col min="17" max="17" width="13.42578125" style="6" customWidth="1"/>
    <col min="18" max="18" width="11.7109375" style="6" customWidth="1"/>
    <col min="19" max="19" width="21.42578125" style="6" customWidth="1"/>
    <col min="20" max="20" width="24.85546875" style="6" customWidth="1"/>
    <col min="21" max="21" width="17.85546875" style="6" customWidth="1"/>
    <col min="22" max="22" width="23.140625" style="23" customWidth="1"/>
    <col min="23" max="23" width="21.42578125" style="6" customWidth="1"/>
    <col min="24" max="24" width="24.42578125" style="6" customWidth="1"/>
    <col min="25" max="25" width="18.140625" style="6" customWidth="1"/>
    <col min="26" max="26" width="72.42578125" style="2" customWidth="1"/>
    <col min="27" max="27" width="36.7109375" style="2" customWidth="1"/>
    <col min="28" max="16384" width="11.42578125" style="2"/>
  </cols>
  <sheetData>
    <row r="2" spans="1:28" ht="28.5" customHeight="1">
      <c r="A2" s="3"/>
      <c r="B2" s="431" t="s">
        <v>90</v>
      </c>
      <c r="C2" s="431"/>
      <c r="D2" s="431"/>
      <c r="E2" s="431"/>
      <c r="F2" s="431"/>
      <c r="G2" s="431"/>
      <c r="H2" s="431"/>
      <c r="I2" s="431"/>
      <c r="J2" s="431"/>
      <c r="K2" s="431"/>
      <c r="L2" s="431"/>
      <c r="M2" s="431"/>
      <c r="N2" s="431"/>
      <c r="O2" s="431"/>
      <c r="P2" s="431"/>
      <c r="Q2" s="431"/>
      <c r="R2" s="431"/>
      <c r="S2" s="431"/>
      <c r="T2" s="431"/>
      <c r="U2" s="431"/>
      <c r="V2" s="431"/>
      <c r="W2" s="431"/>
      <c r="X2" s="431"/>
      <c r="Y2" s="431"/>
      <c r="Z2" s="431"/>
    </row>
    <row r="3" spans="1:28" ht="24" customHeight="1">
      <c r="A3" s="3"/>
      <c r="B3" s="430" t="s">
        <v>125</v>
      </c>
      <c r="C3" s="430"/>
      <c r="D3" s="430"/>
      <c r="E3" s="430"/>
      <c r="F3" s="430"/>
      <c r="G3" s="430"/>
      <c r="H3" s="430"/>
      <c r="I3" s="430"/>
      <c r="J3" s="430"/>
      <c r="K3" s="430"/>
      <c r="L3" s="430"/>
      <c r="M3" s="430"/>
      <c r="N3" s="430"/>
      <c r="O3" s="430"/>
      <c r="P3" s="430"/>
      <c r="Q3" s="430"/>
      <c r="R3" s="430"/>
      <c r="S3" s="430"/>
      <c r="T3" s="430"/>
      <c r="U3" s="430"/>
      <c r="V3" s="430"/>
      <c r="W3" s="430"/>
      <c r="X3" s="430"/>
      <c r="Y3" s="430"/>
      <c r="Z3" s="430"/>
    </row>
    <row r="4" spans="1:28" ht="24" customHeight="1">
      <c r="A4" s="3"/>
      <c r="B4" s="430" t="s">
        <v>21</v>
      </c>
      <c r="C4" s="430"/>
      <c r="D4" s="430"/>
      <c r="E4" s="430"/>
      <c r="F4" s="430"/>
      <c r="G4" s="430"/>
      <c r="H4" s="430"/>
      <c r="I4" s="430"/>
      <c r="J4" s="430"/>
      <c r="K4" s="430"/>
      <c r="L4" s="430"/>
      <c r="M4" s="430"/>
      <c r="N4" s="430"/>
      <c r="O4" s="430"/>
      <c r="P4" s="430"/>
      <c r="Q4" s="430"/>
      <c r="R4" s="430"/>
      <c r="S4" s="430"/>
      <c r="T4" s="430"/>
      <c r="U4" s="430"/>
      <c r="V4" s="430"/>
      <c r="W4" s="430"/>
      <c r="X4" s="430"/>
      <c r="Y4" s="430"/>
      <c r="Z4" s="430"/>
    </row>
    <row r="5" spans="1:28" ht="24" customHeight="1">
      <c r="A5" s="3"/>
      <c r="B5" s="430"/>
      <c r="C5" s="430"/>
      <c r="D5" s="430"/>
      <c r="E5" s="430"/>
      <c r="F5" s="430"/>
      <c r="G5" s="430"/>
      <c r="H5" s="430"/>
      <c r="I5" s="430"/>
      <c r="J5" s="430"/>
      <c r="K5" s="430"/>
      <c r="L5" s="430"/>
      <c r="M5" s="430"/>
      <c r="N5" s="430"/>
      <c r="O5" s="430"/>
      <c r="P5" s="430"/>
      <c r="Q5" s="430"/>
      <c r="R5" s="430"/>
      <c r="S5" s="430"/>
      <c r="T5" s="430"/>
      <c r="U5" s="430"/>
      <c r="V5" s="430"/>
      <c r="W5" s="430"/>
      <c r="X5" s="430"/>
      <c r="Y5" s="430"/>
      <c r="Z5" s="430"/>
    </row>
    <row r="6" spans="1:28" s="5" customFormat="1" ht="12" customHeight="1">
      <c r="A6" s="7"/>
      <c r="B6" s="4"/>
      <c r="C6" s="4"/>
      <c r="D6" s="4"/>
      <c r="E6" s="4"/>
      <c r="F6" s="4"/>
      <c r="G6" s="4"/>
      <c r="H6" s="4"/>
      <c r="I6" s="4"/>
      <c r="J6" s="4"/>
      <c r="K6" s="4"/>
      <c r="L6" s="4"/>
      <c r="M6" s="4"/>
      <c r="N6" s="4"/>
      <c r="O6" s="4"/>
      <c r="P6" s="4"/>
      <c r="Q6" s="4"/>
      <c r="R6" s="4"/>
      <c r="S6" s="4"/>
      <c r="T6" s="4"/>
      <c r="U6" s="4"/>
      <c r="V6" s="14"/>
      <c r="W6" s="4"/>
      <c r="X6" s="4"/>
      <c r="Y6" s="4"/>
    </row>
    <row r="7" spans="1:28" s="5" customFormat="1" ht="138" customHeight="1">
      <c r="A7" s="8"/>
      <c r="B7" s="424" t="s">
        <v>22</v>
      </c>
      <c r="C7" s="425"/>
      <c r="D7" s="426"/>
      <c r="E7" s="421" t="str">
        <f>+Datos!B2</f>
        <v>REALIZAR LA INTERVENTORÍA TÉCNICA, ADMINISTRATIVA, LEGAL, FINANCIERA, SOCIAL, AMBIENTAL, SISO Y CONTABLE PARA EL  CONTRATO DE OBRA PÚBLICA QUE RESULTE DE LA LICITACIÓN FDLS-LP- 007-2024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v>
      </c>
      <c r="F7" s="422"/>
      <c r="G7" s="422"/>
      <c r="H7" s="422"/>
      <c r="I7" s="422"/>
      <c r="J7" s="422"/>
      <c r="K7" s="422"/>
      <c r="L7" s="422"/>
      <c r="M7" s="422"/>
      <c r="N7" s="422"/>
      <c r="O7" s="422"/>
      <c r="P7" s="422"/>
      <c r="Q7" s="422"/>
      <c r="R7" s="422"/>
      <c r="S7" s="422"/>
      <c r="T7" s="422"/>
      <c r="U7" s="422"/>
      <c r="V7" s="422"/>
      <c r="W7" s="422"/>
      <c r="X7" s="422"/>
      <c r="Y7" s="422"/>
      <c r="Z7" s="423"/>
    </row>
    <row r="8" spans="1:28" s="1" customFormat="1" ht="12" customHeight="1">
      <c r="A8" s="15"/>
      <c r="B8" s="11"/>
      <c r="C8" s="11"/>
      <c r="D8" s="11"/>
      <c r="E8" s="11"/>
      <c r="F8" s="12"/>
      <c r="G8" s="11"/>
      <c r="H8" s="11"/>
      <c r="I8" s="11"/>
      <c r="J8" s="11"/>
      <c r="K8" s="11"/>
      <c r="L8" s="13"/>
      <c r="M8" s="13"/>
      <c r="N8" s="11"/>
      <c r="O8" s="11"/>
      <c r="P8" s="11"/>
      <c r="Q8" s="11"/>
      <c r="R8" s="11"/>
      <c r="S8" s="11"/>
      <c r="T8" s="11"/>
      <c r="U8" s="11"/>
      <c r="V8" s="16"/>
      <c r="W8" s="11"/>
      <c r="X8" s="11"/>
      <c r="Y8" s="11"/>
    </row>
    <row r="9" spans="1:28" ht="16.5">
      <c r="B9" s="18"/>
      <c r="C9" s="19"/>
      <c r="D9" s="19"/>
      <c r="E9" s="20"/>
      <c r="F9" s="21"/>
      <c r="G9" s="21"/>
      <c r="H9" s="21"/>
      <c r="I9" s="21"/>
      <c r="J9" s="21"/>
      <c r="K9" s="49"/>
      <c r="L9" s="49"/>
      <c r="M9" s="49"/>
      <c r="N9" s="49"/>
      <c r="O9" s="9"/>
      <c r="P9" s="9"/>
      <c r="Q9" s="9"/>
      <c r="R9" s="9"/>
      <c r="S9" s="9"/>
      <c r="T9" s="10"/>
      <c r="U9" s="10"/>
      <c r="V9" s="22"/>
      <c r="W9" s="9"/>
      <c r="X9" s="9"/>
      <c r="Y9" s="9"/>
    </row>
    <row r="10" spans="1:28" ht="15.75">
      <c r="A10" s="15"/>
      <c r="B10" s="11"/>
      <c r="C10" s="11"/>
      <c r="D10" s="11"/>
      <c r="E10" s="11"/>
      <c r="F10" s="12"/>
      <c r="G10" s="11"/>
      <c r="H10" s="11"/>
      <c r="I10" s="11"/>
      <c r="J10" s="11"/>
      <c r="K10" s="11"/>
      <c r="L10" s="13"/>
      <c r="M10" s="13"/>
      <c r="N10" s="11"/>
      <c r="O10" s="11"/>
      <c r="P10" s="11"/>
      <c r="Q10" s="11"/>
      <c r="R10" s="11"/>
      <c r="S10" s="11"/>
      <c r="T10" s="11"/>
      <c r="U10" s="11"/>
      <c r="V10" s="16"/>
      <c r="W10" s="11"/>
      <c r="X10" s="11"/>
      <c r="Y10" s="11"/>
      <c r="Z10" s="1"/>
    </row>
    <row r="11" spans="1:28" ht="15.75">
      <c r="A11" s="88"/>
      <c r="B11" s="11"/>
      <c r="C11" s="11"/>
      <c r="D11" s="11"/>
      <c r="E11" s="11"/>
      <c r="F11" s="12"/>
      <c r="G11" s="11"/>
      <c r="H11" s="11"/>
      <c r="I11" s="11"/>
      <c r="J11" s="11"/>
      <c r="K11" s="11"/>
      <c r="L11" s="13"/>
      <c r="M11" s="13"/>
      <c r="N11" s="11"/>
      <c r="O11" s="11"/>
      <c r="P11" s="11"/>
      <c r="Q11" s="11"/>
      <c r="R11" s="11"/>
      <c r="S11" s="11"/>
      <c r="T11" s="11"/>
      <c r="U11" s="11"/>
      <c r="V11" s="16"/>
      <c r="W11" s="11"/>
      <c r="X11" s="11"/>
      <c r="Y11" s="11"/>
      <c r="Z11" s="89"/>
    </row>
    <row r="12" spans="1:28" s="71" customFormat="1">
      <c r="A12" s="90"/>
      <c r="E12" s="91"/>
      <c r="F12" s="91"/>
      <c r="G12" s="91"/>
      <c r="H12" s="91"/>
      <c r="I12" s="91"/>
      <c r="J12" s="91"/>
      <c r="K12" s="91"/>
      <c r="L12" s="91"/>
      <c r="M12" s="91"/>
      <c r="N12" s="91"/>
      <c r="O12" s="91"/>
      <c r="P12" s="91"/>
      <c r="Q12" s="91"/>
      <c r="R12" s="91"/>
      <c r="S12" s="91"/>
      <c r="T12" s="91"/>
      <c r="U12" s="91"/>
      <c r="V12" s="92"/>
      <c r="W12" s="91"/>
      <c r="X12" s="91"/>
      <c r="Y12" s="91"/>
      <c r="Z12" s="93"/>
    </row>
    <row r="13" spans="1:28" ht="43.5" customHeight="1">
      <c r="A13" s="94" t="s">
        <v>52</v>
      </c>
      <c r="B13" s="73">
        <v>1</v>
      </c>
      <c r="C13" s="379" t="s">
        <v>128</v>
      </c>
      <c r="D13" s="379"/>
      <c r="E13" s="379"/>
      <c r="F13" s="379"/>
      <c r="G13" s="379"/>
      <c r="H13" s="379"/>
      <c r="I13" s="379"/>
      <c r="J13" s="380"/>
      <c r="K13" s="128" t="s">
        <v>52</v>
      </c>
      <c r="L13" s="129" t="s">
        <v>52</v>
      </c>
      <c r="M13" s="330" t="s">
        <v>54</v>
      </c>
      <c r="N13" s="332"/>
      <c r="O13" s="332"/>
      <c r="P13" s="331"/>
      <c r="Q13" s="129" t="s">
        <v>52</v>
      </c>
      <c r="R13" s="129" t="s">
        <v>52</v>
      </c>
      <c r="S13" s="129" t="s">
        <v>52</v>
      </c>
      <c r="T13" s="129" t="s">
        <v>52</v>
      </c>
      <c r="U13" s="129" t="s">
        <v>52</v>
      </c>
      <c r="V13" s="129" t="s">
        <v>52</v>
      </c>
      <c r="W13" s="129" t="s">
        <v>52</v>
      </c>
      <c r="X13" s="129" t="s">
        <v>52</v>
      </c>
      <c r="Y13" s="129" t="s">
        <v>52</v>
      </c>
      <c r="Z13" s="95" t="s">
        <v>52</v>
      </c>
      <c r="AA13" s="76"/>
      <c r="AB13" s="76"/>
    </row>
    <row r="14" spans="1:28" ht="36" customHeight="1">
      <c r="A14" s="94" t="s">
        <v>52</v>
      </c>
      <c r="B14" s="77" t="s">
        <v>52</v>
      </c>
      <c r="C14" s="96" t="s">
        <v>52</v>
      </c>
      <c r="D14" s="96" t="s">
        <v>52</v>
      </c>
      <c r="E14" s="77" t="s">
        <v>52</v>
      </c>
      <c r="F14" s="77" t="s">
        <v>52</v>
      </c>
      <c r="G14" s="77" t="s">
        <v>52</v>
      </c>
      <c r="H14" s="77" t="s">
        <v>52</v>
      </c>
      <c r="I14" s="77" t="s">
        <v>52</v>
      </c>
      <c r="J14" s="76"/>
      <c r="K14" s="77" t="s">
        <v>52</v>
      </c>
      <c r="L14" s="75" t="s">
        <v>52</v>
      </c>
      <c r="M14" s="384"/>
      <c r="N14" s="385"/>
      <c r="O14" s="385"/>
      <c r="P14" s="386"/>
      <c r="Q14" s="75" t="s">
        <v>52</v>
      </c>
      <c r="R14" s="75" t="s">
        <v>52</v>
      </c>
      <c r="S14" s="75" t="s">
        <v>52</v>
      </c>
      <c r="T14" s="75" t="s">
        <v>52</v>
      </c>
      <c r="U14" s="75" t="s">
        <v>52</v>
      </c>
      <c r="V14" s="75" t="s">
        <v>52</v>
      </c>
      <c r="W14" s="75" t="s">
        <v>52</v>
      </c>
      <c r="X14" s="75" t="s">
        <v>52</v>
      </c>
      <c r="Y14" s="75" t="s">
        <v>52</v>
      </c>
      <c r="Z14" s="95" t="s">
        <v>52</v>
      </c>
      <c r="AA14" s="76"/>
      <c r="AB14" s="76"/>
    </row>
    <row r="15" spans="1:28" ht="23.25">
      <c r="A15" s="94" t="s">
        <v>52</v>
      </c>
      <c r="B15" s="96" t="s">
        <v>52</v>
      </c>
      <c r="C15" s="96" t="s">
        <v>52</v>
      </c>
      <c r="D15" s="96" t="s">
        <v>52</v>
      </c>
      <c r="E15" s="96" t="s">
        <v>52</v>
      </c>
      <c r="F15" s="96" t="s">
        <v>52</v>
      </c>
      <c r="G15" s="96" t="s">
        <v>52</v>
      </c>
      <c r="H15" s="96" t="s">
        <v>52</v>
      </c>
      <c r="I15" s="96" t="s">
        <v>52</v>
      </c>
      <c r="J15" s="96" t="s">
        <v>52</v>
      </c>
      <c r="K15" s="77" t="s">
        <v>52</v>
      </c>
      <c r="L15" s="77" t="s">
        <v>52</v>
      </c>
      <c r="M15" s="77" t="s">
        <v>52</v>
      </c>
      <c r="N15" s="96" t="s">
        <v>52</v>
      </c>
      <c r="O15" s="96" t="s">
        <v>52</v>
      </c>
      <c r="P15" s="96" t="s">
        <v>52</v>
      </c>
      <c r="Q15" s="96" t="s">
        <v>52</v>
      </c>
      <c r="R15" s="96" t="s">
        <v>52</v>
      </c>
      <c r="S15" s="96" t="s">
        <v>52</v>
      </c>
      <c r="T15" s="77" t="s">
        <v>52</v>
      </c>
      <c r="U15" s="77" t="s">
        <v>52</v>
      </c>
      <c r="V15" s="77" t="s">
        <v>52</v>
      </c>
      <c r="W15" s="77" t="s">
        <v>52</v>
      </c>
      <c r="X15" s="77" t="s">
        <v>52</v>
      </c>
      <c r="Y15" s="77" t="s">
        <v>52</v>
      </c>
      <c r="Z15" s="95" t="s">
        <v>52</v>
      </c>
      <c r="AA15" s="76"/>
      <c r="AB15" s="76"/>
    </row>
    <row r="16" spans="1:28" ht="44.25" customHeight="1">
      <c r="A16" s="97" t="s">
        <v>52</v>
      </c>
      <c r="B16" s="348" t="s">
        <v>56</v>
      </c>
      <c r="C16" s="349"/>
      <c r="D16" s="350"/>
      <c r="E16" s="388" t="str">
        <f>C13</f>
        <v>CONSORCIO REAL A&amp;U 2024</v>
      </c>
      <c r="F16" s="389"/>
      <c r="G16" s="389"/>
      <c r="H16" s="390"/>
      <c r="I16" s="394" t="s">
        <v>23</v>
      </c>
      <c r="J16" s="335"/>
      <c r="K16" s="395" t="s">
        <v>129</v>
      </c>
      <c r="L16" s="395"/>
      <c r="M16" s="395"/>
      <c r="N16" s="395"/>
      <c r="O16" s="396"/>
      <c r="P16" s="394" t="s">
        <v>24</v>
      </c>
      <c r="Q16" s="394"/>
      <c r="R16" s="394"/>
      <c r="S16" s="78">
        <v>0.9</v>
      </c>
      <c r="T16" s="77" t="s">
        <v>52</v>
      </c>
      <c r="U16" s="77" t="s">
        <v>52</v>
      </c>
      <c r="V16" s="75" t="s">
        <v>52</v>
      </c>
      <c r="W16" s="75" t="s">
        <v>52</v>
      </c>
      <c r="X16" s="75" t="s">
        <v>52</v>
      </c>
      <c r="Y16" s="98" t="s">
        <v>52</v>
      </c>
      <c r="Z16" s="99" t="s">
        <v>52</v>
      </c>
      <c r="AA16" s="79"/>
      <c r="AB16" s="79"/>
    </row>
    <row r="17" spans="1:28" ht="42.75" customHeight="1">
      <c r="A17" s="97" t="s">
        <v>52</v>
      </c>
      <c r="B17" s="411"/>
      <c r="C17" s="412"/>
      <c r="D17" s="413"/>
      <c r="E17" s="391"/>
      <c r="F17" s="392"/>
      <c r="G17" s="392"/>
      <c r="H17" s="393"/>
      <c r="I17" s="394" t="s">
        <v>25</v>
      </c>
      <c r="J17" s="335"/>
      <c r="K17" s="395" t="s">
        <v>130</v>
      </c>
      <c r="L17" s="395"/>
      <c r="M17" s="395"/>
      <c r="N17" s="395"/>
      <c r="O17" s="396"/>
      <c r="P17" s="394" t="s">
        <v>24</v>
      </c>
      <c r="Q17" s="394"/>
      <c r="R17" s="394"/>
      <c r="S17" s="142">
        <v>0.1</v>
      </c>
      <c r="T17" s="77" t="s">
        <v>52</v>
      </c>
      <c r="U17" s="77" t="s">
        <v>52</v>
      </c>
      <c r="V17" s="77" t="s">
        <v>52</v>
      </c>
      <c r="W17" s="77" t="s">
        <v>52</v>
      </c>
      <c r="X17" s="77" t="s">
        <v>52</v>
      </c>
      <c r="Y17" s="98" t="s">
        <v>52</v>
      </c>
      <c r="Z17" s="99" t="s">
        <v>52</v>
      </c>
      <c r="AA17" s="79"/>
      <c r="AB17" s="79"/>
    </row>
    <row r="18" spans="1:28" s="141" customFormat="1" ht="26.25" customHeight="1">
      <c r="A18" s="134"/>
      <c r="B18" s="135"/>
      <c r="C18" s="135"/>
      <c r="D18" s="135"/>
      <c r="E18" s="136"/>
      <c r="F18" s="136"/>
      <c r="G18" s="136"/>
      <c r="H18" s="136"/>
      <c r="I18" s="137"/>
      <c r="J18" s="137"/>
      <c r="K18" s="137"/>
      <c r="L18" s="137"/>
      <c r="M18" s="137"/>
      <c r="N18" s="137"/>
      <c r="O18" s="137"/>
      <c r="P18" s="334" t="s">
        <v>91</v>
      </c>
      <c r="Q18" s="394"/>
      <c r="R18" s="397"/>
      <c r="S18" s="143">
        <f>S16+S17</f>
        <v>1</v>
      </c>
      <c r="T18" s="138"/>
      <c r="U18" s="138"/>
      <c r="V18" s="138"/>
      <c r="W18" s="138"/>
      <c r="X18" s="138"/>
      <c r="Y18" s="139"/>
      <c r="Z18" s="140"/>
      <c r="AA18" s="139"/>
      <c r="AB18" s="139"/>
    </row>
    <row r="19" spans="1:28" ht="15" customHeight="1">
      <c r="A19" s="94" t="s">
        <v>52</v>
      </c>
      <c r="B19" s="96" t="s">
        <v>52</v>
      </c>
      <c r="C19" s="96" t="s">
        <v>52</v>
      </c>
      <c r="D19" s="96" t="s">
        <v>52</v>
      </c>
      <c r="E19" s="96" t="s">
        <v>52</v>
      </c>
      <c r="F19" s="96" t="s">
        <v>52</v>
      </c>
      <c r="G19" s="96" t="s">
        <v>52</v>
      </c>
      <c r="H19" s="96" t="s">
        <v>52</v>
      </c>
      <c r="I19" s="96" t="s">
        <v>52</v>
      </c>
      <c r="J19" s="96" t="s">
        <v>52</v>
      </c>
      <c r="K19" s="77" t="s">
        <v>52</v>
      </c>
      <c r="L19" s="77" t="s">
        <v>52</v>
      </c>
      <c r="M19" s="77" t="s">
        <v>52</v>
      </c>
      <c r="N19" s="96" t="s">
        <v>52</v>
      </c>
      <c r="O19" s="96" t="s">
        <v>52</v>
      </c>
      <c r="P19" s="96" t="s">
        <v>52</v>
      </c>
      <c r="Q19" s="96" t="s">
        <v>52</v>
      </c>
      <c r="R19" s="96" t="s">
        <v>52</v>
      </c>
      <c r="S19" s="96" t="s">
        <v>52</v>
      </c>
      <c r="T19" s="77" t="s">
        <v>52</v>
      </c>
      <c r="U19" s="77" t="s">
        <v>52</v>
      </c>
      <c r="V19" s="77" t="s">
        <v>52</v>
      </c>
      <c r="W19" s="77" t="s">
        <v>52</v>
      </c>
      <c r="X19" s="77" t="s">
        <v>52</v>
      </c>
      <c r="Y19" s="76"/>
      <c r="Z19" s="100"/>
      <c r="AA19" s="76"/>
      <c r="AB19" s="76"/>
    </row>
    <row r="20" spans="1:28" ht="37.5" customHeight="1">
      <c r="A20" s="94" t="s">
        <v>52</v>
      </c>
      <c r="B20" s="334" t="s">
        <v>26</v>
      </c>
      <c r="C20" s="394"/>
      <c r="D20" s="335"/>
      <c r="E20" s="398">
        <v>215897184</v>
      </c>
      <c r="F20" s="399"/>
      <c r="G20" s="400" t="s">
        <v>27</v>
      </c>
      <c r="H20" s="400"/>
      <c r="I20" s="401"/>
      <c r="J20" s="64">
        <v>1</v>
      </c>
      <c r="K20" s="17">
        <f>((E20/1300000)*J20)</f>
        <v>166.07475692307693</v>
      </c>
      <c r="L20" s="217" t="s">
        <v>54</v>
      </c>
      <c r="M20" s="152"/>
      <c r="N20" s="75" t="s">
        <v>52</v>
      </c>
      <c r="O20" s="75" t="s">
        <v>52</v>
      </c>
      <c r="P20" s="75" t="s">
        <v>52</v>
      </c>
      <c r="Q20" s="75" t="s">
        <v>52</v>
      </c>
      <c r="R20" s="75" t="s">
        <v>52</v>
      </c>
      <c r="S20" s="75" t="s">
        <v>52</v>
      </c>
      <c r="T20" s="75" t="s">
        <v>52</v>
      </c>
      <c r="U20" s="75" t="s">
        <v>52</v>
      </c>
      <c r="V20" s="75" t="s">
        <v>52</v>
      </c>
      <c r="W20" s="75" t="s">
        <v>52</v>
      </c>
      <c r="X20" s="75" t="s">
        <v>52</v>
      </c>
      <c r="Y20" s="75" t="s">
        <v>52</v>
      </c>
      <c r="Z20" s="95" t="s">
        <v>52</v>
      </c>
      <c r="AA20" s="76"/>
      <c r="AB20" s="76"/>
    </row>
    <row r="21" spans="1:28" ht="37.5" customHeight="1">
      <c r="A21" s="94"/>
      <c r="B21" s="133"/>
      <c r="C21" s="133"/>
      <c r="D21" s="133"/>
      <c r="E21" s="148"/>
      <c r="F21" s="149"/>
      <c r="G21" s="402" t="s">
        <v>93</v>
      </c>
      <c r="H21" s="400"/>
      <c r="I21" s="401"/>
      <c r="J21" s="150">
        <v>0.7</v>
      </c>
      <c r="K21" s="17">
        <f>((E20/1300000)*J21)</f>
        <v>116.25232984615384</v>
      </c>
      <c r="L21" s="204" t="s">
        <v>47</v>
      </c>
      <c r="M21" s="225"/>
      <c r="N21" s="75"/>
      <c r="O21" s="75"/>
      <c r="P21" s="75"/>
      <c r="Q21" s="75"/>
      <c r="R21" s="75"/>
      <c r="S21" s="75"/>
      <c r="T21" s="75"/>
      <c r="U21" s="75"/>
      <c r="V21" s="75"/>
      <c r="W21" s="75"/>
      <c r="X21" s="75"/>
      <c r="Y21" s="75"/>
      <c r="Z21" s="95"/>
      <c r="AA21" s="76"/>
      <c r="AB21" s="76"/>
    </row>
    <row r="22" spans="1:28" ht="23.25">
      <c r="A22" s="94" t="s">
        <v>52</v>
      </c>
      <c r="B22" s="96" t="s">
        <v>52</v>
      </c>
      <c r="C22" s="96" t="s">
        <v>52</v>
      </c>
      <c r="D22" s="96" t="s">
        <v>52</v>
      </c>
      <c r="E22" s="96" t="s">
        <v>52</v>
      </c>
      <c r="F22" s="96" t="s">
        <v>52</v>
      </c>
      <c r="G22" s="96" t="s">
        <v>52</v>
      </c>
      <c r="H22" s="96" t="s">
        <v>52</v>
      </c>
      <c r="I22" s="96" t="s">
        <v>52</v>
      </c>
      <c r="J22" s="96" t="s">
        <v>52</v>
      </c>
      <c r="K22" s="77" t="s">
        <v>52</v>
      </c>
      <c r="L22" s="77" t="s">
        <v>52</v>
      </c>
      <c r="M22" s="135" t="s">
        <v>52</v>
      </c>
      <c r="N22" s="96" t="s">
        <v>52</v>
      </c>
      <c r="O22" s="96" t="s">
        <v>52</v>
      </c>
      <c r="P22" s="96" t="s">
        <v>52</v>
      </c>
      <c r="Q22" s="96" t="s">
        <v>52</v>
      </c>
      <c r="R22" s="96" t="s">
        <v>52</v>
      </c>
      <c r="S22" s="96" t="s">
        <v>52</v>
      </c>
      <c r="T22" s="77" t="s">
        <v>52</v>
      </c>
      <c r="U22" s="77" t="s">
        <v>52</v>
      </c>
      <c r="V22" s="77" t="s">
        <v>52</v>
      </c>
      <c r="W22" s="77" t="s">
        <v>52</v>
      </c>
      <c r="X22" s="77" t="s">
        <v>52</v>
      </c>
      <c r="Y22" s="76"/>
      <c r="Z22" s="100"/>
      <c r="AA22" s="76"/>
      <c r="AB22" s="76"/>
    </row>
    <row r="23" spans="1:28" ht="46.5" customHeight="1">
      <c r="A23" s="94" t="s">
        <v>52</v>
      </c>
      <c r="B23" s="334" t="s">
        <v>57</v>
      </c>
      <c r="C23" s="335"/>
      <c r="D23" s="80">
        <v>1</v>
      </c>
      <c r="E23" s="68">
        <v>80101600</v>
      </c>
      <c r="F23" s="68">
        <v>81101500</v>
      </c>
      <c r="G23" s="68"/>
      <c r="H23" s="68"/>
      <c r="I23" s="336" t="s">
        <v>28</v>
      </c>
      <c r="J23" s="337"/>
      <c r="K23" s="336" t="s">
        <v>29</v>
      </c>
      <c r="L23" s="337"/>
      <c r="M23" s="226" t="s">
        <v>52</v>
      </c>
      <c r="N23" s="75" t="s">
        <v>52</v>
      </c>
      <c r="O23" s="75" t="s">
        <v>52</v>
      </c>
      <c r="P23" s="75" t="s">
        <v>52</v>
      </c>
      <c r="Q23" s="76"/>
      <c r="R23" s="75" t="s">
        <v>52</v>
      </c>
      <c r="S23" s="75" t="s">
        <v>52</v>
      </c>
      <c r="T23" s="75" t="s">
        <v>52</v>
      </c>
      <c r="U23" s="75" t="s">
        <v>52</v>
      </c>
      <c r="V23" s="75" t="s">
        <v>52</v>
      </c>
      <c r="W23" s="75" t="s">
        <v>52</v>
      </c>
      <c r="X23" s="75" t="s">
        <v>52</v>
      </c>
      <c r="Y23" s="75" t="s">
        <v>52</v>
      </c>
      <c r="Z23" s="95" t="s">
        <v>52</v>
      </c>
      <c r="AA23" s="76"/>
      <c r="AB23" s="76"/>
    </row>
    <row r="24" spans="1:28" ht="23.25">
      <c r="A24" s="94" t="s">
        <v>52</v>
      </c>
      <c r="B24" s="338" t="s">
        <v>30</v>
      </c>
      <c r="C24" s="339"/>
      <c r="D24" s="69" t="s">
        <v>31</v>
      </c>
      <c r="E24" s="74" t="s">
        <v>32</v>
      </c>
      <c r="F24" s="74" t="s">
        <v>32</v>
      </c>
      <c r="G24" s="74"/>
      <c r="H24" s="74" t="s">
        <v>52</v>
      </c>
      <c r="I24" s="340">
        <f>COUNTA(E24:F24)</f>
        <v>2</v>
      </c>
      <c r="J24" s="341"/>
      <c r="K24" s="405" t="s">
        <v>47</v>
      </c>
      <c r="L24" s="405"/>
      <c r="M24" s="226" t="s">
        <v>52</v>
      </c>
      <c r="N24" s="75" t="s">
        <v>52</v>
      </c>
      <c r="O24" s="75" t="s">
        <v>52</v>
      </c>
      <c r="P24" s="75" t="s">
        <v>52</v>
      </c>
      <c r="Q24" s="75" t="s">
        <v>52</v>
      </c>
      <c r="R24" s="75" t="s">
        <v>52</v>
      </c>
      <c r="S24" s="75" t="s">
        <v>52</v>
      </c>
      <c r="T24" s="75" t="s">
        <v>52</v>
      </c>
      <c r="U24" s="75" t="s">
        <v>52</v>
      </c>
      <c r="V24" s="75" t="s">
        <v>52</v>
      </c>
      <c r="W24" s="75" t="s">
        <v>52</v>
      </c>
      <c r="X24" s="75" t="s">
        <v>52</v>
      </c>
      <c r="Y24" s="75" t="s">
        <v>52</v>
      </c>
      <c r="Z24" s="95" t="s">
        <v>52</v>
      </c>
      <c r="AA24" s="76"/>
      <c r="AB24" s="76"/>
    </row>
    <row r="25" spans="1:28" ht="23.25">
      <c r="A25" s="94" t="s">
        <v>52</v>
      </c>
      <c r="B25" s="338" t="s">
        <v>30</v>
      </c>
      <c r="C25" s="339"/>
      <c r="D25" s="69" t="s">
        <v>48</v>
      </c>
      <c r="E25" s="74"/>
      <c r="F25" s="74"/>
      <c r="G25" s="74"/>
      <c r="H25" s="74" t="s">
        <v>52</v>
      </c>
      <c r="I25" s="340">
        <f t="shared" ref="I25:I28" si="0">COUNTA(E25:F25)</f>
        <v>0</v>
      </c>
      <c r="J25" s="341"/>
      <c r="K25" s="330" t="s">
        <v>54</v>
      </c>
      <c r="L25" s="331"/>
      <c r="M25" s="225"/>
      <c r="N25" s="75" t="s">
        <v>52</v>
      </c>
      <c r="O25" s="75" t="s">
        <v>52</v>
      </c>
      <c r="P25" s="75" t="s">
        <v>52</v>
      </c>
      <c r="Q25" s="75" t="s">
        <v>52</v>
      </c>
      <c r="R25" s="75" t="s">
        <v>52</v>
      </c>
      <c r="S25" s="75" t="s">
        <v>52</v>
      </c>
      <c r="T25" s="75" t="s">
        <v>52</v>
      </c>
      <c r="U25" s="75" t="s">
        <v>52</v>
      </c>
      <c r="V25" s="75" t="s">
        <v>52</v>
      </c>
      <c r="W25" s="75" t="s">
        <v>52</v>
      </c>
      <c r="X25" s="75" t="s">
        <v>52</v>
      </c>
      <c r="Y25" s="75" t="s">
        <v>52</v>
      </c>
      <c r="Z25" s="95" t="s">
        <v>52</v>
      </c>
      <c r="AA25" s="76"/>
      <c r="AB25" s="76"/>
    </row>
    <row r="26" spans="1:28" ht="23.25" hidden="1">
      <c r="A26" s="94" t="s">
        <v>52</v>
      </c>
      <c r="B26" s="338" t="s">
        <v>30</v>
      </c>
      <c r="C26" s="339"/>
      <c r="D26" s="69" t="s">
        <v>49</v>
      </c>
      <c r="E26" s="74" t="s">
        <v>32</v>
      </c>
      <c r="F26" s="74" t="s">
        <v>32</v>
      </c>
      <c r="G26" s="74"/>
      <c r="H26" s="74" t="s">
        <v>52</v>
      </c>
      <c r="I26" s="340">
        <f t="shared" si="0"/>
        <v>2</v>
      </c>
      <c r="J26" s="341"/>
      <c r="K26" s="405" t="s">
        <v>47</v>
      </c>
      <c r="L26" s="405"/>
      <c r="M26" s="75" t="s">
        <v>52</v>
      </c>
      <c r="N26" s="75" t="s">
        <v>52</v>
      </c>
      <c r="O26" s="75" t="s">
        <v>52</v>
      </c>
      <c r="P26" s="75" t="s">
        <v>52</v>
      </c>
      <c r="Q26" s="75" t="s">
        <v>52</v>
      </c>
      <c r="R26" s="75" t="s">
        <v>52</v>
      </c>
      <c r="S26" s="75" t="s">
        <v>52</v>
      </c>
      <c r="T26" s="75" t="s">
        <v>52</v>
      </c>
      <c r="U26" s="75" t="s">
        <v>52</v>
      </c>
      <c r="V26" s="75" t="s">
        <v>52</v>
      </c>
      <c r="W26" s="75" t="s">
        <v>52</v>
      </c>
      <c r="X26" s="75" t="s">
        <v>52</v>
      </c>
      <c r="Y26" s="75" t="s">
        <v>52</v>
      </c>
      <c r="Z26" s="95" t="s">
        <v>52</v>
      </c>
      <c r="AA26" s="76"/>
      <c r="AB26" s="76"/>
    </row>
    <row r="27" spans="1:28" ht="23.25" hidden="1">
      <c r="A27" s="94" t="s">
        <v>52</v>
      </c>
      <c r="B27" s="338" t="s">
        <v>30</v>
      </c>
      <c r="C27" s="339"/>
      <c r="D27" s="69" t="s">
        <v>50</v>
      </c>
      <c r="E27" s="74" t="s">
        <v>32</v>
      </c>
      <c r="F27" s="74" t="s">
        <v>32</v>
      </c>
      <c r="G27" s="74"/>
      <c r="H27" s="74" t="s">
        <v>52</v>
      </c>
      <c r="I27" s="340">
        <f t="shared" si="0"/>
        <v>2</v>
      </c>
      <c r="J27" s="341"/>
      <c r="K27" s="405" t="s">
        <v>47</v>
      </c>
      <c r="L27" s="405"/>
      <c r="M27" s="75" t="s">
        <v>52</v>
      </c>
      <c r="N27" s="75" t="s">
        <v>52</v>
      </c>
      <c r="O27" s="75" t="s">
        <v>52</v>
      </c>
      <c r="P27" s="75" t="s">
        <v>52</v>
      </c>
      <c r="Q27" s="75" t="s">
        <v>52</v>
      </c>
      <c r="R27" s="75" t="s">
        <v>52</v>
      </c>
      <c r="S27" s="75" t="s">
        <v>52</v>
      </c>
      <c r="T27" s="75" t="s">
        <v>52</v>
      </c>
      <c r="U27" s="75" t="s">
        <v>52</v>
      </c>
      <c r="V27" s="75" t="s">
        <v>52</v>
      </c>
      <c r="W27" s="75" t="s">
        <v>52</v>
      </c>
      <c r="X27" s="75" t="s">
        <v>52</v>
      </c>
      <c r="Y27" s="75" t="s">
        <v>52</v>
      </c>
      <c r="Z27" s="95" t="s">
        <v>52</v>
      </c>
      <c r="AA27" s="76"/>
      <c r="AB27" s="76"/>
    </row>
    <row r="28" spans="1:28" ht="23.25" hidden="1">
      <c r="A28" s="94" t="s">
        <v>52</v>
      </c>
      <c r="B28" s="338" t="s">
        <v>30</v>
      </c>
      <c r="C28" s="339"/>
      <c r="D28" s="69" t="s">
        <v>51</v>
      </c>
      <c r="E28" s="74" t="s">
        <v>32</v>
      </c>
      <c r="F28" s="74" t="s">
        <v>32</v>
      </c>
      <c r="G28" s="74"/>
      <c r="H28" s="74" t="s">
        <v>52</v>
      </c>
      <c r="I28" s="340">
        <f t="shared" si="0"/>
        <v>2</v>
      </c>
      <c r="J28" s="341"/>
      <c r="K28" s="405" t="s">
        <v>47</v>
      </c>
      <c r="L28" s="405"/>
      <c r="M28" s="75" t="s">
        <v>52</v>
      </c>
      <c r="N28" s="75" t="s">
        <v>52</v>
      </c>
      <c r="O28" s="75" t="s">
        <v>52</v>
      </c>
      <c r="P28" s="75" t="s">
        <v>52</v>
      </c>
      <c r="Q28" s="75" t="s">
        <v>52</v>
      </c>
      <c r="R28" s="75" t="s">
        <v>52</v>
      </c>
      <c r="S28" s="75" t="s">
        <v>52</v>
      </c>
      <c r="T28" s="75" t="s">
        <v>52</v>
      </c>
      <c r="U28" s="75" t="s">
        <v>52</v>
      </c>
      <c r="V28" s="75" t="s">
        <v>52</v>
      </c>
      <c r="W28" s="75" t="s">
        <v>52</v>
      </c>
      <c r="X28" s="75" t="s">
        <v>52</v>
      </c>
      <c r="Y28" s="75" t="s">
        <v>52</v>
      </c>
      <c r="Z28" s="95" t="s">
        <v>52</v>
      </c>
      <c r="AA28" s="76"/>
      <c r="AB28" s="76"/>
    </row>
    <row r="29" spans="1:28" ht="23.25">
      <c r="A29" s="94" t="s">
        <v>52</v>
      </c>
      <c r="B29" s="342" t="s">
        <v>33</v>
      </c>
      <c r="C29" s="343"/>
      <c r="D29" s="344"/>
      <c r="E29" s="70"/>
      <c r="F29" s="70"/>
      <c r="G29" s="70"/>
      <c r="H29" s="70"/>
      <c r="I29" s="340">
        <f>COUNTA(E29:F29)</f>
        <v>0</v>
      </c>
      <c r="J29" s="341"/>
      <c r="K29" s="405"/>
      <c r="L29" s="405"/>
      <c r="M29" s="75" t="s">
        <v>52</v>
      </c>
      <c r="N29" s="75" t="s">
        <v>52</v>
      </c>
      <c r="O29" s="75" t="s">
        <v>52</v>
      </c>
      <c r="P29" s="75" t="s">
        <v>52</v>
      </c>
      <c r="Q29" s="75" t="s">
        <v>52</v>
      </c>
      <c r="R29" s="75" t="s">
        <v>52</v>
      </c>
      <c r="S29" s="75" t="s">
        <v>52</v>
      </c>
      <c r="T29" s="75" t="s">
        <v>52</v>
      </c>
      <c r="U29" s="75" t="s">
        <v>52</v>
      </c>
      <c r="V29" s="75" t="s">
        <v>52</v>
      </c>
      <c r="W29" s="75" t="s">
        <v>52</v>
      </c>
      <c r="X29" s="75" t="s">
        <v>52</v>
      </c>
      <c r="Y29" s="75" t="s">
        <v>52</v>
      </c>
      <c r="Z29" s="95" t="s">
        <v>52</v>
      </c>
      <c r="AA29" s="76"/>
      <c r="AB29" s="76"/>
    </row>
    <row r="30" spans="1:28">
      <c r="A30" s="101" t="s">
        <v>52</v>
      </c>
      <c r="B30" s="102" t="s">
        <v>52</v>
      </c>
      <c r="C30" s="102" t="s">
        <v>52</v>
      </c>
      <c r="D30" s="102" t="s">
        <v>52</v>
      </c>
      <c r="E30" s="102" t="s">
        <v>52</v>
      </c>
      <c r="F30" s="102" t="s">
        <v>52</v>
      </c>
      <c r="G30" s="103" t="s">
        <v>52</v>
      </c>
      <c r="H30" s="103" t="s">
        <v>52</v>
      </c>
      <c r="I30" s="103" t="s">
        <v>52</v>
      </c>
      <c r="J30" s="103" t="s">
        <v>52</v>
      </c>
      <c r="K30" s="104" t="s">
        <v>52</v>
      </c>
      <c r="L30" s="104" t="s">
        <v>52</v>
      </c>
      <c r="M30" s="104" t="s">
        <v>52</v>
      </c>
      <c r="N30" s="104" t="s">
        <v>52</v>
      </c>
      <c r="O30" s="104" t="s">
        <v>52</v>
      </c>
      <c r="P30" s="104" t="s">
        <v>52</v>
      </c>
      <c r="Q30" s="104" t="s">
        <v>52</v>
      </c>
      <c r="R30" s="104" t="s">
        <v>52</v>
      </c>
      <c r="S30" s="104" t="s">
        <v>52</v>
      </c>
      <c r="T30" s="104" t="s">
        <v>52</v>
      </c>
      <c r="U30" s="104" t="s">
        <v>52</v>
      </c>
      <c r="V30" s="104" t="s">
        <v>52</v>
      </c>
      <c r="W30" s="104" t="s">
        <v>52</v>
      </c>
      <c r="X30" s="104" t="s">
        <v>52</v>
      </c>
      <c r="Y30" s="104" t="s">
        <v>52</v>
      </c>
      <c r="Z30" s="105" t="s">
        <v>52</v>
      </c>
      <c r="AA30" s="81"/>
      <c r="AB30" s="81"/>
    </row>
    <row r="31" spans="1:28" ht="48" customHeight="1">
      <c r="A31" s="101" t="s">
        <v>52</v>
      </c>
      <c r="B31" s="345" t="s">
        <v>34</v>
      </c>
      <c r="C31" s="345" t="s">
        <v>35</v>
      </c>
      <c r="D31" s="345" t="s">
        <v>36</v>
      </c>
      <c r="E31" s="345" t="s">
        <v>58</v>
      </c>
      <c r="F31" s="348" t="s">
        <v>59</v>
      </c>
      <c r="G31" s="349"/>
      <c r="H31" s="350"/>
      <c r="I31" s="357" t="s">
        <v>60</v>
      </c>
      <c r="J31" s="358"/>
      <c r="K31" s="363" t="s">
        <v>37</v>
      </c>
      <c r="L31" s="363"/>
      <c r="M31" s="364"/>
      <c r="N31" s="369" t="s">
        <v>38</v>
      </c>
      <c r="O31" s="369"/>
      <c r="P31" s="369"/>
      <c r="Q31" s="369"/>
      <c r="R31" s="387"/>
      <c r="S31" s="345" t="s">
        <v>61</v>
      </c>
      <c r="T31" s="345" t="s">
        <v>39</v>
      </c>
      <c r="U31" s="345" t="s">
        <v>40</v>
      </c>
      <c r="V31" s="345" t="s">
        <v>41</v>
      </c>
      <c r="W31" s="345" t="s">
        <v>126</v>
      </c>
      <c r="X31" s="345" t="s">
        <v>63</v>
      </c>
      <c r="Y31" s="357" t="s">
        <v>42</v>
      </c>
      <c r="Z31" s="366"/>
      <c r="AA31" s="461" t="s">
        <v>137</v>
      </c>
      <c r="AB31" s="81"/>
    </row>
    <row r="32" spans="1:28" ht="129.75" customHeight="1">
      <c r="A32" s="101" t="s">
        <v>52</v>
      </c>
      <c r="B32" s="346"/>
      <c r="C32" s="346"/>
      <c r="D32" s="346"/>
      <c r="E32" s="346"/>
      <c r="F32" s="351"/>
      <c r="G32" s="352"/>
      <c r="H32" s="353"/>
      <c r="I32" s="359"/>
      <c r="J32" s="360"/>
      <c r="K32" s="369" t="s">
        <v>43</v>
      </c>
      <c r="L32" s="370"/>
      <c r="M32" s="145" t="s">
        <v>44</v>
      </c>
      <c r="N32" s="371" t="s">
        <v>64</v>
      </c>
      <c r="O32" s="372"/>
      <c r="P32" s="372"/>
      <c r="Q32" s="372"/>
      <c r="R32" s="373"/>
      <c r="S32" s="346"/>
      <c r="T32" s="346"/>
      <c r="U32" s="346"/>
      <c r="V32" s="346"/>
      <c r="W32" s="346"/>
      <c r="X32" s="346"/>
      <c r="Y32" s="359"/>
      <c r="Z32" s="367"/>
      <c r="AA32" s="461"/>
      <c r="AB32" s="81"/>
    </row>
    <row r="33" spans="1:28" ht="88.5" customHeight="1">
      <c r="A33" s="106" t="s">
        <v>52</v>
      </c>
      <c r="B33" s="347"/>
      <c r="C33" s="347"/>
      <c r="D33" s="347"/>
      <c r="E33" s="347"/>
      <c r="F33" s="354"/>
      <c r="G33" s="355"/>
      <c r="H33" s="356"/>
      <c r="I33" s="361"/>
      <c r="J33" s="362"/>
      <c r="K33" s="406" t="s">
        <v>45</v>
      </c>
      <c r="L33" s="407"/>
      <c r="M33" s="146" t="s">
        <v>92</v>
      </c>
      <c r="N33" s="374"/>
      <c r="O33" s="375"/>
      <c r="P33" s="375"/>
      <c r="Q33" s="375"/>
      <c r="R33" s="376"/>
      <c r="S33" s="347"/>
      <c r="T33" s="347"/>
      <c r="U33" s="347"/>
      <c r="V33" s="347"/>
      <c r="W33" s="347"/>
      <c r="X33" s="347"/>
      <c r="Y33" s="361"/>
      <c r="Z33" s="368"/>
      <c r="AA33" s="461"/>
      <c r="AB33" s="82"/>
    </row>
    <row r="34" spans="1:28" ht="15.75">
      <c r="A34" s="101" t="s">
        <v>52</v>
      </c>
      <c r="B34" s="83" t="s">
        <v>52</v>
      </c>
      <c r="C34" s="107"/>
      <c r="D34" s="107"/>
      <c r="E34" s="108"/>
      <c r="F34" s="327" t="s">
        <v>52</v>
      </c>
      <c r="G34" s="327"/>
      <c r="H34" s="327"/>
      <c r="I34" s="108"/>
      <c r="J34" s="108"/>
      <c r="K34" s="108"/>
      <c r="L34" s="81"/>
      <c r="M34" s="81"/>
      <c r="N34" s="81"/>
      <c r="O34" s="108"/>
      <c r="P34" s="108"/>
      <c r="Q34" s="108"/>
      <c r="R34" s="108"/>
      <c r="S34" s="108"/>
      <c r="T34" s="108"/>
      <c r="U34" s="108"/>
      <c r="V34" s="108"/>
      <c r="W34" s="108"/>
      <c r="X34" s="108"/>
      <c r="Y34" s="108"/>
      <c r="Z34" s="109"/>
      <c r="AA34" s="81"/>
      <c r="AB34" s="81"/>
    </row>
    <row r="35" spans="1:28" ht="149.25" customHeight="1">
      <c r="A35" s="101" t="s">
        <v>52</v>
      </c>
      <c r="B35" s="72">
        <v>1</v>
      </c>
      <c r="C35" s="66">
        <v>29</v>
      </c>
      <c r="D35" s="66">
        <v>261</v>
      </c>
      <c r="E35" s="117" t="s">
        <v>131</v>
      </c>
      <c r="F35" s="333" t="s">
        <v>135</v>
      </c>
      <c r="G35" s="333"/>
      <c r="H35" s="333"/>
      <c r="I35" s="329" t="s">
        <v>158</v>
      </c>
      <c r="J35" s="329"/>
      <c r="K35" s="381" t="s">
        <v>47</v>
      </c>
      <c r="L35" s="383"/>
      <c r="M35" s="214" t="s">
        <v>46</v>
      </c>
      <c r="N35" s="365" t="s">
        <v>47</v>
      </c>
      <c r="O35" s="365"/>
      <c r="P35" s="365"/>
      <c r="Q35" s="365"/>
      <c r="R35" s="365"/>
      <c r="S35" s="119" t="s">
        <v>47</v>
      </c>
      <c r="T35" s="118" t="s">
        <v>130</v>
      </c>
      <c r="U35" s="67">
        <v>1</v>
      </c>
      <c r="V35" s="154">
        <v>140.99</v>
      </c>
      <c r="W35" s="155">
        <f>U35*V35</f>
        <v>140.99</v>
      </c>
      <c r="X35" s="155">
        <f>V35*U35</f>
        <v>140.99</v>
      </c>
      <c r="Y35" s="333" t="s">
        <v>139</v>
      </c>
      <c r="Z35" s="333"/>
      <c r="AA35" s="216" t="s">
        <v>138</v>
      </c>
      <c r="AB35" s="81"/>
    </row>
    <row r="36" spans="1:28" ht="295.5" customHeight="1">
      <c r="A36" s="101" t="s">
        <v>52</v>
      </c>
      <c r="B36" s="72">
        <v>2</v>
      </c>
      <c r="C36" s="66">
        <v>59</v>
      </c>
      <c r="D36" s="66">
        <v>326</v>
      </c>
      <c r="E36" s="117" t="s">
        <v>132</v>
      </c>
      <c r="F36" s="333" t="s">
        <v>133</v>
      </c>
      <c r="G36" s="333"/>
      <c r="H36" s="333"/>
      <c r="I36" s="329" t="s">
        <v>157</v>
      </c>
      <c r="J36" s="329"/>
      <c r="K36" s="408" t="s">
        <v>46</v>
      </c>
      <c r="L36" s="408"/>
      <c r="M36" s="207" t="s">
        <v>54</v>
      </c>
      <c r="N36" s="330" t="s">
        <v>54</v>
      </c>
      <c r="O36" s="332"/>
      <c r="P36" s="332"/>
      <c r="Q36" s="332"/>
      <c r="R36" s="331"/>
      <c r="S36" s="207" t="s">
        <v>54</v>
      </c>
      <c r="T36" s="203" t="s">
        <v>130</v>
      </c>
      <c r="U36" s="67">
        <v>1</v>
      </c>
      <c r="V36" s="154">
        <v>866.5</v>
      </c>
      <c r="W36" s="155"/>
      <c r="X36" s="155">
        <f t="shared" ref="X36" si="1">V36*U36</f>
        <v>866.5</v>
      </c>
      <c r="Y36" s="333" t="s">
        <v>141</v>
      </c>
      <c r="Z36" s="333"/>
      <c r="AA36" s="222" t="s">
        <v>142</v>
      </c>
      <c r="AB36" s="81"/>
    </row>
    <row r="37" spans="1:28" ht="17.25" thickBot="1">
      <c r="A37" s="101" t="s">
        <v>52</v>
      </c>
      <c r="B37" s="110" t="s">
        <v>52</v>
      </c>
      <c r="C37" s="86" t="s">
        <v>52</v>
      </c>
      <c r="D37" s="86" t="s">
        <v>52</v>
      </c>
      <c r="E37" s="87" t="s">
        <v>52</v>
      </c>
      <c r="F37" s="87" t="s">
        <v>52</v>
      </c>
      <c r="G37" s="87" t="s">
        <v>52</v>
      </c>
      <c r="H37" s="87" t="s">
        <v>52</v>
      </c>
      <c r="I37" s="87" t="s">
        <v>52</v>
      </c>
      <c r="J37" s="87" t="s">
        <v>52</v>
      </c>
      <c r="K37" s="87" t="s">
        <v>52</v>
      </c>
      <c r="L37" s="87" t="s">
        <v>52</v>
      </c>
      <c r="M37" s="87" t="s">
        <v>52</v>
      </c>
      <c r="N37" s="87" t="s">
        <v>52</v>
      </c>
      <c r="O37" s="87" t="s">
        <v>52</v>
      </c>
      <c r="P37" s="87" t="s">
        <v>52</v>
      </c>
      <c r="Q37" s="87" t="s">
        <v>52</v>
      </c>
      <c r="R37" s="87" t="s">
        <v>52</v>
      </c>
      <c r="S37" s="87" t="s">
        <v>52</v>
      </c>
      <c r="T37" s="87" t="s">
        <v>52</v>
      </c>
      <c r="U37" s="87" t="s">
        <v>52</v>
      </c>
      <c r="V37" s="87" t="s">
        <v>52</v>
      </c>
      <c r="W37" s="87" t="s">
        <v>52</v>
      </c>
      <c r="X37" s="87" t="s">
        <v>52</v>
      </c>
      <c r="Y37" s="87" t="s">
        <v>52</v>
      </c>
      <c r="Z37" s="109"/>
      <c r="AA37" s="81"/>
      <c r="AB37" s="81"/>
    </row>
    <row r="38" spans="1:28" ht="33" customHeight="1">
      <c r="A38" s="101" t="s">
        <v>52</v>
      </c>
      <c r="B38" s="319" t="s">
        <v>68</v>
      </c>
      <c r="C38" s="320"/>
      <c r="D38" s="320"/>
      <c r="E38" s="320"/>
      <c r="F38" s="320"/>
      <c r="G38" s="320"/>
      <c r="H38" s="320"/>
      <c r="I38" s="320"/>
      <c r="J38" s="320"/>
      <c r="K38" s="320"/>
      <c r="L38" s="320"/>
      <c r="M38" s="320"/>
      <c r="N38" s="320"/>
      <c r="O38" s="320"/>
      <c r="P38" s="320"/>
      <c r="Q38" s="320"/>
      <c r="R38" s="320"/>
      <c r="S38" s="320"/>
      <c r="T38" s="320"/>
      <c r="U38" s="320"/>
      <c r="V38" s="320"/>
      <c r="W38" s="218">
        <f>SUM(W35:W36)</f>
        <v>140.99</v>
      </c>
      <c r="X38" s="219">
        <f>SUM(X35)</f>
        <v>140.99</v>
      </c>
      <c r="Y38" s="434" t="s">
        <v>52</v>
      </c>
      <c r="Z38" s="434"/>
      <c r="AA38" s="81"/>
      <c r="AB38" s="81"/>
    </row>
    <row r="39" spans="1:28" ht="33" customHeight="1" thickBot="1">
      <c r="A39" s="157" t="s">
        <v>52</v>
      </c>
      <c r="B39" s="322" t="s">
        <v>69</v>
      </c>
      <c r="C39" s="323"/>
      <c r="D39" s="323"/>
      <c r="E39" s="323"/>
      <c r="F39" s="323"/>
      <c r="G39" s="323"/>
      <c r="H39" s="323"/>
      <c r="I39" s="323"/>
      <c r="J39" s="323"/>
      <c r="K39" s="323"/>
      <c r="L39" s="323"/>
      <c r="M39" s="323"/>
      <c r="N39" s="323"/>
      <c r="O39" s="323"/>
      <c r="P39" s="323"/>
      <c r="Q39" s="323"/>
      <c r="R39" s="323"/>
      <c r="S39" s="323"/>
      <c r="T39" s="323"/>
      <c r="U39" s="323"/>
      <c r="V39" s="323"/>
      <c r="W39" s="220">
        <f>AVERAGE(W35:W36)</f>
        <v>140.99</v>
      </c>
      <c r="X39" s="221"/>
      <c r="Y39" s="434" t="s">
        <v>52</v>
      </c>
      <c r="Z39" s="434"/>
      <c r="AA39" s="81"/>
      <c r="AB39" s="81"/>
    </row>
    <row r="40" spans="1:28" s="114" customFormat="1" ht="46.5" customHeight="1">
      <c r="A40" s="101" t="s">
        <v>52</v>
      </c>
      <c r="B40" s="131" t="s">
        <v>52</v>
      </c>
      <c r="C40" s="131" t="s">
        <v>52</v>
      </c>
      <c r="D40" s="131" t="s">
        <v>52</v>
      </c>
      <c r="E40" s="131" t="s">
        <v>52</v>
      </c>
      <c r="F40" s="131" t="s">
        <v>52</v>
      </c>
      <c r="G40" s="131" t="s">
        <v>52</v>
      </c>
      <c r="H40" s="131" t="s">
        <v>52</v>
      </c>
      <c r="I40" s="131" t="s">
        <v>52</v>
      </c>
      <c r="J40" s="131" t="s">
        <v>52</v>
      </c>
      <c r="K40" s="131" t="s">
        <v>52</v>
      </c>
      <c r="L40" s="131" t="s">
        <v>52</v>
      </c>
      <c r="M40" s="131" t="s">
        <v>52</v>
      </c>
      <c r="N40" s="131" t="s">
        <v>52</v>
      </c>
      <c r="O40" s="131" t="s">
        <v>52</v>
      </c>
      <c r="P40" s="131" t="s">
        <v>52</v>
      </c>
      <c r="Q40" s="131" t="s">
        <v>52</v>
      </c>
      <c r="R40" s="131" t="s">
        <v>52</v>
      </c>
      <c r="S40" s="131" t="s">
        <v>52</v>
      </c>
      <c r="T40" s="131" t="s">
        <v>52</v>
      </c>
      <c r="U40" s="131" t="s">
        <v>52</v>
      </c>
      <c r="V40" s="131" t="s">
        <v>52</v>
      </c>
      <c r="W40" s="130" t="s">
        <v>52</v>
      </c>
      <c r="X40" s="130" t="s">
        <v>52</v>
      </c>
      <c r="Y40" s="129" t="s">
        <v>52</v>
      </c>
      <c r="Z40" s="95" t="s">
        <v>52</v>
      </c>
      <c r="AA40" s="132" t="s">
        <v>52</v>
      </c>
      <c r="AB40" s="132" t="s">
        <v>52</v>
      </c>
    </row>
    <row r="41" spans="1:28" ht="38.25" customHeight="1">
      <c r="A41" s="112" t="s">
        <v>52</v>
      </c>
      <c r="B41" s="130" t="s">
        <v>52</v>
      </c>
      <c r="C41" s="130" t="s">
        <v>52</v>
      </c>
      <c r="D41" s="130" t="s">
        <v>52</v>
      </c>
      <c r="E41" s="130" t="s">
        <v>52</v>
      </c>
      <c r="F41" s="130" t="s">
        <v>52</v>
      </c>
      <c r="G41" s="130" t="s">
        <v>52</v>
      </c>
      <c r="H41" s="130" t="s">
        <v>52</v>
      </c>
      <c r="I41" s="130" t="s">
        <v>52</v>
      </c>
      <c r="J41" s="130" t="s">
        <v>52</v>
      </c>
      <c r="K41" s="130" t="s">
        <v>52</v>
      </c>
      <c r="L41" s="130" t="s">
        <v>52</v>
      </c>
      <c r="M41" s="130" t="s">
        <v>52</v>
      </c>
      <c r="N41" s="130" t="s">
        <v>52</v>
      </c>
      <c r="O41" s="130" t="s">
        <v>52</v>
      </c>
      <c r="P41" s="130" t="s">
        <v>52</v>
      </c>
      <c r="Q41" s="130" t="s">
        <v>52</v>
      </c>
      <c r="R41" s="130" t="s">
        <v>52</v>
      </c>
      <c r="S41" s="130" t="s">
        <v>52</v>
      </c>
      <c r="T41" s="130" t="s">
        <v>52</v>
      </c>
      <c r="U41" s="130" t="s">
        <v>52</v>
      </c>
      <c r="V41" s="130" t="s">
        <v>52</v>
      </c>
      <c r="W41" s="130" t="s">
        <v>52</v>
      </c>
      <c r="X41" s="130" t="s">
        <v>52</v>
      </c>
      <c r="Y41" s="130" t="s">
        <v>52</v>
      </c>
      <c r="Z41" s="113"/>
      <c r="AA41" s="85"/>
      <c r="AB41" s="85"/>
    </row>
    <row r="42" spans="1:28" ht="43.5" customHeight="1">
      <c r="A42" s="94" t="s">
        <v>52</v>
      </c>
      <c r="B42" s="73">
        <v>2</v>
      </c>
      <c r="C42" s="379" t="s">
        <v>147</v>
      </c>
      <c r="D42" s="379"/>
      <c r="E42" s="379"/>
      <c r="F42" s="379"/>
      <c r="G42" s="379"/>
      <c r="H42" s="379"/>
      <c r="I42" s="379"/>
      <c r="J42" s="380"/>
      <c r="K42" s="128" t="s">
        <v>52</v>
      </c>
      <c r="L42" s="129" t="s">
        <v>52</v>
      </c>
      <c r="M42" s="381" t="s">
        <v>47</v>
      </c>
      <c r="N42" s="382"/>
      <c r="O42" s="382"/>
      <c r="P42" s="383"/>
      <c r="Q42" s="129" t="s">
        <v>52</v>
      </c>
      <c r="R42" s="129" t="s">
        <v>52</v>
      </c>
      <c r="S42" s="129" t="s">
        <v>52</v>
      </c>
      <c r="T42" s="129" t="s">
        <v>52</v>
      </c>
      <c r="U42" s="129" t="s">
        <v>52</v>
      </c>
      <c r="V42" s="129" t="s">
        <v>52</v>
      </c>
      <c r="W42" s="129" t="s">
        <v>52</v>
      </c>
      <c r="X42" s="129" t="s">
        <v>52</v>
      </c>
      <c r="Y42" s="129" t="s">
        <v>52</v>
      </c>
      <c r="Z42" s="95" t="s">
        <v>52</v>
      </c>
      <c r="AA42" s="76"/>
      <c r="AB42" s="76"/>
    </row>
    <row r="43" spans="1:28" ht="43.5" customHeight="1">
      <c r="A43" s="94" t="s">
        <v>52</v>
      </c>
      <c r="B43" s="77" t="s">
        <v>52</v>
      </c>
      <c r="C43" s="96" t="s">
        <v>52</v>
      </c>
      <c r="D43" s="96" t="s">
        <v>52</v>
      </c>
      <c r="E43" s="77" t="s">
        <v>52</v>
      </c>
      <c r="F43" s="77" t="s">
        <v>52</v>
      </c>
      <c r="G43" s="77" t="s">
        <v>52</v>
      </c>
      <c r="H43" s="77" t="s">
        <v>52</v>
      </c>
      <c r="I43" s="77" t="s">
        <v>52</v>
      </c>
      <c r="J43" s="76"/>
      <c r="K43" s="77" t="s">
        <v>52</v>
      </c>
      <c r="L43" s="75" t="s">
        <v>52</v>
      </c>
      <c r="M43" s="384"/>
      <c r="N43" s="385"/>
      <c r="O43" s="385"/>
      <c r="P43" s="386"/>
      <c r="Q43" s="75" t="s">
        <v>52</v>
      </c>
      <c r="R43" s="75" t="s">
        <v>52</v>
      </c>
      <c r="S43" s="75" t="s">
        <v>52</v>
      </c>
      <c r="T43" s="75" t="s">
        <v>52</v>
      </c>
      <c r="U43" s="75" t="s">
        <v>52</v>
      </c>
      <c r="V43" s="75" t="s">
        <v>52</v>
      </c>
      <c r="W43" s="75" t="s">
        <v>52</v>
      </c>
      <c r="X43" s="75" t="s">
        <v>52</v>
      </c>
      <c r="Y43" s="75" t="s">
        <v>52</v>
      </c>
      <c r="Z43" s="95" t="s">
        <v>52</v>
      </c>
      <c r="AA43" s="76"/>
      <c r="AB43" s="76"/>
    </row>
    <row r="44" spans="1:28" ht="23.25">
      <c r="A44" s="94" t="s">
        <v>52</v>
      </c>
      <c r="B44" s="96" t="s">
        <v>52</v>
      </c>
      <c r="C44" s="96" t="s">
        <v>52</v>
      </c>
      <c r="D44" s="96" t="s">
        <v>52</v>
      </c>
      <c r="E44" s="96" t="s">
        <v>52</v>
      </c>
      <c r="F44" s="96" t="s">
        <v>52</v>
      </c>
      <c r="G44" s="96" t="s">
        <v>52</v>
      </c>
      <c r="H44" s="96" t="s">
        <v>52</v>
      </c>
      <c r="I44" s="96" t="s">
        <v>52</v>
      </c>
      <c r="J44" s="96" t="s">
        <v>52</v>
      </c>
      <c r="K44" s="77" t="s">
        <v>52</v>
      </c>
      <c r="L44" s="77" t="s">
        <v>52</v>
      </c>
      <c r="M44" s="77" t="s">
        <v>52</v>
      </c>
      <c r="N44" s="96" t="s">
        <v>52</v>
      </c>
      <c r="O44" s="96" t="s">
        <v>52</v>
      </c>
      <c r="P44" s="96" t="s">
        <v>52</v>
      </c>
      <c r="Q44" s="96" t="s">
        <v>52</v>
      </c>
      <c r="R44" s="96" t="s">
        <v>52</v>
      </c>
      <c r="S44" s="96" t="s">
        <v>52</v>
      </c>
      <c r="T44" s="77" t="s">
        <v>52</v>
      </c>
      <c r="U44" s="77" t="s">
        <v>52</v>
      </c>
      <c r="V44" s="77" t="s">
        <v>52</v>
      </c>
      <c r="W44" s="77" t="s">
        <v>52</v>
      </c>
      <c r="X44" s="77" t="s">
        <v>52</v>
      </c>
      <c r="Y44" s="77" t="s">
        <v>52</v>
      </c>
      <c r="Z44" s="95" t="s">
        <v>52</v>
      </c>
      <c r="AA44" s="76"/>
      <c r="AB44" s="76"/>
    </row>
    <row r="45" spans="1:28" ht="48.75" customHeight="1">
      <c r="A45" s="97" t="s">
        <v>52</v>
      </c>
      <c r="B45" s="348" t="s">
        <v>56</v>
      </c>
      <c r="C45" s="349"/>
      <c r="D45" s="350"/>
      <c r="E45" s="388" t="str">
        <f>C42</f>
        <v>R&amp;M CONSTRUCCIONES E INTERVENTORIAS S.A.S</v>
      </c>
      <c r="F45" s="389"/>
      <c r="G45" s="389"/>
      <c r="H45" s="390"/>
      <c r="I45" s="394" t="s">
        <v>23</v>
      </c>
      <c r="J45" s="335"/>
      <c r="K45" s="395" t="s">
        <v>147</v>
      </c>
      <c r="L45" s="395"/>
      <c r="M45" s="395"/>
      <c r="N45" s="395"/>
      <c r="O45" s="396"/>
      <c r="P45" s="394" t="s">
        <v>24</v>
      </c>
      <c r="Q45" s="394"/>
      <c r="R45" s="394"/>
      <c r="S45" s="78">
        <v>1</v>
      </c>
      <c r="T45" s="77" t="s">
        <v>52</v>
      </c>
      <c r="U45" s="77" t="s">
        <v>52</v>
      </c>
      <c r="V45" s="75" t="s">
        <v>52</v>
      </c>
      <c r="W45" s="75" t="s">
        <v>52</v>
      </c>
      <c r="X45" s="75" t="s">
        <v>52</v>
      </c>
      <c r="Y45" s="98" t="s">
        <v>52</v>
      </c>
      <c r="Z45" s="99" t="s">
        <v>52</v>
      </c>
      <c r="AA45" s="79"/>
      <c r="AB45" s="79"/>
    </row>
    <row r="46" spans="1:28" ht="48.75" customHeight="1">
      <c r="A46" s="97" t="s">
        <v>52</v>
      </c>
      <c r="B46" s="411"/>
      <c r="C46" s="412"/>
      <c r="D46" s="413"/>
      <c r="E46" s="391"/>
      <c r="F46" s="392"/>
      <c r="G46" s="392"/>
      <c r="H46" s="393"/>
      <c r="I46" s="394" t="s">
        <v>25</v>
      </c>
      <c r="J46" s="335"/>
      <c r="K46" s="395"/>
      <c r="L46" s="395"/>
      <c r="M46" s="395"/>
      <c r="N46" s="395"/>
      <c r="O46" s="396"/>
      <c r="P46" s="394" t="s">
        <v>24</v>
      </c>
      <c r="Q46" s="394"/>
      <c r="R46" s="394"/>
      <c r="S46" s="142"/>
      <c r="T46" s="77" t="s">
        <v>52</v>
      </c>
      <c r="U46" s="77" t="s">
        <v>52</v>
      </c>
      <c r="V46" s="77" t="s">
        <v>52</v>
      </c>
      <c r="W46" s="77" t="s">
        <v>52</v>
      </c>
      <c r="X46" s="77" t="s">
        <v>52</v>
      </c>
      <c r="Y46" s="98" t="s">
        <v>52</v>
      </c>
      <c r="Z46" s="99" t="s">
        <v>52</v>
      </c>
      <c r="AA46" s="79"/>
      <c r="AB46" s="79"/>
    </row>
    <row r="47" spans="1:28" s="141" customFormat="1" ht="26.25" customHeight="1">
      <c r="A47" s="134"/>
      <c r="B47" s="135"/>
      <c r="C47" s="135"/>
      <c r="D47" s="135"/>
      <c r="E47" s="136"/>
      <c r="F47" s="136"/>
      <c r="G47" s="136"/>
      <c r="H47" s="136"/>
      <c r="I47" s="137"/>
      <c r="J47" s="137"/>
      <c r="K47" s="137"/>
      <c r="L47" s="137"/>
      <c r="M47" s="137"/>
      <c r="N47" s="137"/>
      <c r="O47" s="137"/>
      <c r="P47" s="334" t="s">
        <v>91</v>
      </c>
      <c r="Q47" s="394"/>
      <c r="R47" s="397"/>
      <c r="S47" s="143">
        <f>S45+S46</f>
        <v>1</v>
      </c>
      <c r="T47" s="138"/>
      <c r="U47" s="138"/>
      <c r="V47" s="138"/>
      <c r="W47" s="138"/>
      <c r="X47" s="138"/>
      <c r="Y47" s="139"/>
      <c r="Z47" s="140"/>
      <c r="AA47" s="139"/>
      <c r="AB47" s="139"/>
    </row>
    <row r="48" spans="1:28" ht="10.5" customHeight="1">
      <c r="A48" s="94" t="s">
        <v>52</v>
      </c>
      <c r="B48" s="96" t="s">
        <v>52</v>
      </c>
      <c r="C48" s="96" t="s">
        <v>52</v>
      </c>
      <c r="D48" s="96" t="s">
        <v>52</v>
      </c>
      <c r="E48" s="96" t="s">
        <v>52</v>
      </c>
      <c r="F48" s="96" t="s">
        <v>52</v>
      </c>
      <c r="G48" s="96" t="s">
        <v>52</v>
      </c>
      <c r="H48" s="96" t="s">
        <v>52</v>
      </c>
      <c r="I48" s="96" t="s">
        <v>52</v>
      </c>
      <c r="J48" s="96" t="s">
        <v>52</v>
      </c>
      <c r="K48" s="77" t="s">
        <v>52</v>
      </c>
      <c r="L48" s="77" t="s">
        <v>52</v>
      </c>
      <c r="M48" s="77" t="s">
        <v>52</v>
      </c>
      <c r="N48" s="96" t="s">
        <v>52</v>
      </c>
      <c r="O48" s="96" t="s">
        <v>52</v>
      </c>
      <c r="P48" s="96" t="s">
        <v>52</v>
      </c>
      <c r="Q48" s="96" t="s">
        <v>52</v>
      </c>
      <c r="R48" s="96" t="s">
        <v>52</v>
      </c>
      <c r="S48" s="96" t="s">
        <v>52</v>
      </c>
      <c r="T48" s="77" t="s">
        <v>52</v>
      </c>
      <c r="U48" s="77" t="s">
        <v>52</v>
      </c>
      <c r="V48" s="77" t="s">
        <v>52</v>
      </c>
      <c r="W48" s="77" t="s">
        <v>52</v>
      </c>
      <c r="X48" s="77" t="s">
        <v>52</v>
      </c>
      <c r="Y48" s="76"/>
      <c r="Z48" s="100"/>
      <c r="AA48" s="76"/>
      <c r="AB48" s="76"/>
    </row>
    <row r="49" spans="1:28" ht="37.5" customHeight="1">
      <c r="A49" s="94" t="s">
        <v>52</v>
      </c>
      <c r="B49" s="334" t="s">
        <v>26</v>
      </c>
      <c r="C49" s="394"/>
      <c r="D49" s="335"/>
      <c r="E49" s="398">
        <v>215897184</v>
      </c>
      <c r="F49" s="399"/>
      <c r="G49" s="400" t="s">
        <v>27</v>
      </c>
      <c r="H49" s="400"/>
      <c r="I49" s="401"/>
      <c r="J49" s="64">
        <v>1</v>
      </c>
      <c r="K49" s="17">
        <f>((E49/1300000)*J49)</f>
        <v>166.07475692307693</v>
      </c>
      <c r="L49" s="204" t="s">
        <v>47</v>
      </c>
      <c r="M49" s="152"/>
      <c r="N49" s="75" t="s">
        <v>52</v>
      </c>
      <c r="O49" s="75" t="s">
        <v>52</v>
      </c>
      <c r="P49" s="75" t="s">
        <v>52</v>
      </c>
      <c r="Q49" s="75" t="s">
        <v>52</v>
      </c>
      <c r="R49" s="75" t="s">
        <v>52</v>
      </c>
      <c r="S49" s="75" t="s">
        <v>52</v>
      </c>
      <c r="T49" s="75" t="s">
        <v>52</v>
      </c>
      <c r="U49" s="75" t="s">
        <v>52</v>
      </c>
      <c r="V49" s="75" t="s">
        <v>52</v>
      </c>
      <c r="W49" s="75" t="s">
        <v>52</v>
      </c>
      <c r="X49" s="75" t="s">
        <v>52</v>
      </c>
      <c r="Y49" s="75" t="s">
        <v>52</v>
      </c>
      <c r="Z49" s="95" t="s">
        <v>52</v>
      </c>
      <c r="AA49" s="76"/>
      <c r="AB49" s="76"/>
    </row>
    <row r="50" spans="1:28" ht="37.5" customHeight="1">
      <c r="A50" s="94"/>
      <c r="B50" s="133"/>
      <c r="C50" s="133"/>
      <c r="D50" s="133"/>
      <c r="E50" s="148"/>
      <c r="F50" s="149"/>
      <c r="G50" s="402" t="s">
        <v>93</v>
      </c>
      <c r="H50" s="400"/>
      <c r="I50" s="401"/>
      <c r="J50" s="150">
        <v>0.7</v>
      </c>
      <c r="K50" s="17">
        <f>((E49/1300000)*J50)</f>
        <v>116.25232984615384</v>
      </c>
      <c r="L50" s="204" t="s">
        <v>47</v>
      </c>
      <c r="M50" s="152"/>
      <c r="N50" s="75"/>
      <c r="O50" s="75"/>
      <c r="P50" s="75"/>
      <c r="Q50" s="75"/>
      <c r="R50" s="75"/>
      <c r="S50" s="75"/>
      <c r="T50" s="75"/>
      <c r="U50" s="75"/>
      <c r="V50" s="75"/>
      <c r="W50" s="75"/>
      <c r="X50" s="75"/>
      <c r="Y50" s="75"/>
      <c r="Z50" s="95"/>
      <c r="AA50" s="76"/>
      <c r="AB50" s="76"/>
    </row>
    <row r="51" spans="1:28" ht="23.25">
      <c r="A51" s="94" t="s">
        <v>52</v>
      </c>
      <c r="B51" s="96" t="s">
        <v>52</v>
      </c>
      <c r="C51" s="96" t="s">
        <v>52</v>
      </c>
      <c r="D51" s="96" t="s">
        <v>52</v>
      </c>
      <c r="E51" s="96" t="s">
        <v>52</v>
      </c>
      <c r="F51" s="96" t="s">
        <v>52</v>
      </c>
      <c r="G51" s="96" t="s">
        <v>52</v>
      </c>
      <c r="H51" s="96" t="s">
        <v>52</v>
      </c>
      <c r="I51" s="96" t="s">
        <v>52</v>
      </c>
      <c r="J51" s="96" t="s">
        <v>52</v>
      </c>
      <c r="K51" s="77" t="s">
        <v>52</v>
      </c>
      <c r="L51" s="77" t="s">
        <v>52</v>
      </c>
      <c r="M51" s="77" t="s">
        <v>52</v>
      </c>
      <c r="N51" s="96" t="s">
        <v>52</v>
      </c>
      <c r="O51" s="96" t="s">
        <v>52</v>
      </c>
      <c r="P51" s="96" t="s">
        <v>52</v>
      </c>
      <c r="Q51" s="96" t="s">
        <v>52</v>
      </c>
      <c r="R51" s="96" t="s">
        <v>52</v>
      </c>
      <c r="S51" s="96" t="s">
        <v>52</v>
      </c>
      <c r="T51" s="77" t="s">
        <v>52</v>
      </c>
      <c r="U51" s="77" t="s">
        <v>52</v>
      </c>
      <c r="V51" s="77" t="s">
        <v>52</v>
      </c>
      <c r="W51" s="77" t="s">
        <v>52</v>
      </c>
      <c r="X51" s="77" t="s">
        <v>52</v>
      </c>
      <c r="Y51" s="76"/>
      <c r="Z51" s="100"/>
      <c r="AA51" s="76"/>
      <c r="AB51" s="76"/>
    </row>
    <row r="52" spans="1:28" ht="46.5" customHeight="1">
      <c r="A52" s="94" t="s">
        <v>52</v>
      </c>
      <c r="B52" s="334" t="s">
        <v>57</v>
      </c>
      <c r="C52" s="335"/>
      <c r="D52" s="80">
        <v>1</v>
      </c>
      <c r="E52" s="68">
        <v>80101600</v>
      </c>
      <c r="F52" s="68">
        <v>81101500</v>
      </c>
      <c r="G52" s="68"/>
      <c r="H52" s="68"/>
      <c r="I52" s="336" t="s">
        <v>28</v>
      </c>
      <c r="J52" s="337"/>
      <c r="K52" s="403" t="s">
        <v>29</v>
      </c>
      <c r="L52" s="404"/>
      <c r="M52" s="75" t="s">
        <v>52</v>
      </c>
      <c r="N52" s="75" t="s">
        <v>52</v>
      </c>
      <c r="O52" s="75" t="s">
        <v>52</v>
      </c>
      <c r="P52" s="75" t="s">
        <v>52</v>
      </c>
      <c r="Q52" s="76"/>
      <c r="R52" s="75" t="s">
        <v>52</v>
      </c>
      <c r="S52" s="75" t="s">
        <v>52</v>
      </c>
      <c r="T52" s="75" t="s">
        <v>52</v>
      </c>
      <c r="U52" s="75" t="s">
        <v>52</v>
      </c>
      <c r="V52" s="75" t="s">
        <v>52</v>
      </c>
      <c r="W52" s="75" t="s">
        <v>52</v>
      </c>
      <c r="X52" s="75" t="s">
        <v>52</v>
      </c>
      <c r="Y52" s="75" t="s">
        <v>52</v>
      </c>
      <c r="Z52" s="95" t="s">
        <v>52</v>
      </c>
      <c r="AA52" s="76"/>
      <c r="AB52" s="76"/>
    </row>
    <row r="53" spans="1:28" ht="23.25">
      <c r="A53" s="94" t="s">
        <v>52</v>
      </c>
      <c r="B53" s="338" t="s">
        <v>30</v>
      </c>
      <c r="C53" s="339"/>
      <c r="D53" s="69" t="s">
        <v>31</v>
      </c>
      <c r="E53" s="74" t="s">
        <v>32</v>
      </c>
      <c r="F53" s="74" t="s">
        <v>32</v>
      </c>
      <c r="G53" s="74"/>
      <c r="H53" s="74" t="s">
        <v>52</v>
      </c>
      <c r="I53" s="340">
        <f>COUNTA(E53:F53)</f>
        <v>2</v>
      </c>
      <c r="J53" s="341"/>
      <c r="K53" s="405" t="s">
        <v>47</v>
      </c>
      <c r="L53" s="405"/>
      <c r="M53" s="75" t="s">
        <v>52</v>
      </c>
      <c r="N53" s="75" t="s">
        <v>52</v>
      </c>
      <c r="O53" s="75" t="s">
        <v>52</v>
      </c>
      <c r="P53" s="75" t="s">
        <v>52</v>
      </c>
      <c r="Q53" s="75" t="s">
        <v>52</v>
      </c>
      <c r="R53" s="75" t="s">
        <v>52</v>
      </c>
      <c r="S53" s="75" t="s">
        <v>52</v>
      </c>
      <c r="T53" s="75" t="s">
        <v>52</v>
      </c>
      <c r="U53" s="75" t="s">
        <v>52</v>
      </c>
      <c r="V53" s="75" t="s">
        <v>52</v>
      </c>
      <c r="W53" s="75" t="s">
        <v>52</v>
      </c>
      <c r="X53" s="75" t="s">
        <v>52</v>
      </c>
      <c r="Y53" s="75" t="s">
        <v>52</v>
      </c>
      <c r="Z53" s="95" t="s">
        <v>52</v>
      </c>
      <c r="AA53" s="76"/>
      <c r="AB53" s="76"/>
    </row>
    <row r="54" spans="1:28" ht="23.25">
      <c r="A54" s="94" t="s">
        <v>52</v>
      </c>
      <c r="B54" s="338" t="s">
        <v>30</v>
      </c>
      <c r="C54" s="339"/>
      <c r="D54" s="69" t="s">
        <v>48</v>
      </c>
      <c r="E54" s="74" t="s">
        <v>32</v>
      </c>
      <c r="F54" s="74" t="s">
        <v>32</v>
      </c>
      <c r="G54" s="74"/>
      <c r="H54" s="74" t="s">
        <v>52</v>
      </c>
      <c r="I54" s="340">
        <f t="shared" ref="I54:I56" si="2">COUNTA(E54:F54)</f>
        <v>2</v>
      </c>
      <c r="J54" s="341"/>
      <c r="K54" s="405" t="s">
        <v>47</v>
      </c>
      <c r="L54" s="405"/>
      <c r="M54" s="147"/>
      <c r="N54" s="75" t="s">
        <v>52</v>
      </c>
      <c r="O54" s="75" t="s">
        <v>52</v>
      </c>
      <c r="P54" s="75" t="s">
        <v>52</v>
      </c>
      <c r="Q54" s="75" t="s">
        <v>52</v>
      </c>
      <c r="R54" s="75" t="s">
        <v>52</v>
      </c>
      <c r="S54" s="75" t="s">
        <v>52</v>
      </c>
      <c r="T54" s="75" t="s">
        <v>52</v>
      </c>
      <c r="U54" s="75" t="s">
        <v>52</v>
      </c>
      <c r="V54" s="75" t="s">
        <v>52</v>
      </c>
      <c r="W54" s="75" t="s">
        <v>52</v>
      </c>
      <c r="X54" s="75" t="s">
        <v>52</v>
      </c>
      <c r="Y54" s="75" t="s">
        <v>52</v>
      </c>
      <c r="Z54" s="95" t="s">
        <v>52</v>
      </c>
      <c r="AA54" s="76"/>
      <c r="AB54" s="76"/>
    </row>
    <row r="55" spans="1:28" ht="23.25">
      <c r="A55" s="94" t="s">
        <v>52</v>
      </c>
      <c r="B55" s="338" t="s">
        <v>30</v>
      </c>
      <c r="C55" s="339"/>
      <c r="D55" s="69" t="s">
        <v>49</v>
      </c>
      <c r="E55" s="74" t="s">
        <v>32</v>
      </c>
      <c r="F55" s="74" t="s">
        <v>32</v>
      </c>
      <c r="G55" s="74"/>
      <c r="H55" s="74" t="s">
        <v>52</v>
      </c>
      <c r="I55" s="340">
        <f t="shared" si="2"/>
        <v>2</v>
      </c>
      <c r="J55" s="341"/>
      <c r="K55" s="405" t="s">
        <v>47</v>
      </c>
      <c r="L55" s="405"/>
      <c r="M55" s="75" t="s">
        <v>52</v>
      </c>
      <c r="N55" s="75" t="s">
        <v>52</v>
      </c>
      <c r="O55" s="75" t="s">
        <v>52</v>
      </c>
      <c r="P55" s="75" t="s">
        <v>52</v>
      </c>
      <c r="Q55" s="75" t="s">
        <v>52</v>
      </c>
      <c r="R55" s="75" t="s">
        <v>52</v>
      </c>
      <c r="S55" s="75" t="s">
        <v>52</v>
      </c>
      <c r="T55" s="75" t="s">
        <v>52</v>
      </c>
      <c r="U55" s="75" t="s">
        <v>52</v>
      </c>
      <c r="V55" s="75" t="s">
        <v>52</v>
      </c>
      <c r="W55" s="75" t="s">
        <v>52</v>
      </c>
      <c r="X55" s="75" t="s">
        <v>52</v>
      </c>
      <c r="Y55" s="75" t="s">
        <v>52</v>
      </c>
      <c r="Z55" s="95" t="s">
        <v>52</v>
      </c>
      <c r="AA55" s="76"/>
      <c r="AB55" s="76"/>
    </row>
    <row r="56" spans="1:28" ht="23.25">
      <c r="A56" s="94" t="s">
        <v>52</v>
      </c>
      <c r="B56" s="338" t="s">
        <v>30</v>
      </c>
      <c r="C56" s="339"/>
      <c r="D56" s="69" t="s">
        <v>50</v>
      </c>
      <c r="E56" s="74" t="s">
        <v>32</v>
      </c>
      <c r="F56" s="74" t="s">
        <v>32</v>
      </c>
      <c r="G56" s="74"/>
      <c r="H56" s="74" t="s">
        <v>52</v>
      </c>
      <c r="I56" s="340">
        <f t="shared" si="2"/>
        <v>2</v>
      </c>
      <c r="J56" s="341"/>
      <c r="K56" s="405" t="s">
        <v>47</v>
      </c>
      <c r="L56" s="405"/>
      <c r="M56" s="75" t="s">
        <v>52</v>
      </c>
      <c r="N56" s="75" t="s">
        <v>52</v>
      </c>
      <c r="O56" s="75" t="s">
        <v>52</v>
      </c>
      <c r="P56" s="75" t="s">
        <v>52</v>
      </c>
      <c r="Q56" s="75" t="s">
        <v>52</v>
      </c>
      <c r="R56" s="75" t="s">
        <v>52</v>
      </c>
      <c r="S56" s="75" t="s">
        <v>52</v>
      </c>
      <c r="T56" s="75" t="s">
        <v>52</v>
      </c>
      <c r="U56" s="75" t="s">
        <v>52</v>
      </c>
      <c r="V56" s="75" t="s">
        <v>52</v>
      </c>
      <c r="W56" s="75" t="s">
        <v>52</v>
      </c>
      <c r="X56" s="75" t="s">
        <v>52</v>
      </c>
      <c r="Y56" s="75" t="s">
        <v>52</v>
      </c>
      <c r="Z56" s="95" t="s">
        <v>52</v>
      </c>
      <c r="AA56" s="76"/>
      <c r="AB56" s="76"/>
    </row>
    <row r="57" spans="1:28" ht="23.25">
      <c r="A57" s="94" t="s">
        <v>52</v>
      </c>
      <c r="B57" s="342" t="s">
        <v>33</v>
      </c>
      <c r="C57" s="343"/>
      <c r="D57" s="344"/>
      <c r="E57" s="116"/>
      <c r="F57" s="116"/>
      <c r="G57" s="116"/>
      <c r="H57" s="116"/>
      <c r="I57" s="340"/>
      <c r="J57" s="341"/>
      <c r="K57" s="432" t="s">
        <v>52</v>
      </c>
      <c r="L57" s="433"/>
      <c r="M57" s="75" t="s">
        <v>52</v>
      </c>
      <c r="N57" s="75" t="s">
        <v>52</v>
      </c>
      <c r="O57" s="75" t="s">
        <v>52</v>
      </c>
      <c r="P57" s="75" t="s">
        <v>52</v>
      </c>
      <c r="Q57" s="75" t="s">
        <v>52</v>
      </c>
      <c r="R57" s="75" t="s">
        <v>52</v>
      </c>
      <c r="S57" s="75" t="s">
        <v>52</v>
      </c>
      <c r="T57" s="75" t="s">
        <v>52</v>
      </c>
      <c r="U57" s="75" t="s">
        <v>52</v>
      </c>
      <c r="V57" s="75" t="s">
        <v>52</v>
      </c>
      <c r="W57" s="75" t="s">
        <v>52</v>
      </c>
      <c r="X57" s="75" t="s">
        <v>52</v>
      </c>
      <c r="Y57" s="75" t="s">
        <v>52</v>
      </c>
      <c r="Z57" s="95" t="s">
        <v>52</v>
      </c>
      <c r="AA57" s="76"/>
      <c r="AB57" s="76"/>
    </row>
    <row r="58" spans="1:28">
      <c r="A58" s="101" t="s">
        <v>52</v>
      </c>
      <c r="B58" s="102" t="s">
        <v>52</v>
      </c>
      <c r="C58" s="102" t="s">
        <v>52</v>
      </c>
      <c r="D58" s="102" t="s">
        <v>52</v>
      </c>
      <c r="E58" s="102" t="s">
        <v>52</v>
      </c>
      <c r="F58" s="102" t="s">
        <v>52</v>
      </c>
      <c r="G58" s="103" t="s">
        <v>52</v>
      </c>
      <c r="H58" s="103" t="s">
        <v>52</v>
      </c>
      <c r="I58" s="103" t="s">
        <v>52</v>
      </c>
      <c r="J58" s="103" t="s">
        <v>52</v>
      </c>
      <c r="K58" s="462" t="s">
        <v>52</v>
      </c>
      <c r="L58" s="462"/>
      <c r="M58" s="104" t="s">
        <v>52</v>
      </c>
      <c r="N58" s="104" t="s">
        <v>52</v>
      </c>
      <c r="O58" s="104" t="s">
        <v>52</v>
      </c>
      <c r="P58" s="104" t="s">
        <v>52</v>
      </c>
      <c r="Q58" s="104" t="s">
        <v>52</v>
      </c>
      <c r="R58" s="104" t="s">
        <v>52</v>
      </c>
      <c r="S58" s="104" t="s">
        <v>52</v>
      </c>
      <c r="T58" s="104" t="s">
        <v>52</v>
      </c>
      <c r="U58" s="104" t="s">
        <v>52</v>
      </c>
      <c r="V58" s="104" t="s">
        <v>52</v>
      </c>
      <c r="W58" s="104" t="s">
        <v>52</v>
      </c>
      <c r="X58" s="104" t="s">
        <v>52</v>
      </c>
      <c r="Y58" s="104" t="s">
        <v>52</v>
      </c>
      <c r="Z58" s="105" t="s">
        <v>52</v>
      </c>
      <c r="AA58" s="81"/>
      <c r="AB58" s="81"/>
    </row>
    <row r="59" spans="1:28" ht="48" customHeight="1">
      <c r="A59" s="101" t="s">
        <v>52</v>
      </c>
      <c r="B59" s="345" t="s">
        <v>34</v>
      </c>
      <c r="C59" s="345" t="s">
        <v>35</v>
      </c>
      <c r="D59" s="345" t="s">
        <v>36</v>
      </c>
      <c r="E59" s="345" t="s">
        <v>58</v>
      </c>
      <c r="F59" s="348" t="s">
        <v>59</v>
      </c>
      <c r="G59" s="349"/>
      <c r="H59" s="350"/>
      <c r="I59" s="357" t="s">
        <v>60</v>
      </c>
      <c r="J59" s="358"/>
      <c r="K59" s="363" t="s">
        <v>37</v>
      </c>
      <c r="L59" s="363"/>
      <c r="M59" s="364"/>
      <c r="N59" s="369" t="s">
        <v>38</v>
      </c>
      <c r="O59" s="369"/>
      <c r="P59" s="369"/>
      <c r="Q59" s="369"/>
      <c r="R59" s="387"/>
      <c r="S59" s="345" t="s">
        <v>61</v>
      </c>
      <c r="T59" s="345" t="s">
        <v>39</v>
      </c>
      <c r="U59" s="345" t="s">
        <v>40</v>
      </c>
      <c r="V59" s="345" t="s">
        <v>41</v>
      </c>
      <c r="W59" s="345" t="s">
        <v>62</v>
      </c>
      <c r="X59" s="345" t="s">
        <v>63</v>
      </c>
      <c r="Y59" s="357" t="s">
        <v>42</v>
      </c>
      <c r="Z59" s="366"/>
      <c r="AA59" s="81"/>
      <c r="AB59" s="81"/>
    </row>
    <row r="60" spans="1:28" ht="120.75" customHeight="1">
      <c r="A60" s="101" t="s">
        <v>52</v>
      </c>
      <c r="B60" s="346"/>
      <c r="C60" s="346"/>
      <c r="D60" s="346"/>
      <c r="E60" s="346"/>
      <c r="F60" s="351"/>
      <c r="G60" s="352"/>
      <c r="H60" s="353"/>
      <c r="I60" s="359"/>
      <c r="J60" s="360"/>
      <c r="K60" s="369" t="s">
        <v>43</v>
      </c>
      <c r="L60" s="370"/>
      <c r="M60" s="145" t="s">
        <v>44</v>
      </c>
      <c r="N60" s="371" t="s">
        <v>64</v>
      </c>
      <c r="O60" s="372"/>
      <c r="P60" s="372"/>
      <c r="Q60" s="372"/>
      <c r="R60" s="373"/>
      <c r="S60" s="346"/>
      <c r="T60" s="346"/>
      <c r="U60" s="346"/>
      <c r="V60" s="346"/>
      <c r="W60" s="346"/>
      <c r="X60" s="346"/>
      <c r="Y60" s="359"/>
      <c r="Z60" s="367"/>
      <c r="AA60" s="81"/>
      <c r="AB60" s="81"/>
    </row>
    <row r="61" spans="1:28" ht="88.5" customHeight="1">
      <c r="A61" s="106" t="s">
        <v>52</v>
      </c>
      <c r="B61" s="347"/>
      <c r="C61" s="347"/>
      <c r="D61" s="347"/>
      <c r="E61" s="347"/>
      <c r="F61" s="354"/>
      <c r="G61" s="355"/>
      <c r="H61" s="356"/>
      <c r="I61" s="361"/>
      <c r="J61" s="362"/>
      <c r="K61" s="406" t="s">
        <v>45</v>
      </c>
      <c r="L61" s="407"/>
      <c r="M61" s="146" t="s">
        <v>92</v>
      </c>
      <c r="N61" s="374"/>
      <c r="O61" s="375"/>
      <c r="P61" s="375"/>
      <c r="Q61" s="375"/>
      <c r="R61" s="376"/>
      <c r="S61" s="347"/>
      <c r="T61" s="347"/>
      <c r="U61" s="347"/>
      <c r="V61" s="347"/>
      <c r="W61" s="347"/>
      <c r="X61" s="347"/>
      <c r="Y61" s="361"/>
      <c r="Z61" s="368"/>
      <c r="AA61" s="82"/>
      <c r="AB61" s="82"/>
    </row>
    <row r="62" spans="1:28" ht="15.75">
      <c r="A62" s="101" t="s">
        <v>52</v>
      </c>
      <c r="B62" s="83" t="s">
        <v>52</v>
      </c>
      <c r="C62" s="107"/>
      <c r="D62" s="107"/>
      <c r="E62" s="108"/>
      <c r="F62" s="327" t="s">
        <v>52</v>
      </c>
      <c r="G62" s="327"/>
      <c r="H62" s="327"/>
      <c r="I62" s="108"/>
      <c r="J62" s="108"/>
      <c r="K62" s="108"/>
      <c r="L62" s="81"/>
      <c r="M62" s="81"/>
      <c r="N62" s="81"/>
      <c r="O62" s="108"/>
      <c r="P62" s="108"/>
      <c r="Q62" s="108"/>
      <c r="R62" s="108"/>
      <c r="S62" s="108"/>
      <c r="T62" s="108"/>
      <c r="U62" s="108"/>
      <c r="V62" s="108"/>
      <c r="W62" s="108"/>
      <c r="X62" s="108"/>
      <c r="Y62" s="108"/>
      <c r="Z62" s="109"/>
      <c r="AA62" s="81"/>
      <c r="AB62" s="81"/>
    </row>
    <row r="63" spans="1:28" ht="68.25" customHeight="1">
      <c r="A63" s="101" t="s">
        <v>52</v>
      </c>
      <c r="B63" s="72">
        <v>1</v>
      </c>
      <c r="C63" s="227">
        <v>34</v>
      </c>
      <c r="D63" s="66">
        <v>228</v>
      </c>
      <c r="E63" s="228" t="s">
        <v>148</v>
      </c>
      <c r="F63" s="427" t="s">
        <v>152</v>
      </c>
      <c r="G63" s="428"/>
      <c r="H63" s="429"/>
      <c r="I63" s="329" t="s">
        <v>159</v>
      </c>
      <c r="J63" s="329"/>
      <c r="K63" s="408" t="s">
        <v>46</v>
      </c>
      <c r="L63" s="408"/>
      <c r="M63" s="119" t="s">
        <v>47</v>
      </c>
      <c r="N63" s="365" t="s">
        <v>47</v>
      </c>
      <c r="O63" s="365"/>
      <c r="P63" s="365"/>
      <c r="Q63" s="365"/>
      <c r="R63" s="365"/>
      <c r="S63" s="119" t="s">
        <v>47</v>
      </c>
      <c r="T63" s="229" t="s">
        <v>156</v>
      </c>
      <c r="U63" s="67">
        <v>0.8</v>
      </c>
      <c r="V63" s="230">
        <v>143.04</v>
      </c>
      <c r="W63" s="231">
        <f>U63*V63</f>
        <v>114.432</v>
      </c>
      <c r="X63" s="231">
        <f>V63*U63</f>
        <v>114.432</v>
      </c>
      <c r="Y63" s="333"/>
      <c r="Z63" s="333"/>
      <c r="AA63" s="84"/>
      <c r="AB63" s="81"/>
    </row>
    <row r="64" spans="1:28" ht="108" customHeight="1">
      <c r="A64" s="101" t="s">
        <v>52</v>
      </c>
      <c r="B64" s="72">
        <v>2</v>
      </c>
      <c r="C64" s="227">
        <v>209</v>
      </c>
      <c r="D64" s="66">
        <v>1288</v>
      </c>
      <c r="E64" s="228" t="s">
        <v>149</v>
      </c>
      <c r="F64" s="427" t="s">
        <v>153</v>
      </c>
      <c r="G64" s="428"/>
      <c r="H64" s="429"/>
      <c r="I64" s="329" t="s">
        <v>160</v>
      </c>
      <c r="J64" s="329"/>
      <c r="K64" s="381" t="s">
        <v>47</v>
      </c>
      <c r="L64" s="383"/>
      <c r="M64" s="214" t="s">
        <v>46</v>
      </c>
      <c r="N64" s="365" t="s">
        <v>47</v>
      </c>
      <c r="O64" s="365"/>
      <c r="P64" s="365"/>
      <c r="Q64" s="365"/>
      <c r="R64" s="365"/>
      <c r="S64" s="119" t="s">
        <v>47</v>
      </c>
      <c r="T64" s="229" t="s">
        <v>156</v>
      </c>
      <c r="U64" s="67">
        <v>1</v>
      </c>
      <c r="V64" s="230">
        <v>488.82</v>
      </c>
      <c r="W64" s="231">
        <f t="shared" ref="W64:W66" si="3">U64*V64</f>
        <v>488.82</v>
      </c>
      <c r="X64" s="231">
        <f>V64*U64</f>
        <v>488.82</v>
      </c>
      <c r="Y64" s="333" t="s">
        <v>139</v>
      </c>
      <c r="Z64" s="333"/>
      <c r="AA64" s="84"/>
      <c r="AB64" s="81"/>
    </row>
    <row r="65" spans="1:28" ht="120" customHeight="1">
      <c r="A65" s="101" t="s">
        <v>52</v>
      </c>
      <c r="B65" s="72">
        <v>3</v>
      </c>
      <c r="C65" s="227">
        <v>265</v>
      </c>
      <c r="D65" s="66">
        <v>1625</v>
      </c>
      <c r="E65" s="228" t="s">
        <v>150</v>
      </c>
      <c r="F65" s="427" t="s">
        <v>154</v>
      </c>
      <c r="G65" s="428"/>
      <c r="H65" s="429"/>
      <c r="I65" s="329" t="s">
        <v>161</v>
      </c>
      <c r="J65" s="329"/>
      <c r="K65" s="381" t="s">
        <v>47</v>
      </c>
      <c r="L65" s="383"/>
      <c r="M65" s="214" t="s">
        <v>46</v>
      </c>
      <c r="N65" s="365" t="s">
        <v>47</v>
      </c>
      <c r="O65" s="365"/>
      <c r="P65" s="365"/>
      <c r="Q65" s="365"/>
      <c r="R65" s="365"/>
      <c r="S65" s="119" t="s">
        <v>47</v>
      </c>
      <c r="T65" s="229" t="s">
        <v>156</v>
      </c>
      <c r="U65" s="67">
        <v>1</v>
      </c>
      <c r="V65" s="230">
        <v>130.41999999999999</v>
      </c>
      <c r="W65" s="231">
        <f t="shared" si="3"/>
        <v>130.41999999999999</v>
      </c>
      <c r="X65" s="231">
        <f>V65*U65</f>
        <v>130.41999999999999</v>
      </c>
      <c r="Y65" s="333"/>
      <c r="Z65" s="333"/>
      <c r="AA65" s="84"/>
      <c r="AB65" s="81"/>
    </row>
    <row r="66" spans="1:28" ht="78.75" customHeight="1">
      <c r="A66" s="101" t="s">
        <v>52</v>
      </c>
      <c r="B66" s="72">
        <v>4</v>
      </c>
      <c r="C66" s="227">
        <v>224</v>
      </c>
      <c r="D66" s="66">
        <v>1378</v>
      </c>
      <c r="E66" s="228" t="s">
        <v>151</v>
      </c>
      <c r="F66" s="427" t="s">
        <v>155</v>
      </c>
      <c r="G66" s="428"/>
      <c r="H66" s="429"/>
      <c r="I66" s="329" t="s">
        <v>162</v>
      </c>
      <c r="J66" s="329"/>
      <c r="K66" s="381" t="s">
        <v>47</v>
      </c>
      <c r="L66" s="383"/>
      <c r="M66" s="214" t="s">
        <v>46</v>
      </c>
      <c r="N66" s="365" t="s">
        <v>47</v>
      </c>
      <c r="O66" s="365"/>
      <c r="P66" s="365"/>
      <c r="Q66" s="365"/>
      <c r="R66" s="365"/>
      <c r="S66" s="119" t="s">
        <v>47</v>
      </c>
      <c r="T66" s="229" t="s">
        <v>156</v>
      </c>
      <c r="U66" s="67">
        <v>1</v>
      </c>
      <c r="V66" s="230">
        <v>176.38</v>
      </c>
      <c r="W66" s="231">
        <f t="shared" si="3"/>
        <v>176.38</v>
      </c>
      <c r="X66" s="231">
        <f>V66*U66</f>
        <v>176.38</v>
      </c>
      <c r="Y66" s="333"/>
      <c r="Z66" s="333"/>
      <c r="AA66" s="84"/>
      <c r="AB66" s="81"/>
    </row>
    <row r="67" spans="1:28" ht="17.25" thickBot="1">
      <c r="A67" s="101" t="s">
        <v>52</v>
      </c>
      <c r="B67" s="110" t="s">
        <v>52</v>
      </c>
      <c r="C67" s="86" t="s">
        <v>52</v>
      </c>
      <c r="D67" s="86" t="s">
        <v>52</v>
      </c>
      <c r="E67" s="87" t="s">
        <v>52</v>
      </c>
      <c r="F67" s="87" t="s">
        <v>52</v>
      </c>
      <c r="G67" s="87" t="s">
        <v>52</v>
      </c>
      <c r="H67" s="87" t="s">
        <v>52</v>
      </c>
      <c r="I67" s="87" t="s">
        <v>52</v>
      </c>
      <c r="J67" s="87" t="s">
        <v>52</v>
      </c>
      <c r="K67" s="87" t="s">
        <v>52</v>
      </c>
      <c r="L67" s="87" t="s">
        <v>52</v>
      </c>
      <c r="M67" s="87" t="s">
        <v>52</v>
      </c>
      <c r="N67" s="87" t="s">
        <v>52</v>
      </c>
      <c r="O67" s="87" t="s">
        <v>52</v>
      </c>
      <c r="P67" s="87" t="s">
        <v>52</v>
      </c>
      <c r="Q67" s="87" t="s">
        <v>52</v>
      </c>
      <c r="R67" s="87" t="s">
        <v>52</v>
      </c>
      <c r="S67" s="87" t="s">
        <v>52</v>
      </c>
      <c r="T67" s="87" t="s">
        <v>52</v>
      </c>
      <c r="U67" s="87"/>
      <c r="V67" s="87" t="s">
        <v>52</v>
      </c>
      <c r="W67" s="87" t="s">
        <v>52</v>
      </c>
      <c r="X67" s="87" t="s">
        <v>52</v>
      </c>
      <c r="Y67" s="87" t="s">
        <v>52</v>
      </c>
      <c r="Z67" s="109"/>
      <c r="AA67" s="81"/>
      <c r="AB67" s="81"/>
    </row>
    <row r="68" spans="1:28" ht="33" customHeight="1">
      <c r="A68" s="101" t="s">
        <v>52</v>
      </c>
      <c r="B68" s="319" t="s">
        <v>68</v>
      </c>
      <c r="C68" s="320"/>
      <c r="D68" s="320"/>
      <c r="E68" s="320"/>
      <c r="F68" s="320"/>
      <c r="G68" s="320"/>
      <c r="H68" s="320"/>
      <c r="I68" s="320"/>
      <c r="J68" s="320"/>
      <c r="K68" s="320"/>
      <c r="L68" s="320"/>
      <c r="M68" s="320"/>
      <c r="N68" s="320"/>
      <c r="O68" s="320"/>
      <c r="P68" s="320"/>
      <c r="Q68" s="320"/>
      <c r="R68" s="320"/>
      <c r="S68" s="320"/>
      <c r="T68" s="320"/>
      <c r="U68" s="320"/>
      <c r="V68" s="321"/>
      <c r="W68" s="233">
        <f>SUM(W63:W66)</f>
        <v>910.05199999999991</v>
      </c>
      <c r="X68" s="233">
        <f>SUM(X63:X66)</f>
        <v>910.05199999999991</v>
      </c>
      <c r="Y68" s="377" t="s">
        <v>47</v>
      </c>
      <c r="Z68" s="378"/>
      <c r="AA68" s="81"/>
      <c r="AB68" s="81"/>
    </row>
    <row r="69" spans="1:28" ht="33" customHeight="1" thickBot="1">
      <c r="A69" s="157" t="s">
        <v>52</v>
      </c>
      <c r="B69" s="322" t="s">
        <v>69</v>
      </c>
      <c r="C69" s="323"/>
      <c r="D69" s="323"/>
      <c r="E69" s="323"/>
      <c r="F69" s="323"/>
      <c r="G69" s="323"/>
      <c r="H69" s="323"/>
      <c r="I69" s="323"/>
      <c r="J69" s="323"/>
      <c r="K69" s="323"/>
      <c r="L69" s="323"/>
      <c r="M69" s="323"/>
      <c r="N69" s="323"/>
      <c r="O69" s="323"/>
      <c r="P69" s="323"/>
      <c r="Q69" s="323"/>
      <c r="R69" s="323"/>
      <c r="S69" s="323"/>
      <c r="T69" s="323"/>
      <c r="U69" s="323"/>
      <c r="V69" s="324"/>
      <c r="W69" s="234">
        <f>AVERAGE(W63:W66)</f>
        <v>227.51299999999998</v>
      </c>
      <c r="X69" s="234"/>
      <c r="Y69" s="325" t="s">
        <v>52</v>
      </c>
      <c r="Z69" s="326"/>
      <c r="AA69" s="81"/>
      <c r="AB69" s="81"/>
    </row>
    <row r="70" spans="1:28" s="114" customFormat="1" ht="46.5" customHeight="1">
      <c r="A70" s="101" t="s">
        <v>52</v>
      </c>
      <c r="B70" s="131" t="s">
        <v>52</v>
      </c>
      <c r="C70" s="131" t="s">
        <v>52</v>
      </c>
      <c r="D70" s="131" t="s">
        <v>52</v>
      </c>
      <c r="E70" s="131" t="s">
        <v>52</v>
      </c>
      <c r="F70" s="131" t="s">
        <v>52</v>
      </c>
      <c r="G70" s="131" t="s">
        <v>52</v>
      </c>
      <c r="H70" s="131" t="s">
        <v>52</v>
      </c>
      <c r="I70" s="131" t="s">
        <v>52</v>
      </c>
      <c r="J70" s="131" t="s">
        <v>52</v>
      </c>
      <c r="K70" s="131" t="s">
        <v>52</v>
      </c>
      <c r="L70" s="131" t="s">
        <v>52</v>
      </c>
      <c r="M70" s="131" t="s">
        <v>52</v>
      </c>
      <c r="N70" s="131" t="s">
        <v>52</v>
      </c>
      <c r="O70" s="131" t="s">
        <v>52</v>
      </c>
      <c r="P70" s="131" t="s">
        <v>52</v>
      </c>
      <c r="Q70" s="131" t="s">
        <v>52</v>
      </c>
      <c r="R70" s="131" t="s">
        <v>52</v>
      </c>
      <c r="S70" s="131" t="s">
        <v>52</v>
      </c>
      <c r="T70" s="131" t="s">
        <v>52</v>
      </c>
      <c r="U70" s="131" t="s">
        <v>52</v>
      </c>
      <c r="V70" s="131" t="s">
        <v>52</v>
      </c>
      <c r="W70" s="130" t="s">
        <v>52</v>
      </c>
      <c r="X70" s="130" t="s">
        <v>52</v>
      </c>
      <c r="Y70" s="129" t="s">
        <v>52</v>
      </c>
      <c r="Z70" s="95" t="s">
        <v>52</v>
      </c>
      <c r="AA70" s="132" t="s">
        <v>52</v>
      </c>
      <c r="AB70" s="132" t="s">
        <v>52</v>
      </c>
    </row>
    <row r="71" spans="1:28" s="114" customFormat="1" ht="18" customHeight="1">
      <c r="A71" s="101"/>
      <c r="B71" s="131"/>
      <c r="C71" s="131"/>
      <c r="D71" s="131"/>
      <c r="E71" s="131"/>
      <c r="F71" s="131"/>
      <c r="G71" s="131"/>
      <c r="H71" s="131"/>
      <c r="I71" s="131"/>
      <c r="J71" s="131"/>
      <c r="K71" s="131"/>
      <c r="L71" s="131"/>
      <c r="M71" s="131"/>
      <c r="N71" s="131"/>
      <c r="O71" s="131"/>
      <c r="P71" s="131"/>
      <c r="Q71" s="131"/>
      <c r="R71" s="131"/>
      <c r="S71" s="131"/>
      <c r="T71" s="131"/>
      <c r="U71" s="131"/>
      <c r="V71" s="131"/>
      <c r="W71" s="130"/>
      <c r="X71" s="130"/>
      <c r="Y71" s="129"/>
      <c r="Z71" s="95"/>
      <c r="AA71" s="132"/>
      <c r="AB71" s="132"/>
    </row>
    <row r="72" spans="1:28" ht="43.5" customHeight="1">
      <c r="A72" s="94" t="s">
        <v>52</v>
      </c>
      <c r="B72" s="73">
        <v>3</v>
      </c>
      <c r="C72" s="379" t="s">
        <v>191</v>
      </c>
      <c r="D72" s="379"/>
      <c r="E72" s="379"/>
      <c r="F72" s="379"/>
      <c r="G72" s="379"/>
      <c r="H72" s="379"/>
      <c r="I72" s="379"/>
      <c r="J72" s="380"/>
      <c r="K72" s="128" t="s">
        <v>52</v>
      </c>
      <c r="L72" s="129" t="s">
        <v>52</v>
      </c>
      <c r="M72" s="381" t="s">
        <v>47</v>
      </c>
      <c r="N72" s="382"/>
      <c r="O72" s="382"/>
      <c r="P72" s="383"/>
      <c r="Q72" s="129" t="s">
        <v>52</v>
      </c>
      <c r="R72" s="129" t="s">
        <v>52</v>
      </c>
      <c r="S72" s="129" t="s">
        <v>52</v>
      </c>
      <c r="T72" s="129" t="s">
        <v>52</v>
      </c>
      <c r="U72" s="129" t="s">
        <v>52</v>
      </c>
      <c r="V72" s="129" t="s">
        <v>52</v>
      </c>
      <c r="W72" s="129" t="s">
        <v>52</v>
      </c>
      <c r="X72" s="129" t="s">
        <v>52</v>
      </c>
      <c r="Y72" s="129" t="s">
        <v>52</v>
      </c>
      <c r="Z72" s="95" t="s">
        <v>52</v>
      </c>
      <c r="AA72" s="76"/>
      <c r="AB72" s="76"/>
    </row>
    <row r="73" spans="1:28" ht="31.5" customHeight="1">
      <c r="A73" s="94" t="s">
        <v>52</v>
      </c>
      <c r="B73" s="77" t="s">
        <v>52</v>
      </c>
      <c r="C73" s="96" t="s">
        <v>52</v>
      </c>
      <c r="D73" s="96" t="s">
        <v>52</v>
      </c>
      <c r="E73" s="77" t="s">
        <v>52</v>
      </c>
      <c r="F73" s="77" t="s">
        <v>52</v>
      </c>
      <c r="G73" s="77" t="s">
        <v>52</v>
      </c>
      <c r="H73" s="77" t="s">
        <v>52</v>
      </c>
      <c r="I73" s="77" t="s">
        <v>52</v>
      </c>
      <c r="J73" s="76"/>
      <c r="K73" s="77" t="s">
        <v>52</v>
      </c>
      <c r="L73" s="75" t="s">
        <v>52</v>
      </c>
      <c r="M73" s="384"/>
      <c r="N73" s="385"/>
      <c r="O73" s="385"/>
      <c r="P73" s="386"/>
      <c r="Q73" s="75" t="s">
        <v>52</v>
      </c>
      <c r="R73" s="75" t="s">
        <v>52</v>
      </c>
      <c r="S73" s="75" t="s">
        <v>52</v>
      </c>
      <c r="T73" s="75" t="s">
        <v>52</v>
      </c>
      <c r="U73" s="75" t="s">
        <v>52</v>
      </c>
      <c r="V73" s="75" t="s">
        <v>52</v>
      </c>
      <c r="W73" s="75" t="s">
        <v>52</v>
      </c>
      <c r="X73" s="75" t="s">
        <v>52</v>
      </c>
      <c r="Y73" s="75" t="s">
        <v>52</v>
      </c>
      <c r="Z73" s="95" t="s">
        <v>52</v>
      </c>
      <c r="AA73" s="76"/>
      <c r="AB73" s="76"/>
    </row>
    <row r="74" spans="1:28" ht="23.25">
      <c r="A74" s="94" t="s">
        <v>52</v>
      </c>
      <c r="B74" s="96" t="s">
        <v>52</v>
      </c>
      <c r="C74" s="96" t="s">
        <v>52</v>
      </c>
      <c r="D74" s="96" t="s">
        <v>52</v>
      </c>
      <c r="E74" s="96" t="s">
        <v>52</v>
      </c>
      <c r="F74" s="96" t="s">
        <v>52</v>
      </c>
      <c r="G74" s="96" t="s">
        <v>52</v>
      </c>
      <c r="H74" s="96" t="s">
        <v>52</v>
      </c>
      <c r="I74" s="96" t="s">
        <v>52</v>
      </c>
      <c r="J74" s="96" t="s">
        <v>52</v>
      </c>
      <c r="K74" s="77" t="s">
        <v>52</v>
      </c>
      <c r="L74" s="77" t="s">
        <v>52</v>
      </c>
      <c r="M74" s="77" t="s">
        <v>52</v>
      </c>
      <c r="N74" s="96" t="s">
        <v>52</v>
      </c>
      <c r="O74" s="96" t="s">
        <v>52</v>
      </c>
      <c r="P74" s="96" t="s">
        <v>52</v>
      </c>
      <c r="Q74" s="96" t="s">
        <v>52</v>
      </c>
      <c r="R74" s="96" t="s">
        <v>52</v>
      </c>
      <c r="S74" s="96" t="s">
        <v>52</v>
      </c>
      <c r="T74" s="77" t="s">
        <v>52</v>
      </c>
      <c r="U74" s="77" t="s">
        <v>52</v>
      </c>
      <c r="V74" s="77" t="s">
        <v>52</v>
      </c>
      <c r="W74" s="77" t="s">
        <v>52</v>
      </c>
      <c r="X74" s="77" t="s">
        <v>52</v>
      </c>
      <c r="Y74" s="77" t="s">
        <v>52</v>
      </c>
      <c r="Z74" s="95" t="s">
        <v>52</v>
      </c>
      <c r="AA74" s="76"/>
      <c r="AB74" s="76"/>
    </row>
    <row r="75" spans="1:28" ht="32.25" customHeight="1">
      <c r="A75" s="97" t="s">
        <v>52</v>
      </c>
      <c r="B75" s="348" t="s">
        <v>56</v>
      </c>
      <c r="C75" s="349"/>
      <c r="D75" s="350"/>
      <c r="E75" s="388" t="str">
        <f>C72</f>
        <v>UNION TEMPORAL PAMACO</v>
      </c>
      <c r="F75" s="389"/>
      <c r="G75" s="389"/>
      <c r="H75" s="390"/>
      <c r="I75" s="394" t="s">
        <v>23</v>
      </c>
      <c r="J75" s="335"/>
      <c r="K75" s="395" t="s">
        <v>192</v>
      </c>
      <c r="L75" s="395"/>
      <c r="M75" s="395"/>
      <c r="N75" s="395"/>
      <c r="O75" s="396"/>
      <c r="P75" s="394" t="s">
        <v>24</v>
      </c>
      <c r="Q75" s="394"/>
      <c r="R75" s="394"/>
      <c r="S75" s="78">
        <v>0.9</v>
      </c>
      <c r="T75" s="77" t="s">
        <v>52</v>
      </c>
      <c r="U75" s="77" t="s">
        <v>52</v>
      </c>
      <c r="V75" s="75" t="s">
        <v>52</v>
      </c>
      <c r="W75" s="75" t="s">
        <v>52</v>
      </c>
      <c r="X75" s="75" t="s">
        <v>52</v>
      </c>
      <c r="Y75" s="98" t="s">
        <v>52</v>
      </c>
      <c r="Z75" s="99" t="s">
        <v>52</v>
      </c>
      <c r="AA75" s="79"/>
      <c r="AB75" s="79"/>
    </row>
    <row r="76" spans="1:28" ht="32.25" customHeight="1">
      <c r="A76" s="97" t="s">
        <v>52</v>
      </c>
      <c r="B76" s="411"/>
      <c r="C76" s="412"/>
      <c r="D76" s="413"/>
      <c r="E76" s="391"/>
      <c r="F76" s="392"/>
      <c r="G76" s="392"/>
      <c r="H76" s="393"/>
      <c r="I76" s="394" t="s">
        <v>25</v>
      </c>
      <c r="J76" s="335"/>
      <c r="K76" s="395" t="s">
        <v>193</v>
      </c>
      <c r="L76" s="395"/>
      <c r="M76" s="395"/>
      <c r="N76" s="395"/>
      <c r="O76" s="396"/>
      <c r="P76" s="394" t="s">
        <v>24</v>
      </c>
      <c r="Q76" s="394"/>
      <c r="R76" s="394"/>
      <c r="S76" s="142">
        <v>0.1</v>
      </c>
      <c r="T76" s="77" t="s">
        <v>52</v>
      </c>
      <c r="U76" s="77" t="s">
        <v>52</v>
      </c>
      <c r="V76" s="77" t="s">
        <v>52</v>
      </c>
      <c r="W76" s="77" t="s">
        <v>52</v>
      </c>
      <c r="X76" s="77" t="s">
        <v>52</v>
      </c>
      <c r="Y76" s="98" t="s">
        <v>52</v>
      </c>
      <c r="Z76" s="99" t="s">
        <v>52</v>
      </c>
      <c r="AA76" s="79"/>
      <c r="AB76" s="79"/>
    </row>
    <row r="77" spans="1:28" s="141" customFormat="1" ht="26.25" customHeight="1">
      <c r="A77" s="134"/>
      <c r="B77" s="135"/>
      <c r="C77" s="135"/>
      <c r="D77" s="135"/>
      <c r="E77" s="136"/>
      <c r="F77" s="136"/>
      <c r="G77" s="136"/>
      <c r="H77" s="136"/>
      <c r="I77" s="137"/>
      <c r="J77" s="137"/>
      <c r="K77" s="137"/>
      <c r="L77" s="137"/>
      <c r="M77" s="137"/>
      <c r="N77" s="137"/>
      <c r="O77" s="137"/>
      <c r="P77" s="334" t="s">
        <v>91</v>
      </c>
      <c r="Q77" s="394"/>
      <c r="R77" s="397"/>
      <c r="S77" s="143">
        <f>S75+S76</f>
        <v>1</v>
      </c>
      <c r="T77" s="138"/>
      <c r="U77" s="138"/>
      <c r="V77" s="138"/>
      <c r="W77" s="138"/>
      <c r="X77" s="138"/>
      <c r="Y77" s="139"/>
      <c r="Z77" s="140"/>
      <c r="AA77" s="139"/>
      <c r="AB77" s="139"/>
    </row>
    <row r="78" spans="1:28" ht="18" customHeight="1">
      <c r="A78" s="94" t="s">
        <v>52</v>
      </c>
      <c r="B78" s="96" t="s">
        <v>52</v>
      </c>
      <c r="C78" s="96" t="s">
        <v>52</v>
      </c>
      <c r="D78" s="96" t="s">
        <v>52</v>
      </c>
      <c r="E78" s="96" t="s">
        <v>52</v>
      </c>
      <c r="F78" s="96" t="s">
        <v>52</v>
      </c>
      <c r="G78" s="96" t="s">
        <v>52</v>
      </c>
      <c r="H78" s="96" t="s">
        <v>52</v>
      </c>
      <c r="I78" s="96" t="s">
        <v>52</v>
      </c>
      <c r="J78" s="96" t="s">
        <v>52</v>
      </c>
      <c r="K78" s="77" t="s">
        <v>52</v>
      </c>
      <c r="L78" s="77" t="s">
        <v>52</v>
      </c>
      <c r="M78" s="77" t="s">
        <v>52</v>
      </c>
      <c r="N78" s="96" t="s">
        <v>52</v>
      </c>
      <c r="O78" s="96" t="s">
        <v>52</v>
      </c>
      <c r="P78" s="96" t="s">
        <v>52</v>
      </c>
      <c r="Q78" s="96" t="s">
        <v>52</v>
      </c>
      <c r="R78" s="96" t="s">
        <v>52</v>
      </c>
      <c r="S78" s="96" t="s">
        <v>52</v>
      </c>
      <c r="T78" s="77" t="s">
        <v>52</v>
      </c>
      <c r="U78" s="77" t="s">
        <v>52</v>
      </c>
      <c r="V78" s="77" t="s">
        <v>52</v>
      </c>
      <c r="W78" s="77" t="s">
        <v>52</v>
      </c>
      <c r="X78" s="77" t="s">
        <v>52</v>
      </c>
      <c r="Y78" s="76"/>
      <c r="Z78" s="100"/>
      <c r="AA78" s="76"/>
      <c r="AB78" s="76"/>
    </row>
    <row r="79" spans="1:28" ht="37.5" customHeight="1">
      <c r="A79" s="94" t="s">
        <v>52</v>
      </c>
      <c r="B79" s="334" t="s">
        <v>26</v>
      </c>
      <c r="C79" s="394"/>
      <c r="D79" s="335"/>
      <c r="E79" s="398">
        <v>215897184</v>
      </c>
      <c r="F79" s="399"/>
      <c r="G79" s="400" t="s">
        <v>27</v>
      </c>
      <c r="H79" s="400"/>
      <c r="I79" s="401"/>
      <c r="J79" s="64">
        <v>1</v>
      </c>
      <c r="K79" s="17">
        <f>((E79/1300000)*J79)</f>
        <v>166.07475692307693</v>
      </c>
      <c r="L79" s="204" t="s">
        <v>47</v>
      </c>
      <c r="M79" s="152"/>
      <c r="N79" s="75" t="s">
        <v>52</v>
      </c>
      <c r="O79" s="75" t="s">
        <v>52</v>
      </c>
      <c r="P79" s="75" t="s">
        <v>52</v>
      </c>
      <c r="Q79" s="75" t="s">
        <v>52</v>
      </c>
      <c r="R79" s="75" t="s">
        <v>52</v>
      </c>
      <c r="S79" s="75" t="s">
        <v>52</v>
      </c>
      <c r="T79" s="75" t="s">
        <v>52</v>
      </c>
      <c r="U79" s="75" t="s">
        <v>52</v>
      </c>
      <c r="V79" s="75" t="s">
        <v>52</v>
      </c>
      <c r="W79" s="75" t="s">
        <v>52</v>
      </c>
      <c r="X79" s="75" t="s">
        <v>52</v>
      </c>
      <c r="Y79" s="75" t="s">
        <v>52</v>
      </c>
      <c r="Z79" s="95" t="s">
        <v>52</v>
      </c>
      <c r="AA79" s="76"/>
      <c r="AB79" s="76"/>
    </row>
    <row r="80" spans="1:28" ht="37.5" customHeight="1">
      <c r="A80" s="94"/>
      <c r="B80" s="133"/>
      <c r="C80" s="133"/>
      <c r="D80" s="133"/>
      <c r="E80" s="148"/>
      <c r="F80" s="149"/>
      <c r="G80" s="402" t="s">
        <v>93</v>
      </c>
      <c r="H80" s="400"/>
      <c r="I80" s="401"/>
      <c r="J80" s="150">
        <v>0.7</v>
      </c>
      <c r="K80" s="17">
        <f>((E79/1300000)*J80)</f>
        <v>116.25232984615384</v>
      </c>
      <c r="L80" s="204" t="s">
        <v>47</v>
      </c>
      <c r="M80" s="152"/>
      <c r="N80" s="75"/>
      <c r="O80" s="75"/>
      <c r="P80" s="75"/>
      <c r="Q80" s="75"/>
      <c r="R80" s="75"/>
      <c r="S80" s="75"/>
      <c r="T80" s="75"/>
      <c r="U80" s="75"/>
      <c r="V80" s="75"/>
      <c r="W80" s="75"/>
      <c r="X80" s="75"/>
      <c r="Y80" s="75"/>
      <c r="Z80" s="95"/>
      <c r="AA80" s="76"/>
      <c r="AB80" s="76"/>
    </row>
    <row r="81" spans="1:28" ht="23.25">
      <c r="A81" s="94" t="s">
        <v>52</v>
      </c>
      <c r="B81" s="96" t="s">
        <v>52</v>
      </c>
      <c r="C81" s="96" t="s">
        <v>52</v>
      </c>
      <c r="D81" s="96" t="s">
        <v>52</v>
      </c>
      <c r="E81" s="96" t="s">
        <v>52</v>
      </c>
      <c r="F81" s="96" t="s">
        <v>52</v>
      </c>
      <c r="G81" s="96" t="s">
        <v>52</v>
      </c>
      <c r="H81" s="96" t="s">
        <v>52</v>
      </c>
      <c r="I81" s="96" t="s">
        <v>52</v>
      </c>
      <c r="J81" s="96" t="s">
        <v>52</v>
      </c>
      <c r="K81" s="77" t="s">
        <v>52</v>
      </c>
      <c r="L81" s="77" t="s">
        <v>52</v>
      </c>
      <c r="M81" s="77" t="s">
        <v>52</v>
      </c>
      <c r="N81" s="96" t="s">
        <v>52</v>
      </c>
      <c r="O81" s="96" t="s">
        <v>52</v>
      </c>
      <c r="P81" s="96" t="s">
        <v>52</v>
      </c>
      <c r="Q81" s="96" t="s">
        <v>52</v>
      </c>
      <c r="R81" s="96" t="s">
        <v>52</v>
      </c>
      <c r="S81" s="96" t="s">
        <v>52</v>
      </c>
      <c r="T81" s="77" t="s">
        <v>52</v>
      </c>
      <c r="U81" s="77" t="s">
        <v>52</v>
      </c>
      <c r="V81" s="77" t="s">
        <v>52</v>
      </c>
      <c r="W81" s="77" t="s">
        <v>52</v>
      </c>
      <c r="X81" s="77" t="s">
        <v>52</v>
      </c>
      <c r="Y81" s="76"/>
      <c r="Z81" s="100"/>
      <c r="AA81" s="76"/>
      <c r="AB81" s="76"/>
    </row>
    <row r="82" spans="1:28" ht="46.5" customHeight="1">
      <c r="A82" s="94" t="s">
        <v>52</v>
      </c>
      <c r="B82" s="334" t="s">
        <v>57</v>
      </c>
      <c r="C82" s="335"/>
      <c r="D82" s="80">
        <v>1</v>
      </c>
      <c r="E82" s="68">
        <v>80101600</v>
      </c>
      <c r="F82" s="68">
        <v>81101500</v>
      </c>
      <c r="G82" s="68"/>
      <c r="H82" s="68"/>
      <c r="I82" s="336" t="s">
        <v>28</v>
      </c>
      <c r="J82" s="337"/>
      <c r="K82" s="403" t="s">
        <v>29</v>
      </c>
      <c r="L82" s="404"/>
      <c r="M82" s="75" t="s">
        <v>52</v>
      </c>
      <c r="N82" s="75" t="s">
        <v>52</v>
      </c>
      <c r="O82" s="75" t="s">
        <v>52</v>
      </c>
      <c r="P82" s="75" t="s">
        <v>52</v>
      </c>
      <c r="Q82" s="76"/>
      <c r="R82" s="75" t="s">
        <v>52</v>
      </c>
      <c r="S82" s="75" t="s">
        <v>52</v>
      </c>
      <c r="T82" s="75" t="s">
        <v>52</v>
      </c>
      <c r="U82" s="75" t="s">
        <v>52</v>
      </c>
      <c r="V82" s="75" t="s">
        <v>52</v>
      </c>
      <c r="W82" s="75" t="s">
        <v>52</v>
      </c>
      <c r="X82" s="75" t="s">
        <v>52</v>
      </c>
      <c r="Y82" s="75" t="s">
        <v>52</v>
      </c>
      <c r="Z82" s="95" t="s">
        <v>52</v>
      </c>
      <c r="AA82" s="76"/>
      <c r="AB82" s="76"/>
    </row>
    <row r="83" spans="1:28" ht="23.25">
      <c r="A83" s="94" t="s">
        <v>52</v>
      </c>
      <c r="B83" s="338" t="s">
        <v>30</v>
      </c>
      <c r="C83" s="339"/>
      <c r="D83" s="69" t="s">
        <v>31</v>
      </c>
      <c r="E83" s="74" t="s">
        <v>32</v>
      </c>
      <c r="F83" s="74" t="s">
        <v>32</v>
      </c>
      <c r="G83" s="74"/>
      <c r="H83" s="74" t="s">
        <v>52</v>
      </c>
      <c r="I83" s="340">
        <f>COUNTA(E83:F83)</f>
        <v>2</v>
      </c>
      <c r="J83" s="341"/>
      <c r="K83" s="405" t="s">
        <v>47</v>
      </c>
      <c r="L83" s="405"/>
      <c r="M83" s="75" t="s">
        <v>52</v>
      </c>
      <c r="N83" s="75" t="s">
        <v>52</v>
      </c>
      <c r="O83" s="75" t="s">
        <v>52</v>
      </c>
      <c r="P83" s="75" t="s">
        <v>52</v>
      </c>
      <c r="Q83" s="75" t="s">
        <v>52</v>
      </c>
      <c r="R83" s="75" t="s">
        <v>52</v>
      </c>
      <c r="S83" s="75" t="s">
        <v>52</v>
      </c>
      <c r="T83" s="75" t="s">
        <v>52</v>
      </c>
      <c r="U83" s="75" t="s">
        <v>52</v>
      </c>
      <c r="V83" s="75" t="s">
        <v>52</v>
      </c>
      <c r="W83" s="75" t="s">
        <v>52</v>
      </c>
      <c r="X83" s="75" t="s">
        <v>52</v>
      </c>
      <c r="Y83" s="75" t="s">
        <v>52</v>
      </c>
      <c r="Z83" s="95" t="s">
        <v>52</v>
      </c>
      <c r="AA83" s="76"/>
      <c r="AB83" s="76"/>
    </row>
    <row r="84" spans="1:28" ht="23.25">
      <c r="A84" s="94" t="s">
        <v>52</v>
      </c>
      <c r="B84" s="342" t="s">
        <v>33</v>
      </c>
      <c r="C84" s="343"/>
      <c r="D84" s="344"/>
      <c r="E84" s="116">
        <v>0</v>
      </c>
      <c r="F84" s="116"/>
      <c r="G84" s="116"/>
      <c r="H84" s="116"/>
      <c r="I84" s="340">
        <f>COUNTA(E84:F84)</f>
        <v>1</v>
      </c>
      <c r="J84" s="341"/>
      <c r="K84" s="405" t="s">
        <v>47</v>
      </c>
      <c r="L84" s="405"/>
      <c r="M84" s="75" t="s">
        <v>52</v>
      </c>
      <c r="N84" s="75" t="s">
        <v>52</v>
      </c>
      <c r="O84" s="75" t="s">
        <v>52</v>
      </c>
      <c r="P84" s="75" t="s">
        <v>52</v>
      </c>
      <c r="Q84" s="75" t="s">
        <v>52</v>
      </c>
      <c r="R84" s="75" t="s">
        <v>52</v>
      </c>
      <c r="S84" s="75" t="s">
        <v>52</v>
      </c>
      <c r="T84" s="75" t="s">
        <v>52</v>
      </c>
      <c r="U84" s="75" t="s">
        <v>52</v>
      </c>
      <c r="V84" s="75" t="s">
        <v>52</v>
      </c>
      <c r="W84" s="75" t="s">
        <v>52</v>
      </c>
      <c r="X84" s="75" t="s">
        <v>52</v>
      </c>
      <c r="Y84" s="75" t="s">
        <v>52</v>
      </c>
      <c r="Z84" s="95" t="s">
        <v>52</v>
      </c>
      <c r="AA84" s="76"/>
      <c r="AB84" s="76"/>
    </row>
    <row r="85" spans="1:28">
      <c r="A85" s="101" t="s">
        <v>52</v>
      </c>
      <c r="B85" s="102" t="s">
        <v>52</v>
      </c>
      <c r="C85" s="102" t="s">
        <v>52</v>
      </c>
      <c r="D85" s="102" t="s">
        <v>52</v>
      </c>
      <c r="E85" s="102" t="s">
        <v>52</v>
      </c>
      <c r="F85" s="102" t="s">
        <v>52</v>
      </c>
      <c r="G85" s="103" t="s">
        <v>52</v>
      </c>
      <c r="H85" s="103" t="s">
        <v>52</v>
      </c>
      <c r="I85" s="103" t="s">
        <v>52</v>
      </c>
      <c r="J85" s="103" t="s">
        <v>52</v>
      </c>
      <c r="K85" s="104" t="s">
        <v>52</v>
      </c>
      <c r="L85" s="104" t="s">
        <v>52</v>
      </c>
      <c r="M85" s="104" t="s">
        <v>52</v>
      </c>
      <c r="N85" s="104" t="s">
        <v>52</v>
      </c>
      <c r="O85" s="104" t="s">
        <v>52</v>
      </c>
      <c r="P85" s="104" t="s">
        <v>52</v>
      </c>
      <c r="Q85" s="104" t="s">
        <v>52</v>
      </c>
      <c r="R85" s="104" t="s">
        <v>52</v>
      </c>
      <c r="S85" s="104" t="s">
        <v>52</v>
      </c>
      <c r="T85" s="104" t="s">
        <v>52</v>
      </c>
      <c r="U85" s="104" t="s">
        <v>52</v>
      </c>
      <c r="V85" s="104" t="s">
        <v>52</v>
      </c>
      <c r="W85" s="104" t="s">
        <v>52</v>
      </c>
      <c r="X85" s="104" t="s">
        <v>52</v>
      </c>
      <c r="Y85" s="104" t="s">
        <v>52</v>
      </c>
      <c r="Z85" s="105" t="s">
        <v>52</v>
      </c>
      <c r="AA85" s="81"/>
      <c r="AB85" s="81"/>
    </row>
    <row r="86" spans="1:28" ht="48" customHeight="1">
      <c r="A86" s="101" t="s">
        <v>52</v>
      </c>
      <c r="B86" s="345" t="s">
        <v>34</v>
      </c>
      <c r="C86" s="345" t="s">
        <v>35</v>
      </c>
      <c r="D86" s="345" t="s">
        <v>36</v>
      </c>
      <c r="E86" s="345" t="s">
        <v>58</v>
      </c>
      <c r="F86" s="348" t="s">
        <v>59</v>
      </c>
      <c r="G86" s="349"/>
      <c r="H86" s="350"/>
      <c r="I86" s="357" t="s">
        <v>60</v>
      </c>
      <c r="J86" s="358"/>
      <c r="K86" s="363" t="s">
        <v>37</v>
      </c>
      <c r="L86" s="363"/>
      <c r="M86" s="364"/>
      <c r="N86" s="369" t="s">
        <v>38</v>
      </c>
      <c r="O86" s="369"/>
      <c r="P86" s="369"/>
      <c r="Q86" s="369"/>
      <c r="R86" s="387"/>
      <c r="S86" s="345" t="s">
        <v>61</v>
      </c>
      <c r="T86" s="345" t="s">
        <v>39</v>
      </c>
      <c r="U86" s="345" t="s">
        <v>40</v>
      </c>
      <c r="V86" s="345" t="s">
        <v>41</v>
      </c>
      <c r="W86" s="345" t="s">
        <v>62</v>
      </c>
      <c r="X86" s="345" t="s">
        <v>63</v>
      </c>
      <c r="Y86" s="357" t="s">
        <v>42</v>
      </c>
      <c r="Z86" s="366"/>
      <c r="AA86" s="81"/>
      <c r="AB86" s="81"/>
    </row>
    <row r="87" spans="1:28" ht="183.75" customHeight="1">
      <c r="A87" s="101" t="s">
        <v>52</v>
      </c>
      <c r="B87" s="346"/>
      <c r="C87" s="346"/>
      <c r="D87" s="346"/>
      <c r="E87" s="346"/>
      <c r="F87" s="351"/>
      <c r="G87" s="352"/>
      <c r="H87" s="353"/>
      <c r="I87" s="359"/>
      <c r="J87" s="360"/>
      <c r="K87" s="369" t="s">
        <v>43</v>
      </c>
      <c r="L87" s="370"/>
      <c r="M87" s="145" t="s">
        <v>44</v>
      </c>
      <c r="N87" s="371" t="s">
        <v>64</v>
      </c>
      <c r="O87" s="372"/>
      <c r="P87" s="372"/>
      <c r="Q87" s="372"/>
      <c r="R87" s="373"/>
      <c r="S87" s="346"/>
      <c r="T87" s="346"/>
      <c r="U87" s="346"/>
      <c r="V87" s="346"/>
      <c r="W87" s="346"/>
      <c r="X87" s="346"/>
      <c r="Y87" s="359"/>
      <c r="Z87" s="367"/>
      <c r="AA87" s="81"/>
      <c r="AB87" s="81"/>
    </row>
    <row r="88" spans="1:28" ht="88.5" customHeight="1">
      <c r="A88" s="106" t="s">
        <v>52</v>
      </c>
      <c r="B88" s="347"/>
      <c r="C88" s="347"/>
      <c r="D88" s="347"/>
      <c r="E88" s="347"/>
      <c r="F88" s="354"/>
      <c r="G88" s="355"/>
      <c r="H88" s="356"/>
      <c r="I88" s="361"/>
      <c r="J88" s="362"/>
      <c r="K88" s="406" t="s">
        <v>45</v>
      </c>
      <c r="L88" s="407"/>
      <c r="M88" s="146" t="s">
        <v>92</v>
      </c>
      <c r="N88" s="374"/>
      <c r="O88" s="375"/>
      <c r="P88" s="375"/>
      <c r="Q88" s="375"/>
      <c r="R88" s="376"/>
      <c r="S88" s="347"/>
      <c r="T88" s="347"/>
      <c r="U88" s="347"/>
      <c r="V88" s="347"/>
      <c r="W88" s="347"/>
      <c r="X88" s="347"/>
      <c r="Y88" s="361"/>
      <c r="Z88" s="368"/>
      <c r="AA88" s="82"/>
      <c r="AB88" s="82"/>
    </row>
    <row r="89" spans="1:28" ht="15.75">
      <c r="A89" s="101" t="s">
        <v>52</v>
      </c>
      <c r="B89" s="83" t="s">
        <v>52</v>
      </c>
      <c r="C89" s="107"/>
      <c r="D89" s="107"/>
      <c r="E89" s="108"/>
      <c r="F89" s="327" t="s">
        <v>52</v>
      </c>
      <c r="G89" s="327"/>
      <c r="H89" s="327"/>
      <c r="I89" s="108"/>
      <c r="J89" s="108"/>
      <c r="K89" s="108"/>
      <c r="L89" s="81"/>
      <c r="M89" s="81"/>
      <c r="N89" s="81"/>
      <c r="O89" s="108"/>
      <c r="P89" s="108"/>
      <c r="Q89" s="108"/>
      <c r="R89" s="108"/>
      <c r="S89" s="108"/>
      <c r="T89" s="108"/>
      <c r="U89" s="108"/>
      <c r="V89" s="108"/>
      <c r="W89" s="108"/>
      <c r="X89" s="108"/>
      <c r="Y89" s="108"/>
      <c r="Z89" s="109"/>
      <c r="AA89" s="81"/>
      <c r="AB89" s="81"/>
    </row>
    <row r="90" spans="1:28" ht="89.25" customHeight="1">
      <c r="A90" s="101" t="s">
        <v>52</v>
      </c>
      <c r="B90" s="72">
        <v>1</v>
      </c>
      <c r="C90" s="66">
        <v>103</v>
      </c>
      <c r="D90" s="66">
        <v>181</v>
      </c>
      <c r="E90" s="117" t="s">
        <v>194</v>
      </c>
      <c r="F90" s="333" t="s">
        <v>195</v>
      </c>
      <c r="G90" s="333"/>
      <c r="H90" s="333"/>
      <c r="I90" s="329" t="s">
        <v>197</v>
      </c>
      <c r="J90" s="329"/>
      <c r="K90" s="408" t="s">
        <v>46</v>
      </c>
      <c r="L90" s="408"/>
      <c r="M90" s="119" t="s">
        <v>47</v>
      </c>
      <c r="N90" s="365" t="s">
        <v>47</v>
      </c>
      <c r="O90" s="365"/>
      <c r="P90" s="365"/>
      <c r="Q90" s="365"/>
      <c r="R90" s="365"/>
      <c r="S90" s="119" t="s">
        <v>47</v>
      </c>
      <c r="T90" s="118" t="s">
        <v>196</v>
      </c>
      <c r="U90" s="67">
        <v>1</v>
      </c>
      <c r="V90" s="154">
        <v>785.44</v>
      </c>
      <c r="W90" s="155">
        <f>U90*V90</f>
        <v>785.44</v>
      </c>
      <c r="X90" s="231">
        <f>V90*U90</f>
        <v>785.44</v>
      </c>
      <c r="Y90" s="333" t="s">
        <v>139</v>
      </c>
      <c r="Z90" s="333"/>
      <c r="AA90" s="84"/>
      <c r="AB90" s="81"/>
    </row>
    <row r="91" spans="1:28" ht="17.25" thickBot="1">
      <c r="A91" s="101" t="s">
        <v>52</v>
      </c>
      <c r="B91" s="110" t="s">
        <v>52</v>
      </c>
      <c r="C91" s="86" t="s">
        <v>52</v>
      </c>
      <c r="D91" s="86" t="s">
        <v>52</v>
      </c>
      <c r="E91" s="87" t="s">
        <v>52</v>
      </c>
      <c r="F91" s="87" t="s">
        <v>52</v>
      </c>
      <c r="G91" s="87" t="s">
        <v>52</v>
      </c>
      <c r="H91" s="87" t="s">
        <v>52</v>
      </c>
      <c r="I91" s="87" t="s">
        <v>52</v>
      </c>
      <c r="J91" s="87" t="s">
        <v>52</v>
      </c>
      <c r="K91" s="87" t="s">
        <v>52</v>
      </c>
      <c r="L91" s="87" t="s">
        <v>52</v>
      </c>
      <c r="M91" s="87" t="s">
        <v>52</v>
      </c>
      <c r="N91" s="87" t="s">
        <v>52</v>
      </c>
      <c r="O91" s="87" t="s">
        <v>52</v>
      </c>
      <c r="P91" s="87" t="s">
        <v>52</v>
      </c>
      <c r="Q91" s="87" t="s">
        <v>52</v>
      </c>
      <c r="R91" s="87" t="s">
        <v>52</v>
      </c>
      <c r="S91" s="87" t="s">
        <v>52</v>
      </c>
      <c r="T91" s="87" t="s">
        <v>52</v>
      </c>
      <c r="U91" s="87" t="s">
        <v>52</v>
      </c>
      <c r="V91" s="87" t="s">
        <v>52</v>
      </c>
      <c r="W91" s="87" t="s">
        <v>52</v>
      </c>
      <c r="X91" s="87" t="s">
        <v>52</v>
      </c>
      <c r="Y91" s="87" t="s">
        <v>52</v>
      </c>
      <c r="Z91" s="109"/>
      <c r="AA91" s="81"/>
      <c r="AB91" s="81"/>
    </row>
    <row r="92" spans="1:28" ht="33" customHeight="1">
      <c r="A92" s="101" t="s">
        <v>52</v>
      </c>
      <c r="B92" s="319" t="s">
        <v>68</v>
      </c>
      <c r="C92" s="320"/>
      <c r="D92" s="320"/>
      <c r="E92" s="320"/>
      <c r="F92" s="320"/>
      <c r="G92" s="320"/>
      <c r="H92" s="320"/>
      <c r="I92" s="320"/>
      <c r="J92" s="320"/>
      <c r="K92" s="320"/>
      <c r="L92" s="320"/>
      <c r="M92" s="320"/>
      <c r="N92" s="320"/>
      <c r="O92" s="320"/>
      <c r="P92" s="320"/>
      <c r="Q92" s="320"/>
      <c r="R92" s="320"/>
      <c r="S92" s="320"/>
      <c r="T92" s="320"/>
      <c r="U92" s="320"/>
      <c r="V92" s="321"/>
      <c r="W92" s="158">
        <f>SUM(W90:W90)</f>
        <v>785.44</v>
      </c>
      <c r="X92" s="158">
        <f>SUM(X90:X90)</f>
        <v>785.44</v>
      </c>
      <c r="Y92" s="377" t="s">
        <v>47</v>
      </c>
      <c r="Z92" s="378"/>
      <c r="AA92" s="81"/>
      <c r="AB92" s="81"/>
    </row>
    <row r="93" spans="1:28" ht="33" customHeight="1" thickBot="1">
      <c r="A93" s="157" t="s">
        <v>52</v>
      </c>
      <c r="B93" s="322" t="s">
        <v>69</v>
      </c>
      <c r="C93" s="323"/>
      <c r="D93" s="323"/>
      <c r="E93" s="323"/>
      <c r="F93" s="323"/>
      <c r="G93" s="323"/>
      <c r="H93" s="323"/>
      <c r="I93" s="323"/>
      <c r="J93" s="323"/>
      <c r="K93" s="323"/>
      <c r="L93" s="323"/>
      <c r="M93" s="323"/>
      <c r="N93" s="323"/>
      <c r="O93" s="323"/>
      <c r="P93" s="323"/>
      <c r="Q93" s="323"/>
      <c r="R93" s="323"/>
      <c r="S93" s="323"/>
      <c r="T93" s="323"/>
      <c r="U93" s="323"/>
      <c r="V93" s="324"/>
      <c r="W93" s="111">
        <f>AVERAGE(W90:W90)</f>
        <v>785.44</v>
      </c>
      <c r="X93" s="111"/>
      <c r="Y93" s="325" t="s">
        <v>52</v>
      </c>
      <c r="Z93" s="326"/>
      <c r="AA93" s="81"/>
      <c r="AB93" s="81"/>
    </row>
    <row r="94" spans="1:28" s="114" customFormat="1" ht="46.5" customHeight="1">
      <c r="A94" s="101" t="s">
        <v>52</v>
      </c>
      <c r="B94" s="131" t="s">
        <v>52</v>
      </c>
      <c r="C94" s="131" t="s">
        <v>52</v>
      </c>
      <c r="D94" s="131" t="s">
        <v>52</v>
      </c>
      <c r="E94" s="131" t="s">
        <v>52</v>
      </c>
      <c r="F94" s="131" t="s">
        <v>52</v>
      </c>
      <c r="G94" s="131" t="s">
        <v>52</v>
      </c>
      <c r="H94" s="131" t="s">
        <v>52</v>
      </c>
      <c r="I94" s="131" t="s">
        <v>52</v>
      </c>
      <c r="J94" s="131" t="s">
        <v>52</v>
      </c>
      <c r="K94" s="131" t="s">
        <v>52</v>
      </c>
      <c r="L94" s="131" t="s">
        <v>52</v>
      </c>
      <c r="M94" s="131" t="s">
        <v>52</v>
      </c>
      <c r="N94" s="131" t="s">
        <v>52</v>
      </c>
      <c r="O94" s="131" t="s">
        <v>52</v>
      </c>
      <c r="P94" s="131" t="s">
        <v>52</v>
      </c>
      <c r="Q94" s="131" t="s">
        <v>52</v>
      </c>
      <c r="R94" s="131" t="s">
        <v>52</v>
      </c>
      <c r="S94" s="131" t="s">
        <v>52</v>
      </c>
      <c r="T94" s="131" t="s">
        <v>52</v>
      </c>
      <c r="U94" s="131" t="s">
        <v>52</v>
      </c>
      <c r="V94" s="131" t="s">
        <v>52</v>
      </c>
      <c r="W94" s="130" t="s">
        <v>52</v>
      </c>
      <c r="X94" s="130" t="s">
        <v>52</v>
      </c>
      <c r="Y94" s="129" t="s">
        <v>52</v>
      </c>
      <c r="Z94" s="95" t="s">
        <v>52</v>
      </c>
      <c r="AA94" s="132" t="s">
        <v>52</v>
      </c>
      <c r="AB94" s="132" t="s">
        <v>52</v>
      </c>
    </row>
    <row r="97" spans="1:28" ht="43.5" customHeight="1">
      <c r="A97" s="94" t="s">
        <v>52</v>
      </c>
      <c r="B97" s="73">
        <v>4</v>
      </c>
      <c r="C97" s="379" t="s">
        <v>225</v>
      </c>
      <c r="D97" s="379"/>
      <c r="E97" s="379"/>
      <c r="F97" s="379"/>
      <c r="G97" s="379"/>
      <c r="H97" s="379"/>
      <c r="I97" s="379"/>
      <c r="J97" s="380"/>
      <c r="K97" s="128" t="s">
        <v>52</v>
      </c>
      <c r="L97" s="129" t="s">
        <v>52</v>
      </c>
      <c r="M97" s="381" t="s">
        <v>47</v>
      </c>
      <c r="N97" s="382"/>
      <c r="O97" s="382"/>
      <c r="P97" s="383"/>
      <c r="Q97" s="129" t="s">
        <v>52</v>
      </c>
      <c r="R97" s="129" t="s">
        <v>52</v>
      </c>
      <c r="S97" s="129" t="s">
        <v>52</v>
      </c>
      <c r="T97" s="129" t="s">
        <v>52</v>
      </c>
      <c r="U97" s="129" t="s">
        <v>52</v>
      </c>
      <c r="V97" s="129" t="s">
        <v>52</v>
      </c>
      <c r="W97" s="129" t="s">
        <v>52</v>
      </c>
      <c r="X97" s="129" t="s">
        <v>52</v>
      </c>
      <c r="Y97" s="129" t="s">
        <v>52</v>
      </c>
      <c r="Z97" s="95" t="s">
        <v>52</v>
      </c>
      <c r="AA97" s="76"/>
      <c r="AB97" s="76"/>
    </row>
    <row r="98" spans="1:28" ht="30" customHeight="1">
      <c r="A98" s="94" t="s">
        <v>52</v>
      </c>
      <c r="B98" s="77" t="s">
        <v>52</v>
      </c>
      <c r="C98" s="96" t="s">
        <v>52</v>
      </c>
      <c r="D98" s="96" t="s">
        <v>52</v>
      </c>
      <c r="E98" s="77" t="s">
        <v>52</v>
      </c>
      <c r="F98" s="77" t="s">
        <v>52</v>
      </c>
      <c r="G98" s="77" t="s">
        <v>52</v>
      </c>
      <c r="H98" s="77" t="s">
        <v>52</v>
      </c>
      <c r="I98" s="77" t="s">
        <v>52</v>
      </c>
      <c r="J98" s="76"/>
      <c r="K98" s="77" t="s">
        <v>52</v>
      </c>
      <c r="L98" s="75" t="s">
        <v>52</v>
      </c>
      <c r="M98" s="384"/>
      <c r="N98" s="385"/>
      <c r="O98" s="385"/>
      <c r="P98" s="386"/>
      <c r="Q98" s="75" t="s">
        <v>52</v>
      </c>
      <c r="R98" s="75" t="s">
        <v>52</v>
      </c>
      <c r="S98" s="75" t="s">
        <v>52</v>
      </c>
      <c r="T98" s="75" t="s">
        <v>52</v>
      </c>
      <c r="U98" s="75" t="s">
        <v>52</v>
      </c>
      <c r="V98" s="75" t="s">
        <v>52</v>
      </c>
      <c r="W98" s="75" t="s">
        <v>52</v>
      </c>
      <c r="X98" s="75" t="s">
        <v>52</v>
      </c>
      <c r="Y98" s="75" t="s">
        <v>52</v>
      </c>
      <c r="Z98" s="95" t="s">
        <v>52</v>
      </c>
      <c r="AA98" s="76"/>
      <c r="AB98" s="76"/>
    </row>
    <row r="99" spans="1:28" ht="23.25">
      <c r="A99" s="94" t="s">
        <v>52</v>
      </c>
      <c r="B99" s="96" t="s">
        <v>52</v>
      </c>
      <c r="C99" s="96" t="s">
        <v>52</v>
      </c>
      <c r="D99" s="96" t="s">
        <v>52</v>
      </c>
      <c r="E99" s="96" t="s">
        <v>52</v>
      </c>
      <c r="F99" s="96" t="s">
        <v>52</v>
      </c>
      <c r="G99" s="96" t="s">
        <v>52</v>
      </c>
      <c r="H99" s="96" t="s">
        <v>52</v>
      </c>
      <c r="I99" s="96" t="s">
        <v>52</v>
      </c>
      <c r="J99" s="96" t="s">
        <v>52</v>
      </c>
      <c r="K99" s="77" t="s">
        <v>52</v>
      </c>
      <c r="L99" s="77" t="s">
        <v>52</v>
      </c>
      <c r="M99" s="77" t="s">
        <v>52</v>
      </c>
      <c r="N99" s="96" t="s">
        <v>52</v>
      </c>
      <c r="O99" s="96" t="s">
        <v>52</v>
      </c>
      <c r="P99" s="96" t="s">
        <v>52</v>
      </c>
      <c r="Q99" s="96" t="s">
        <v>52</v>
      </c>
      <c r="R99" s="96" t="s">
        <v>52</v>
      </c>
      <c r="S99" s="96" t="s">
        <v>52</v>
      </c>
      <c r="T99" s="77" t="s">
        <v>52</v>
      </c>
      <c r="U99" s="77" t="s">
        <v>52</v>
      </c>
      <c r="V99" s="77" t="s">
        <v>52</v>
      </c>
      <c r="W99" s="77" t="s">
        <v>52</v>
      </c>
      <c r="X99" s="77" t="s">
        <v>52</v>
      </c>
      <c r="Y99" s="77" t="s">
        <v>52</v>
      </c>
      <c r="Z99" s="95" t="s">
        <v>52</v>
      </c>
      <c r="AA99" s="76"/>
      <c r="AB99" s="76"/>
    </row>
    <row r="100" spans="1:28" ht="44.25" customHeight="1">
      <c r="A100" s="97" t="s">
        <v>52</v>
      </c>
      <c r="B100" s="348" t="s">
        <v>56</v>
      </c>
      <c r="C100" s="349"/>
      <c r="D100" s="350"/>
      <c r="E100" s="388" t="str">
        <f>C97</f>
        <v>ARA INGENEIRIA SAS</v>
      </c>
      <c r="F100" s="389"/>
      <c r="G100" s="389"/>
      <c r="H100" s="390"/>
      <c r="I100" s="394" t="s">
        <v>23</v>
      </c>
      <c r="J100" s="335"/>
      <c r="K100" s="395" t="s">
        <v>225</v>
      </c>
      <c r="L100" s="395"/>
      <c r="M100" s="395"/>
      <c r="N100" s="395"/>
      <c r="O100" s="396"/>
      <c r="P100" s="394" t="s">
        <v>24</v>
      </c>
      <c r="Q100" s="394"/>
      <c r="R100" s="394"/>
      <c r="S100" s="78">
        <v>1</v>
      </c>
      <c r="T100" s="77" t="s">
        <v>52</v>
      </c>
      <c r="U100" s="77" t="s">
        <v>52</v>
      </c>
      <c r="V100" s="75" t="s">
        <v>52</v>
      </c>
      <c r="W100" s="75" t="s">
        <v>52</v>
      </c>
      <c r="X100" s="75" t="s">
        <v>52</v>
      </c>
      <c r="Y100" s="98" t="s">
        <v>52</v>
      </c>
      <c r="Z100" s="99" t="s">
        <v>52</v>
      </c>
      <c r="AA100" s="79"/>
      <c r="AB100" s="79"/>
    </row>
    <row r="101" spans="1:28" ht="26.25" customHeight="1">
      <c r="A101" s="97" t="s">
        <v>52</v>
      </c>
      <c r="B101" s="411"/>
      <c r="C101" s="412"/>
      <c r="D101" s="413"/>
      <c r="E101" s="391"/>
      <c r="F101" s="392"/>
      <c r="G101" s="392"/>
      <c r="H101" s="393"/>
      <c r="I101" s="394" t="s">
        <v>25</v>
      </c>
      <c r="J101" s="335"/>
      <c r="K101" s="395"/>
      <c r="L101" s="395"/>
      <c r="M101" s="395"/>
      <c r="N101" s="395"/>
      <c r="O101" s="396"/>
      <c r="P101" s="394" t="s">
        <v>24</v>
      </c>
      <c r="Q101" s="394"/>
      <c r="R101" s="394"/>
      <c r="S101" s="142"/>
      <c r="T101" s="77" t="s">
        <v>52</v>
      </c>
      <c r="U101" s="77" t="s">
        <v>52</v>
      </c>
      <c r="V101" s="77" t="s">
        <v>52</v>
      </c>
      <c r="W101" s="77" t="s">
        <v>52</v>
      </c>
      <c r="X101" s="77" t="s">
        <v>52</v>
      </c>
      <c r="Y101" s="98" t="s">
        <v>52</v>
      </c>
      <c r="Z101" s="99" t="s">
        <v>52</v>
      </c>
      <c r="AA101" s="79"/>
      <c r="AB101" s="79"/>
    </row>
    <row r="102" spans="1:28" s="141" customFormat="1" ht="26.25" customHeight="1">
      <c r="A102" s="134"/>
      <c r="B102" s="135"/>
      <c r="C102" s="135"/>
      <c r="D102" s="135"/>
      <c r="E102" s="136"/>
      <c r="F102" s="136"/>
      <c r="G102" s="136"/>
      <c r="H102" s="136"/>
      <c r="I102" s="137"/>
      <c r="J102" s="137"/>
      <c r="K102" s="137"/>
      <c r="L102" s="137"/>
      <c r="M102" s="137"/>
      <c r="N102" s="137"/>
      <c r="O102" s="137"/>
      <c r="P102" s="334" t="s">
        <v>91</v>
      </c>
      <c r="Q102" s="394"/>
      <c r="R102" s="397"/>
      <c r="S102" s="143">
        <f>S100+S101</f>
        <v>1</v>
      </c>
      <c r="T102" s="138"/>
      <c r="U102" s="138"/>
      <c r="V102" s="138"/>
      <c r="W102" s="138"/>
      <c r="X102" s="138"/>
      <c r="Y102" s="139"/>
      <c r="Z102" s="140"/>
      <c r="AA102" s="139"/>
      <c r="AB102" s="139"/>
    </row>
    <row r="103" spans="1:28" ht="21" customHeight="1">
      <c r="A103" s="94" t="s">
        <v>52</v>
      </c>
      <c r="B103" s="96" t="s">
        <v>52</v>
      </c>
      <c r="C103" s="96" t="s">
        <v>52</v>
      </c>
      <c r="D103" s="96" t="s">
        <v>52</v>
      </c>
      <c r="E103" s="96" t="s">
        <v>52</v>
      </c>
      <c r="F103" s="96" t="s">
        <v>52</v>
      </c>
      <c r="G103" s="96" t="s">
        <v>52</v>
      </c>
      <c r="H103" s="96" t="s">
        <v>52</v>
      </c>
      <c r="I103" s="96" t="s">
        <v>52</v>
      </c>
      <c r="J103" s="96" t="s">
        <v>52</v>
      </c>
      <c r="K103" s="77" t="s">
        <v>52</v>
      </c>
      <c r="L103" s="77" t="s">
        <v>52</v>
      </c>
      <c r="M103" s="77" t="s">
        <v>52</v>
      </c>
      <c r="N103" s="96" t="s">
        <v>52</v>
      </c>
      <c r="O103" s="96" t="s">
        <v>52</v>
      </c>
      <c r="P103" s="96" t="s">
        <v>52</v>
      </c>
      <c r="Q103" s="96" t="s">
        <v>52</v>
      </c>
      <c r="R103" s="96" t="s">
        <v>52</v>
      </c>
      <c r="S103" s="96" t="s">
        <v>52</v>
      </c>
      <c r="T103" s="77" t="s">
        <v>52</v>
      </c>
      <c r="U103" s="77" t="s">
        <v>52</v>
      </c>
      <c r="V103" s="77" t="s">
        <v>52</v>
      </c>
      <c r="W103" s="77" t="s">
        <v>52</v>
      </c>
      <c r="X103" s="77" t="s">
        <v>52</v>
      </c>
      <c r="Y103" s="76"/>
      <c r="Z103" s="100"/>
      <c r="AA103" s="76"/>
      <c r="AB103" s="76"/>
    </row>
    <row r="104" spans="1:28" ht="37.5" customHeight="1">
      <c r="A104" s="94" t="s">
        <v>52</v>
      </c>
      <c r="B104" s="334" t="s">
        <v>26</v>
      </c>
      <c r="C104" s="394"/>
      <c r="D104" s="335"/>
      <c r="E104" s="398">
        <v>215897184</v>
      </c>
      <c r="F104" s="399"/>
      <c r="G104" s="400" t="s">
        <v>27</v>
      </c>
      <c r="H104" s="400"/>
      <c r="I104" s="401"/>
      <c r="J104" s="64">
        <v>1</v>
      </c>
      <c r="K104" s="17">
        <f>((E104/1300000)*J104)</f>
        <v>166.07475692307693</v>
      </c>
      <c r="L104" s="204" t="s">
        <v>47</v>
      </c>
      <c r="M104" s="152"/>
      <c r="N104" s="75" t="s">
        <v>52</v>
      </c>
      <c r="O104" s="75" t="s">
        <v>52</v>
      </c>
      <c r="P104" s="75" t="s">
        <v>52</v>
      </c>
      <c r="Q104" s="75" t="s">
        <v>52</v>
      </c>
      <c r="R104" s="75" t="s">
        <v>52</v>
      </c>
      <c r="S104" s="75" t="s">
        <v>52</v>
      </c>
      <c r="T104" s="75" t="s">
        <v>52</v>
      </c>
      <c r="U104" s="75" t="s">
        <v>52</v>
      </c>
      <c r="V104" s="75" t="s">
        <v>52</v>
      </c>
      <c r="W104" s="75" t="s">
        <v>52</v>
      </c>
      <c r="X104" s="75" t="s">
        <v>52</v>
      </c>
      <c r="Y104" s="75" t="s">
        <v>52</v>
      </c>
      <c r="Z104" s="95" t="s">
        <v>52</v>
      </c>
      <c r="AA104" s="76"/>
      <c r="AB104" s="76"/>
    </row>
    <row r="105" spans="1:28" ht="37.5" customHeight="1">
      <c r="A105" s="94"/>
      <c r="B105" s="133"/>
      <c r="C105" s="133"/>
      <c r="D105" s="133"/>
      <c r="E105" s="148"/>
      <c r="F105" s="149"/>
      <c r="G105" s="402" t="s">
        <v>93</v>
      </c>
      <c r="H105" s="400"/>
      <c r="I105" s="401"/>
      <c r="J105" s="150">
        <v>0.7</v>
      </c>
      <c r="K105" s="17">
        <f>((E104/1300000)*J105)</f>
        <v>116.25232984615384</v>
      </c>
      <c r="L105" s="204" t="s">
        <v>47</v>
      </c>
      <c r="M105" s="152"/>
      <c r="N105" s="75"/>
      <c r="O105" s="75"/>
      <c r="P105" s="75"/>
      <c r="Q105" s="75"/>
      <c r="R105" s="75"/>
      <c r="S105" s="75"/>
      <c r="T105" s="75"/>
      <c r="U105" s="75"/>
      <c r="V105" s="75"/>
      <c r="W105" s="75"/>
      <c r="X105" s="75"/>
      <c r="Y105" s="75"/>
      <c r="Z105" s="95"/>
      <c r="AA105" s="76"/>
      <c r="AB105" s="76"/>
    </row>
    <row r="106" spans="1:28" ht="23.25">
      <c r="A106" s="94" t="s">
        <v>52</v>
      </c>
      <c r="B106" s="96" t="s">
        <v>52</v>
      </c>
      <c r="C106" s="96" t="s">
        <v>52</v>
      </c>
      <c r="D106" s="96" t="s">
        <v>52</v>
      </c>
      <c r="E106" s="96" t="s">
        <v>52</v>
      </c>
      <c r="F106" s="96" t="s">
        <v>52</v>
      </c>
      <c r="G106" s="96" t="s">
        <v>52</v>
      </c>
      <c r="H106" s="96" t="s">
        <v>52</v>
      </c>
      <c r="I106" s="96" t="s">
        <v>52</v>
      </c>
      <c r="J106" s="96" t="s">
        <v>52</v>
      </c>
      <c r="K106" s="77" t="s">
        <v>52</v>
      </c>
      <c r="L106" s="77" t="s">
        <v>52</v>
      </c>
      <c r="M106" s="77" t="s">
        <v>52</v>
      </c>
      <c r="N106" s="96" t="s">
        <v>52</v>
      </c>
      <c r="O106" s="96" t="s">
        <v>52</v>
      </c>
      <c r="P106" s="96" t="s">
        <v>52</v>
      </c>
      <c r="Q106" s="96" t="s">
        <v>52</v>
      </c>
      <c r="R106" s="96" t="s">
        <v>52</v>
      </c>
      <c r="S106" s="96" t="s">
        <v>52</v>
      </c>
      <c r="T106" s="77" t="s">
        <v>52</v>
      </c>
      <c r="U106" s="77" t="s">
        <v>52</v>
      </c>
      <c r="V106" s="77" t="s">
        <v>52</v>
      </c>
      <c r="W106" s="77" t="s">
        <v>52</v>
      </c>
      <c r="X106" s="77" t="s">
        <v>52</v>
      </c>
      <c r="Y106" s="76"/>
      <c r="Z106" s="100"/>
      <c r="AA106" s="76"/>
      <c r="AB106" s="76"/>
    </row>
    <row r="107" spans="1:28" ht="46.5" customHeight="1">
      <c r="A107" s="94" t="s">
        <v>52</v>
      </c>
      <c r="B107" s="334" t="s">
        <v>57</v>
      </c>
      <c r="C107" s="335"/>
      <c r="D107" s="80">
        <v>1</v>
      </c>
      <c r="E107" s="68">
        <v>80101600</v>
      </c>
      <c r="F107" s="68">
        <v>81101500</v>
      </c>
      <c r="G107" s="68"/>
      <c r="H107" s="68"/>
      <c r="I107" s="336" t="s">
        <v>28</v>
      </c>
      <c r="J107" s="337"/>
      <c r="K107" s="403" t="s">
        <v>29</v>
      </c>
      <c r="L107" s="404"/>
      <c r="M107" s="75" t="s">
        <v>52</v>
      </c>
      <c r="N107" s="75" t="s">
        <v>52</v>
      </c>
      <c r="O107" s="75" t="s">
        <v>52</v>
      </c>
      <c r="P107" s="75" t="s">
        <v>52</v>
      </c>
      <c r="Q107" s="76"/>
      <c r="R107" s="75" t="s">
        <v>52</v>
      </c>
      <c r="S107" s="75" t="s">
        <v>52</v>
      </c>
      <c r="T107" s="75" t="s">
        <v>52</v>
      </c>
      <c r="U107" s="75" t="s">
        <v>52</v>
      </c>
      <c r="V107" s="75" t="s">
        <v>52</v>
      </c>
      <c r="W107" s="75" t="s">
        <v>52</v>
      </c>
      <c r="X107" s="75" t="s">
        <v>52</v>
      </c>
      <c r="Y107" s="75" t="s">
        <v>52</v>
      </c>
      <c r="Z107" s="95" t="s">
        <v>52</v>
      </c>
      <c r="AA107" s="76"/>
      <c r="AB107" s="76"/>
    </row>
    <row r="108" spans="1:28" ht="23.25">
      <c r="A108" s="94" t="s">
        <v>52</v>
      </c>
      <c r="B108" s="338" t="s">
        <v>30</v>
      </c>
      <c r="C108" s="339"/>
      <c r="D108" s="69" t="s">
        <v>31</v>
      </c>
      <c r="E108" s="74" t="s">
        <v>32</v>
      </c>
      <c r="F108" s="74" t="s">
        <v>32</v>
      </c>
      <c r="G108" s="74"/>
      <c r="H108" s="74" t="s">
        <v>52</v>
      </c>
      <c r="I108" s="340">
        <f>COUNTA(E108:F108)</f>
        <v>2</v>
      </c>
      <c r="J108" s="341"/>
      <c r="K108" s="405" t="s">
        <v>47</v>
      </c>
      <c r="L108" s="405"/>
      <c r="M108" s="75" t="s">
        <v>52</v>
      </c>
      <c r="N108" s="75" t="s">
        <v>52</v>
      </c>
      <c r="O108" s="75" t="s">
        <v>52</v>
      </c>
      <c r="P108" s="75" t="s">
        <v>52</v>
      </c>
      <c r="Q108" s="75" t="s">
        <v>52</v>
      </c>
      <c r="R108" s="75" t="s">
        <v>52</v>
      </c>
      <c r="S108" s="75" t="s">
        <v>52</v>
      </c>
      <c r="T108" s="75" t="s">
        <v>52</v>
      </c>
      <c r="U108" s="75" t="s">
        <v>52</v>
      </c>
      <c r="V108" s="75" t="s">
        <v>52</v>
      </c>
      <c r="W108" s="75" t="s">
        <v>52</v>
      </c>
      <c r="X108" s="75" t="s">
        <v>52</v>
      </c>
      <c r="Y108" s="75" t="s">
        <v>52</v>
      </c>
      <c r="Z108" s="95" t="s">
        <v>52</v>
      </c>
      <c r="AA108" s="76"/>
      <c r="AB108" s="76"/>
    </row>
    <row r="109" spans="1:28" ht="23.25">
      <c r="A109" s="94" t="s">
        <v>52</v>
      </c>
      <c r="B109" s="342" t="s">
        <v>33</v>
      </c>
      <c r="C109" s="343"/>
      <c r="D109" s="344"/>
      <c r="E109" s="116">
        <v>0</v>
      </c>
      <c r="F109" s="116">
        <v>0</v>
      </c>
      <c r="G109" s="116"/>
      <c r="H109" s="116"/>
      <c r="I109" s="340">
        <f>COUNTA(E109:F109)</f>
        <v>2</v>
      </c>
      <c r="J109" s="341"/>
      <c r="K109" s="405" t="s">
        <v>47</v>
      </c>
      <c r="L109" s="405"/>
      <c r="M109" s="75" t="s">
        <v>52</v>
      </c>
      <c r="N109" s="75" t="s">
        <v>52</v>
      </c>
      <c r="O109" s="75" t="s">
        <v>52</v>
      </c>
      <c r="P109" s="75" t="s">
        <v>52</v>
      </c>
      <c r="Q109" s="75" t="s">
        <v>52</v>
      </c>
      <c r="R109" s="75" t="s">
        <v>52</v>
      </c>
      <c r="S109" s="75" t="s">
        <v>52</v>
      </c>
      <c r="T109" s="75" t="s">
        <v>52</v>
      </c>
      <c r="U109" s="75" t="s">
        <v>52</v>
      </c>
      <c r="V109" s="75" t="s">
        <v>52</v>
      </c>
      <c r="W109" s="75" t="s">
        <v>52</v>
      </c>
      <c r="X109" s="75" t="s">
        <v>52</v>
      </c>
      <c r="Y109" s="75" t="s">
        <v>52</v>
      </c>
      <c r="Z109" s="95" t="s">
        <v>52</v>
      </c>
      <c r="AA109" s="76"/>
      <c r="AB109" s="76"/>
    </row>
    <row r="110" spans="1:28">
      <c r="A110" s="101" t="s">
        <v>52</v>
      </c>
      <c r="B110" s="102" t="s">
        <v>52</v>
      </c>
      <c r="C110" s="102" t="s">
        <v>52</v>
      </c>
      <c r="D110" s="102" t="s">
        <v>52</v>
      </c>
      <c r="E110" s="102" t="s">
        <v>52</v>
      </c>
      <c r="F110" s="102" t="s">
        <v>52</v>
      </c>
      <c r="G110" s="103" t="s">
        <v>52</v>
      </c>
      <c r="H110" s="103" t="s">
        <v>52</v>
      </c>
      <c r="I110" s="103" t="s">
        <v>52</v>
      </c>
      <c r="J110" s="103" t="s">
        <v>52</v>
      </c>
      <c r="K110" s="104" t="s">
        <v>52</v>
      </c>
      <c r="L110" s="104" t="s">
        <v>52</v>
      </c>
      <c r="M110" s="104" t="s">
        <v>52</v>
      </c>
      <c r="N110" s="104" t="s">
        <v>52</v>
      </c>
      <c r="O110" s="104" t="s">
        <v>52</v>
      </c>
      <c r="P110" s="104" t="s">
        <v>52</v>
      </c>
      <c r="Q110" s="104" t="s">
        <v>52</v>
      </c>
      <c r="R110" s="104" t="s">
        <v>52</v>
      </c>
      <c r="S110" s="104" t="s">
        <v>52</v>
      </c>
      <c r="T110" s="104" t="s">
        <v>52</v>
      </c>
      <c r="U110" s="104" t="s">
        <v>52</v>
      </c>
      <c r="V110" s="104" t="s">
        <v>52</v>
      </c>
      <c r="W110" s="104" t="s">
        <v>52</v>
      </c>
      <c r="X110" s="104" t="s">
        <v>52</v>
      </c>
      <c r="Y110" s="104" t="s">
        <v>52</v>
      </c>
      <c r="Z110" s="105" t="s">
        <v>52</v>
      </c>
      <c r="AA110" s="81"/>
      <c r="AB110" s="81"/>
    </row>
    <row r="111" spans="1:28" ht="48" customHeight="1">
      <c r="A111" s="101" t="s">
        <v>52</v>
      </c>
      <c r="B111" s="345" t="s">
        <v>34</v>
      </c>
      <c r="C111" s="345" t="s">
        <v>35</v>
      </c>
      <c r="D111" s="345" t="s">
        <v>36</v>
      </c>
      <c r="E111" s="345" t="s">
        <v>58</v>
      </c>
      <c r="F111" s="348" t="s">
        <v>59</v>
      </c>
      <c r="G111" s="349"/>
      <c r="H111" s="350"/>
      <c r="I111" s="357" t="s">
        <v>60</v>
      </c>
      <c r="J111" s="358"/>
      <c r="K111" s="363" t="s">
        <v>37</v>
      </c>
      <c r="L111" s="363"/>
      <c r="M111" s="364"/>
      <c r="N111" s="369" t="s">
        <v>38</v>
      </c>
      <c r="O111" s="369"/>
      <c r="P111" s="369"/>
      <c r="Q111" s="369"/>
      <c r="R111" s="387"/>
      <c r="S111" s="345" t="s">
        <v>61</v>
      </c>
      <c r="T111" s="345" t="s">
        <v>39</v>
      </c>
      <c r="U111" s="345" t="s">
        <v>40</v>
      </c>
      <c r="V111" s="345" t="s">
        <v>41</v>
      </c>
      <c r="W111" s="345" t="s">
        <v>62</v>
      </c>
      <c r="X111" s="345" t="s">
        <v>63</v>
      </c>
      <c r="Y111" s="357" t="s">
        <v>42</v>
      </c>
      <c r="Z111" s="366"/>
      <c r="AA111" s="81"/>
      <c r="AB111" s="81"/>
    </row>
    <row r="112" spans="1:28" ht="183.75" customHeight="1">
      <c r="A112" s="101" t="s">
        <v>52</v>
      </c>
      <c r="B112" s="346"/>
      <c r="C112" s="346"/>
      <c r="D112" s="346"/>
      <c r="E112" s="346"/>
      <c r="F112" s="351"/>
      <c r="G112" s="352"/>
      <c r="H112" s="353"/>
      <c r="I112" s="359"/>
      <c r="J112" s="360"/>
      <c r="K112" s="369" t="s">
        <v>43</v>
      </c>
      <c r="L112" s="370"/>
      <c r="M112" s="145" t="s">
        <v>44</v>
      </c>
      <c r="N112" s="371" t="s">
        <v>64</v>
      </c>
      <c r="O112" s="372"/>
      <c r="P112" s="372"/>
      <c r="Q112" s="372"/>
      <c r="R112" s="373"/>
      <c r="S112" s="346"/>
      <c r="T112" s="346"/>
      <c r="U112" s="346"/>
      <c r="V112" s="346"/>
      <c r="W112" s="346"/>
      <c r="X112" s="346"/>
      <c r="Y112" s="359"/>
      <c r="Z112" s="367"/>
      <c r="AA112" s="81"/>
      <c r="AB112" s="81"/>
    </row>
    <row r="113" spans="1:28" ht="88.5" customHeight="1">
      <c r="A113" s="106" t="s">
        <v>52</v>
      </c>
      <c r="B113" s="347"/>
      <c r="C113" s="347"/>
      <c r="D113" s="347"/>
      <c r="E113" s="347"/>
      <c r="F113" s="354"/>
      <c r="G113" s="355"/>
      <c r="H113" s="356"/>
      <c r="I113" s="361"/>
      <c r="J113" s="362"/>
      <c r="K113" s="406" t="s">
        <v>45</v>
      </c>
      <c r="L113" s="407"/>
      <c r="M113" s="146" t="s">
        <v>92</v>
      </c>
      <c r="N113" s="374"/>
      <c r="O113" s="375"/>
      <c r="P113" s="375"/>
      <c r="Q113" s="375"/>
      <c r="R113" s="376"/>
      <c r="S113" s="347"/>
      <c r="T113" s="347"/>
      <c r="U113" s="347"/>
      <c r="V113" s="347"/>
      <c r="W113" s="347"/>
      <c r="X113" s="347"/>
      <c r="Y113" s="361"/>
      <c r="Z113" s="368"/>
      <c r="AA113" s="82"/>
      <c r="AB113" s="82"/>
    </row>
    <row r="114" spans="1:28" ht="15.75">
      <c r="A114" s="101" t="s">
        <v>52</v>
      </c>
      <c r="B114" s="83" t="s">
        <v>52</v>
      </c>
      <c r="C114" s="107"/>
      <c r="D114" s="107"/>
      <c r="E114" s="108"/>
      <c r="F114" s="327" t="s">
        <v>52</v>
      </c>
      <c r="G114" s="327"/>
      <c r="H114" s="327"/>
      <c r="I114" s="108"/>
      <c r="J114" s="108"/>
      <c r="K114" s="108"/>
      <c r="L114" s="81"/>
      <c r="M114" s="81"/>
      <c r="N114" s="81"/>
      <c r="O114" s="108"/>
      <c r="P114" s="108"/>
      <c r="Q114" s="108"/>
      <c r="R114" s="108"/>
      <c r="S114" s="108"/>
      <c r="T114" s="108"/>
      <c r="U114" s="108"/>
      <c r="V114" s="108"/>
      <c r="W114" s="108"/>
      <c r="X114" s="108"/>
      <c r="Y114" s="108"/>
      <c r="Z114" s="109"/>
      <c r="AA114" s="81"/>
      <c r="AB114" s="81"/>
    </row>
    <row r="115" spans="1:28" ht="89.25" customHeight="1">
      <c r="A115" s="101" t="s">
        <v>52</v>
      </c>
      <c r="B115" s="72">
        <v>1</v>
      </c>
      <c r="C115" s="66">
        <v>146</v>
      </c>
      <c r="D115" s="66">
        <v>118</v>
      </c>
      <c r="E115" s="117" t="s">
        <v>227</v>
      </c>
      <c r="F115" s="333" t="s">
        <v>226</v>
      </c>
      <c r="G115" s="333"/>
      <c r="H115" s="333"/>
      <c r="I115" s="329" t="s">
        <v>228</v>
      </c>
      <c r="J115" s="329"/>
      <c r="K115" s="408" t="s">
        <v>46</v>
      </c>
      <c r="L115" s="408"/>
      <c r="M115" s="119" t="s">
        <v>47</v>
      </c>
      <c r="N115" s="365" t="s">
        <v>47</v>
      </c>
      <c r="O115" s="365"/>
      <c r="P115" s="365"/>
      <c r="Q115" s="365"/>
      <c r="R115" s="365"/>
      <c r="S115" s="119" t="s">
        <v>47</v>
      </c>
      <c r="T115" s="118" t="s">
        <v>225</v>
      </c>
      <c r="U115" s="67">
        <v>0.51</v>
      </c>
      <c r="V115" s="154">
        <v>988.49</v>
      </c>
      <c r="W115" s="244">
        <f>U115*V115</f>
        <v>504.12990000000002</v>
      </c>
      <c r="X115" s="231">
        <f>V115*U115</f>
        <v>504.12990000000002</v>
      </c>
      <c r="Y115" s="333" t="s">
        <v>139</v>
      </c>
      <c r="Z115" s="333"/>
      <c r="AA115" s="84"/>
      <c r="AB115" s="81"/>
    </row>
    <row r="116" spans="1:28" ht="17.25" thickBot="1">
      <c r="A116" s="101" t="s">
        <v>52</v>
      </c>
      <c r="B116" s="110" t="s">
        <v>52</v>
      </c>
      <c r="C116" s="86" t="s">
        <v>52</v>
      </c>
      <c r="D116" s="86" t="s">
        <v>52</v>
      </c>
      <c r="E116" s="87" t="s">
        <v>52</v>
      </c>
      <c r="F116" s="87" t="s">
        <v>52</v>
      </c>
      <c r="G116" s="87" t="s">
        <v>52</v>
      </c>
      <c r="H116" s="87" t="s">
        <v>52</v>
      </c>
      <c r="I116" s="87" t="s">
        <v>52</v>
      </c>
      <c r="J116" s="87" t="s">
        <v>52</v>
      </c>
      <c r="K116" s="87" t="s">
        <v>52</v>
      </c>
      <c r="L116" s="87" t="s">
        <v>52</v>
      </c>
      <c r="M116" s="87" t="s">
        <v>52</v>
      </c>
      <c r="N116" s="87" t="s">
        <v>52</v>
      </c>
      <c r="O116" s="87" t="s">
        <v>52</v>
      </c>
      <c r="P116" s="87" t="s">
        <v>52</v>
      </c>
      <c r="Q116" s="87" t="s">
        <v>52</v>
      </c>
      <c r="R116" s="87" t="s">
        <v>52</v>
      </c>
      <c r="S116" s="87" t="s">
        <v>52</v>
      </c>
      <c r="T116" s="87" t="s">
        <v>52</v>
      </c>
      <c r="U116" s="87" t="s">
        <v>52</v>
      </c>
      <c r="V116" s="87" t="s">
        <v>52</v>
      </c>
      <c r="W116" s="87" t="s">
        <v>52</v>
      </c>
      <c r="X116" s="87" t="s">
        <v>52</v>
      </c>
      <c r="Y116" s="87" t="s">
        <v>52</v>
      </c>
      <c r="Z116" s="109"/>
      <c r="AA116" s="81"/>
      <c r="AB116" s="81"/>
    </row>
    <row r="117" spans="1:28" ht="33" customHeight="1">
      <c r="A117" s="101" t="s">
        <v>52</v>
      </c>
      <c r="B117" s="319" t="s">
        <v>68</v>
      </c>
      <c r="C117" s="320"/>
      <c r="D117" s="320"/>
      <c r="E117" s="320"/>
      <c r="F117" s="320"/>
      <c r="G117" s="320"/>
      <c r="H117" s="320"/>
      <c r="I117" s="320"/>
      <c r="J117" s="320"/>
      <c r="K117" s="320"/>
      <c r="L117" s="320"/>
      <c r="M117" s="320"/>
      <c r="N117" s="320"/>
      <c r="O117" s="320"/>
      <c r="P117" s="320"/>
      <c r="Q117" s="320"/>
      <c r="R117" s="320"/>
      <c r="S117" s="320"/>
      <c r="T117" s="320"/>
      <c r="U117" s="320"/>
      <c r="V117" s="321"/>
      <c r="W117" s="233">
        <f>SUM(W115:W115)</f>
        <v>504.12990000000002</v>
      </c>
      <c r="X117" s="233">
        <f>SUM(X115:X115)</f>
        <v>504.12990000000002</v>
      </c>
      <c r="Y117" s="377" t="s">
        <v>47</v>
      </c>
      <c r="Z117" s="378"/>
      <c r="AA117" s="81"/>
      <c r="AB117" s="81"/>
    </row>
    <row r="118" spans="1:28" ht="33" customHeight="1" thickBot="1">
      <c r="A118" s="157" t="s">
        <v>52</v>
      </c>
      <c r="B118" s="322" t="s">
        <v>69</v>
      </c>
      <c r="C118" s="323"/>
      <c r="D118" s="323"/>
      <c r="E118" s="323"/>
      <c r="F118" s="323"/>
      <c r="G118" s="323"/>
      <c r="H118" s="323"/>
      <c r="I118" s="323"/>
      <c r="J118" s="323"/>
      <c r="K118" s="323"/>
      <c r="L118" s="323"/>
      <c r="M118" s="323"/>
      <c r="N118" s="323"/>
      <c r="O118" s="323"/>
      <c r="P118" s="323"/>
      <c r="Q118" s="323"/>
      <c r="R118" s="323"/>
      <c r="S118" s="323"/>
      <c r="T118" s="323"/>
      <c r="U118" s="323"/>
      <c r="V118" s="324"/>
      <c r="W118" s="234">
        <f>AVERAGE(W115:W115)</f>
        <v>504.12990000000002</v>
      </c>
      <c r="X118" s="234"/>
      <c r="Y118" s="325" t="s">
        <v>52</v>
      </c>
      <c r="Z118" s="326"/>
      <c r="AA118" s="81"/>
      <c r="AB118" s="81"/>
    </row>
    <row r="119" spans="1:28" s="114" customFormat="1" ht="46.5" customHeight="1">
      <c r="A119" s="101" t="s">
        <v>52</v>
      </c>
      <c r="B119" s="131" t="s">
        <v>52</v>
      </c>
      <c r="C119" s="131" t="s">
        <v>52</v>
      </c>
      <c r="D119" s="131" t="s">
        <v>52</v>
      </c>
      <c r="E119" s="131" t="s">
        <v>52</v>
      </c>
      <c r="F119" s="131" t="s">
        <v>52</v>
      </c>
      <c r="G119" s="131" t="s">
        <v>52</v>
      </c>
      <c r="H119" s="131" t="s">
        <v>52</v>
      </c>
      <c r="I119" s="131" t="s">
        <v>52</v>
      </c>
      <c r="J119" s="131" t="s">
        <v>52</v>
      </c>
      <c r="K119" s="131" t="s">
        <v>52</v>
      </c>
      <c r="L119" s="131" t="s">
        <v>52</v>
      </c>
      <c r="M119" s="131" t="s">
        <v>52</v>
      </c>
      <c r="N119" s="131" t="s">
        <v>52</v>
      </c>
      <c r="O119" s="131" t="s">
        <v>52</v>
      </c>
      <c r="P119" s="131" t="s">
        <v>52</v>
      </c>
      <c r="Q119" s="131" t="s">
        <v>52</v>
      </c>
      <c r="R119" s="131" t="s">
        <v>52</v>
      </c>
      <c r="S119" s="131" t="s">
        <v>52</v>
      </c>
      <c r="T119" s="131" t="s">
        <v>52</v>
      </c>
      <c r="U119" s="131" t="s">
        <v>52</v>
      </c>
      <c r="V119" s="131" t="s">
        <v>52</v>
      </c>
      <c r="W119" s="130" t="s">
        <v>52</v>
      </c>
      <c r="X119" s="130" t="s">
        <v>52</v>
      </c>
      <c r="Y119" s="129" t="s">
        <v>52</v>
      </c>
      <c r="Z119" s="95" t="s">
        <v>52</v>
      </c>
      <c r="AA119" s="132" t="s">
        <v>52</v>
      </c>
      <c r="AB119" s="132" t="s">
        <v>52</v>
      </c>
    </row>
    <row r="121" spans="1:28" ht="43.5" customHeight="1">
      <c r="A121" s="94" t="s">
        <v>52</v>
      </c>
      <c r="B121" s="73">
        <v>5</v>
      </c>
      <c r="C121" s="379" t="s">
        <v>232</v>
      </c>
      <c r="D121" s="379"/>
      <c r="E121" s="379"/>
      <c r="F121" s="379"/>
      <c r="G121" s="379"/>
      <c r="H121" s="379"/>
      <c r="I121" s="379"/>
      <c r="J121" s="380"/>
      <c r="K121" s="128" t="s">
        <v>52</v>
      </c>
      <c r="L121" s="129" t="s">
        <v>52</v>
      </c>
      <c r="M121" s="381" t="s">
        <v>47</v>
      </c>
      <c r="N121" s="382"/>
      <c r="O121" s="382"/>
      <c r="P121" s="383"/>
      <c r="Q121" s="129" t="s">
        <v>52</v>
      </c>
      <c r="R121" s="129" t="s">
        <v>52</v>
      </c>
      <c r="S121" s="129" t="s">
        <v>52</v>
      </c>
      <c r="T121" s="129" t="s">
        <v>52</v>
      </c>
      <c r="U121" s="129" t="s">
        <v>52</v>
      </c>
      <c r="V121" s="129" t="s">
        <v>52</v>
      </c>
      <c r="W121" s="129" t="s">
        <v>52</v>
      </c>
      <c r="X121" s="129" t="s">
        <v>52</v>
      </c>
      <c r="Y121" s="129" t="s">
        <v>52</v>
      </c>
      <c r="Z121" s="95" t="s">
        <v>52</v>
      </c>
      <c r="AA121" s="76"/>
      <c r="AB121" s="76"/>
    </row>
    <row r="122" spans="1:28" ht="26.25" customHeight="1">
      <c r="A122" s="94" t="s">
        <v>52</v>
      </c>
      <c r="B122" s="77" t="s">
        <v>52</v>
      </c>
      <c r="C122" s="96" t="s">
        <v>52</v>
      </c>
      <c r="D122" s="96" t="s">
        <v>52</v>
      </c>
      <c r="E122" s="77" t="s">
        <v>52</v>
      </c>
      <c r="F122" s="77" t="s">
        <v>52</v>
      </c>
      <c r="G122" s="77" t="s">
        <v>52</v>
      </c>
      <c r="H122" s="77" t="s">
        <v>52</v>
      </c>
      <c r="I122" s="77" t="s">
        <v>52</v>
      </c>
      <c r="J122" s="76"/>
      <c r="K122" s="77" t="s">
        <v>52</v>
      </c>
      <c r="L122" s="75" t="s">
        <v>52</v>
      </c>
      <c r="M122" s="384"/>
      <c r="N122" s="385"/>
      <c r="O122" s="385"/>
      <c r="P122" s="386"/>
      <c r="Q122" s="75" t="s">
        <v>52</v>
      </c>
      <c r="R122" s="75" t="s">
        <v>52</v>
      </c>
      <c r="S122" s="75" t="s">
        <v>52</v>
      </c>
      <c r="T122" s="75" t="s">
        <v>52</v>
      </c>
      <c r="U122" s="75" t="s">
        <v>52</v>
      </c>
      <c r="V122" s="75" t="s">
        <v>52</v>
      </c>
      <c r="W122" s="75" t="s">
        <v>52</v>
      </c>
      <c r="X122" s="75" t="s">
        <v>52</v>
      </c>
      <c r="Y122" s="75" t="s">
        <v>52</v>
      </c>
      <c r="Z122" s="95" t="s">
        <v>52</v>
      </c>
      <c r="AA122" s="76"/>
      <c r="AB122" s="76"/>
    </row>
    <row r="123" spans="1:28" ht="23.25">
      <c r="A123" s="94" t="s">
        <v>52</v>
      </c>
      <c r="B123" s="96" t="s">
        <v>52</v>
      </c>
      <c r="C123" s="96" t="s">
        <v>52</v>
      </c>
      <c r="D123" s="96" t="s">
        <v>52</v>
      </c>
      <c r="E123" s="96" t="s">
        <v>52</v>
      </c>
      <c r="F123" s="96" t="s">
        <v>52</v>
      </c>
      <c r="G123" s="96" t="s">
        <v>52</v>
      </c>
      <c r="H123" s="96" t="s">
        <v>52</v>
      </c>
      <c r="I123" s="96" t="s">
        <v>52</v>
      </c>
      <c r="J123" s="96" t="s">
        <v>52</v>
      </c>
      <c r="K123" s="77" t="s">
        <v>52</v>
      </c>
      <c r="L123" s="77" t="s">
        <v>52</v>
      </c>
      <c r="M123" s="77" t="s">
        <v>52</v>
      </c>
      <c r="N123" s="96" t="s">
        <v>52</v>
      </c>
      <c r="O123" s="96" t="s">
        <v>52</v>
      </c>
      <c r="P123" s="96" t="s">
        <v>52</v>
      </c>
      <c r="Q123" s="96" t="s">
        <v>52</v>
      </c>
      <c r="R123" s="96" t="s">
        <v>52</v>
      </c>
      <c r="S123" s="96" t="s">
        <v>52</v>
      </c>
      <c r="T123" s="77" t="s">
        <v>52</v>
      </c>
      <c r="U123" s="77" t="s">
        <v>52</v>
      </c>
      <c r="V123" s="77" t="s">
        <v>52</v>
      </c>
      <c r="W123" s="77" t="s">
        <v>52</v>
      </c>
      <c r="X123" s="77" t="s">
        <v>52</v>
      </c>
      <c r="Y123" s="77" t="s">
        <v>52</v>
      </c>
      <c r="Z123" s="95" t="s">
        <v>52</v>
      </c>
      <c r="AA123" s="76"/>
      <c r="AB123" s="76"/>
    </row>
    <row r="124" spans="1:28" ht="51.75" customHeight="1">
      <c r="A124" s="97" t="s">
        <v>52</v>
      </c>
      <c r="B124" s="348" t="s">
        <v>56</v>
      </c>
      <c r="C124" s="349"/>
      <c r="D124" s="350"/>
      <c r="E124" s="388" t="str">
        <f>C121</f>
        <v>HR INGENIERIA SAS</v>
      </c>
      <c r="F124" s="389"/>
      <c r="G124" s="389"/>
      <c r="H124" s="390"/>
      <c r="I124" s="394" t="s">
        <v>23</v>
      </c>
      <c r="J124" s="335"/>
      <c r="K124" s="395" t="s">
        <v>232</v>
      </c>
      <c r="L124" s="395"/>
      <c r="M124" s="395"/>
      <c r="N124" s="395"/>
      <c r="O124" s="396"/>
      <c r="P124" s="394" t="s">
        <v>24</v>
      </c>
      <c r="Q124" s="394"/>
      <c r="R124" s="394"/>
      <c r="S124" s="78">
        <v>1</v>
      </c>
      <c r="T124" s="77" t="s">
        <v>52</v>
      </c>
      <c r="U124" s="77" t="s">
        <v>52</v>
      </c>
      <c r="V124" s="75" t="s">
        <v>52</v>
      </c>
      <c r="W124" s="75" t="s">
        <v>52</v>
      </c>
      <c r="X124" s="75" t="s">
        <v>52</v>
      </c>
      <c r="Y124" s="98" t="s">
        <v>52</v>
      </c>
      <c r="Z124" s="99" t="s">
        <v>52</v>
      </c>
      <c r="AA124" s="79"/>
      <c r="AB124" s="79"/>
    </row>
    <row r="125" spans="1:28" ht="51.75" customHeight="1">
      <c r="A125" s="97" t="s">
        <v>52</v>
      </c>
      <c r="B125" s="411"/>
      <c r="C125" s="412"/>
      <c r="D125" s="413"/>
      <c r="E125" s="391"/>
      <c r="F125" s="392"/>
      <c r="G125" s="392"/>
      <c r="H125" s="393"/>
      <c r="I125" s="394" t="s">
        <v>25</v>
      </c>
      <c r="J125" s="335"/>
      <c r="K125" s="395"/>
      <c r="L125" s="395"/>
      <c r="M125" s="395"/>
      <c r="N125" s="395"/>
      <c r="O125" s="396"/>
      <c r="P125" s="394" t="s">
        <v>24</v>
      </c>
      <c r="Q125" s="394"/>
      <c r="R125" s="394"/>
      <c r="S125" s="142"/>
      <c r="T125" s="77" t="s">
        <v>52</v>
      </c>
      <c r="U125" s="77" t="s">
        <v>52</v>
      </c>
      <c r="V125" s="77" t="s">
        <v>52</v>
      </c>
      <c r="W125" s="77" t="s">
        <v>52</v>
      </c>
      <c r="X125" s="77" t="s">
        <v>52</v>
      </c>
      <c r="Y125" s="98" t="s">
        <v>52</v>
      </c>
      <c r="Z125" s="99" t="s">
        <v>52</v>
      </c>
      <c r="AA125" s="79"/>
      <c r="AB125" s="79"/>
    </row>
    <row r="126" spans="1:28" s="141" customFormat="1" ht="26.25" customHeight="1">
      <c r="A126" s="134"/>
      <c r="B126" s="135"/>
      <c r="C126" s="135"/>
      <c r="D126" s="135"/>
      <c r="E126" s="136"/>
      <c r="F126" s="136"/>
      <c r="G126" s="136"/>
      <c r="H126" s="136"/>
      <c r="I126" s="137"/>
      <c r="J126" s="137"/>
      <c r="K126" s="137"/>
      <c r="L126" s="137"/>
      <c r="M126" s="137"/>
      <c r="N126" s="137"/>
      <c r="O126" s="137"/>
      <c r="P126" s="334" t="s">
        <v>91</v>
      </c>
      <c r="Q126" s="394"/>
      <c r="R126" s="397"/>
      <c r="S126" s="143">
        <f>S124+S125</f>
        <v>1</v>
      </c>
      <c r="T126" s="138"/>
      <c r="U126" s="138"/>
      <c r="V126" s="138"/>
      <c r="W126" s="138"/>
      <c r="X126" s="138"/>
      <c r="Y126" s="139"/>
      <c r="Z126" s="140"/>
      <c r="AA126" s="139"/>
      <c r="AB126" s="139"/>
    </row>
    <row r="127" spans="1:28" ht="33" customHeight="1">
      <c r="A127" s="94" t="s">
        <v>52</v>
      </c>
      <c r="B127" s="96" t="s">
        <v>52</v>
      </c>
      <c r="C127" s="96" t="s">
        <v>52</v>
      </c>
      <c r="D127" s="96" t="s">
        <v>52</v>
      </c>
      <c r="E127" s="96" t="s">
        <v>52</v>
      </c>
      <c r="F127" s="96" t="s">
        <v>52</v>
      </c>
      <c r="G127" s="96" t="s">
        <v>52</v>
      </c>
      <c r="H127" s="96" t="s">
        <v>52</v>
      </c>
      <c r="I127" s="96" t="s">
        <v>52</v>
      </c>
      <c r="J127" s="96" t="s">
        <v>52</v>
      </c>
      <c r="K127" s="77" t="s">
        <v>52</v>
      </c>
      <c r="L127" s="77" t="s">
        <v>52</v>
      </c>
      <c r="M127" s="77" t="s">
        <v>52</v>
      </c>
      <c r="N127" s="96" t="s">
        <v>52</v>
      </c>
      <c r="O127" s="96" t="s">
        <v>52</v>
      </c>
      <c r="P127" s="96" t="s">
        <v>52</v>
      </c>
      <c r="Q127" s="96" t="s">
        <v>52</v>
      </c>
      <c r="R127" s="96" t="s">
        <v>52</v>
      </c>
      <c r="S127" s="96" t="s">
        <v>52</v>
      </c>
      <c r="T127" s="77" t="s">
        <v>52</v>
      </c>
      <c r="U127" s="77" t="s">
        <v>52</v>
      </c>
      <c r="V127" s="77" t="s">
        <v>52</v>
      </c>
      <c r="W127" s="77" t="s">
        <v>52</v>
      </c>
      <c r="X127" s="77" t="s">
        <v>52</v>
      </c>
      <c r="Y127" s="76"/>
      <c r="Z127" s="100"/>
      <c r="AA127" s="76"/>
      <c r="AB127" s="76"/>
    </row>
    <row r="128" spans="1:28" ht="37.5" customHeight="1">
      <c r="A128" s="94" t="s">
        <v>52</v>
      </c>
      <c r="B128" s="334" t="s">
        <v>26</v>
      </c>
      <c r="C128" s="394"/>
      <c r="D128" s="335"/>
      <c r="E128" s="398">
        <v>215897184</v>
      </c>
      <c r="F128" s="399"/>
      <c r="G128" s="400" t="s">
        <v>27</v>
      </c>
      <c r="H128" s="400"/>
      <c r="I128" s="401"/>
      <c r="J128" s="64">
        <v>1</v>
      </c>
      <c r="K128" s="17">
        <f>((E128/1300000)*J128)</f>
        <v>166.07475692307693</v>
      </c>
      <c r="L128" s="204" t="s">
        <v>47</v>
      </c>
      <c r="M128" s="225"/>
      <c r="N128" s="75" t="s">
        <v>52</v>
      </c>
      <c r="O128" s="75" t="s">
        <v>52</v>
      </c>
      <c r="P128" s="75" t="s">
        <v>52</v>
      </c>
      <c r="Q128" s="75" t="s">
        <v>52</v>
      </c>
      <c r="R128" s="75" t="s">
        <v>52</v>
      </c>
      <c r="S128" s="75" t="s">
        <v>52</v>
      </c>
      <c r="T128" s="75" t="s">
        <v>52</v>
      </c>
      <c r="U128" s="75" t="s">
        <v>52</v>
      </c>
      <c r="V128" s="75" t="s">
        <v>52</v>
      </c>
      <c r="W128" s="75" t="s">
        <v>52</v>
      </c>
      <c r="X128" s="75" t="s">
        <v>52</v>
      </c>
      <c r="Y128" s="75" t="s">
        <v>52</v>
      </c>
      <c r="Z128" s="95" t="s">
        <v>52</v>
      </c>
      <c r="AA128" s="76"/>
      <c r="AB128" s="76"/>
    </row>
    <row r="129" spans="1:28" ht="37.5" customHeight="1">
      <c r="A129" s="94"/>
      <c r="B129" s="133"/>
      <c r="C129" s="133"/>
      <c r="D129" s="133"/>
      <c r="E129" s="148"/>
      <c r="F129" s="149"/>
      <c r="G129" s="402" t="s">
        <v>93</v>
      </c>
      <c r="H129" s="400"/>
      <c r="I129" s="401"/>
      <c r="J129" s="150">
        <v>0.7</v>
      </c>
      <c r="K129" s="17">
        <f>((E128/1300000)*J129)</f>
        <v>116.25232984615384</v>
      </c>
      <c r="L129" s="204" t="s">
        <v>47</v>
      </c>
      <c r="M129" s="246"/>
      <c r="N129" s="75"/>
      <c r="O129" s="75"/>
      <c r="P129" s="75"/>
      <c r="Q129" s="75"/>
      <c r="R129" s="75"/>
      <c r="S129" s="75"/>
      <c r="T129" s="75"/>
      <c r="U129" s="75"/>
      <c r="V129" s="75"/>
      <c r="W129" s="75"/>
      <c r="X129" s="75"/>
      <c r="Y129" s="75"/>
      <c r="Z129" s="95"/>
      <c r="AA129" s="76"/>
      <c r="AB129" s="76"/>
    </row>
    <row r="130" spans="1:28" ht="23.25">
      <c r="A130" s="94" t="s">
        <v>52</v>
      </c>
      <c r="B130" s="96" t="s">
        <v>52</v>
      </c>
      <c r="C130" s="96" t="s">
        <v>52</v>
      </c>
      <c r="D130" s="96" t="s">
        <v>52</v>
      </c>
      <c r="E130" s="96" t="s">
        <v>52</v>
      </c>
      <c r="F130" s="96" t="s">
        <v>52</v>
      </c>
      <c r="G130" s="96" t="s">
        <v>52</v>
      </c>
      <c r="H130" s="96" t="s">
        <v>52</v>
      </c>
      <c r="I130" s="96" t="s">
        <v>52</v>
      </c>
      <c r="J130" s="96" t="s">
        <v>52</v>
      </c>
      <c r="K130" s="77" t="s">
        <v>52</v>
      </c>
      <c r="L130" s="77" t="s">
        <v>52</v>
      </c>
      <c r="M130" s="77" t="s">
        <v>52</v>
      </c>
      <c r="N130" s="96" t="s">
        <v>52</v>
      </c>
      <c r="O130" s="96" t="s">
        <v>52</v>
      </c>
      <c r="P130" s="96" t="s">
        <v>52</v>
      </c>
      <c r="Q130" s="96" t="s">
        <v>52</v>
      </c>
      <c r="R130" s="96" t="s">
        <v>52</v>
      </c>
      <c r="S130" s="96" t="s">
        <v>52</v>
      </c>
      <c r="T130" s="77" t="s">
        <v>52</v>
      </c>
      <c r="U130" s="77" t="s">
        <v>52</v>
      </c>
      <c r="V130" s="77" t="s">
        <v>52</v>
      </c>
      <c r="W130" s="77" t="s">
        <v>52</v>
      </c>
      <c r="X130" s="77" t="s">
        <v>52</v>
      </c>
      <c r="Y130" s="76"/>
      <c r="Z130" s="100"/>
      <c r="AA130" s="76"/>
      <c r="AB130" s="76"/>
    </row>
    <row r="131" spans="1:28" ht="46.5" customHeight="1">
      <c r="A131" s="94" t="s">
        <v>52</v>
      </c>
      <c r="B131" s="334" t="s">
        <v>57</v>
      </c>
      <c r="C131" s="335"/>
      <c r="D131" s="80">
        <v>1</v>
      </c>
      <c r="E131" s="68">
        <v>80101600</v>
      </c>
      <c r="F131" s="68">
        <v>81101500</v>
      </c>
      <c r="G131" s="68"/>
      <c r="H131" s="68"/>
      <c r="I131" s="336" t="s">
        <v>28</v>
      </c>
      <c r="J131" s="337"/>
      <c r="K131" s="403" t="s">
        <v>29</v>
      </c>
      <c r="L131" s="404"/>
      <c r="M131" s="75" t="s">
        <v>52</v>
      </c>
      <c r="N131" s="75" t="s">
        <v>52</v>
      </c>
      <c r="O131" s="75" t="s">
        <v>52</v>
      </c>
      <c r="P131" s="75" t="s">
        <v>52</v>
      </c>
      <c r="Q131" s="76"/>
      <c r="R131" s="75" t="s">
        <v>52</v>
      </c>
      <c r="S131" s="75" t="s">
        <v>52</v>
      </c>
      <c r="T131" s="75" t="s">
        <v>52</v>
      </c>
      <c r="U131" s="75" t="s">
        <v>52</v>
      </c>
      <c r="V131" s="75" t="s">
        <v>52</v>
      </c>
      <c r="W131" s="75" t="s">
        <v>52</v>
      </c>
      <c r="X131" s="75" t="s">
        <v>52</v>
      </c>
      <c r="Y131" s="75" t="s">
        <v>52</v>
      </c>
      <c r="Z131" s="95" t="s">
        <v>52</v>
      </c>
      <c r="AA131" s="76"/>
      <c r="AB131" s="76"/>
    </row>
    <row r="132" spans="1:28" ht="23.25">
      <c r="A132" s="94" t="s">
        <v>52</v>
      </c>
      <c r="B132" s="338" t="s">
        <v>30</v>
      </c>
      <c r="C132" s="339"/>
      <c r="D132" s="69" t="s">
        <v>31</v>
      </c>
      <c r="E132" s="74"/>
      <c r="F132" s="74"/>
      <c r="G132" s="74"/>
      <c r="H132" s="74" t="s">
        <v>52</v>
      </c>
      <c r="I132" s="340">
        <f>COUNTA(E132:F132)</f>
        <v>0</v>
      </c>
      <c r="J132" s="341"/>
      <c r="K132" s="330" t="s">
        <v>54</v>
      </c>
      <c r="L132" s="331"/>
      <c r="M132" s="262"/>
      <c r="N132" s="75" t="s">
        <v>52</v>
      </c>
      <c r="O132" s="75" t="s">
        <v>52</v>
      </c>
      <c r="P132" s="75" t="s">
        <v>52</v>
      </c>
      <c r="Q132" s="75" t="s">
        <v>52</v>
      </c>
      <c r="R132" s="75" t="s">
        <v>52</v>
      </c>
      <c r="S132" s="75" t="s">
        <v>52</v>
      </c>
      <c r="T132" s="75" t="s">
        <v>52</v>
      </c>
      <c r="U132" s="75" t="s">
        <v>52</v>
      </c>
      <c r="V132" s="75" t="s">
        <v>52</v>
      </c>
      <c r="W132" s="75" t="s">
        <v>52</v>
      </c>
      <c r="X132" s="75" t="s">
        <v>52</v>
      </c>
      <c r="Y132" s="75" t="s">
        <v>52</v>
      </c>
      <c r="Z132" s="95" t="s">
        <v>52</v>
      </c>
      <c r="AA132" s="76"/>
      <c r="AB132" s="76"/>
    </row>
    <row r="133" spans="1:28" ht="23.25">
      <c r="A133" s="94" t="s">
        <v>52</v>
      </c>
      <c r="B133" s="338" t="s">
        <v>30</v>
      </c>
      <c r="C133" s="339"/>
      <c r="D133" s="69" t="s">
        <v>48</v>
      </c>
      <c r="E133" s="74" t="s">
        <v>32</v>
      </c>
      <c r="F133" s="74" t="s">
        <v>32</v>
      </c>
      <c r="G133" s="74"/>
      <c r="H133" s="74" t="s">
        <v>52</v>
      </c>
      <c r="I133" s="340">
        <f t="shared" ref="I133" si="4">COUNTA(E133:F133)</f>
        <v>2</v>
      </c>
      <c r="J133" s="341"/>
      <c r="K133" s="405" t="s">
        <v>47</v>
      </c>
      <c r="L133" s="405"/>
      <c r="M133" s="147"/>
      <c r="N133" s="75" t="s">
        <v>52</v>
      </c>
      <c r="O133" s="75" t="s">
        <v>52</v>
      </c>
      <c r="P133" s="75" t="s">
        <v>52</v>
      </c>
      <c r="Q133" s="75" t="s">
        <v>52</v>
      </c>
      <c r="R133" s="75" t="s">
        <v>52</v>
      </c>
      <c r="S133" s="75" t="s">
        <v>52</v>
      </c>
      <c r="T133" s="75" t="s">
        <v>52</v>
      </c>
      <c r="U133" s="75" t="s">
        <v>52</v>
      </c>
      <c r="V133" s="75" t="s">
        <v>52</v>
      </c>
      <c r="W133" s="75" t="s">
        <v>52</v>
      </c>
      <c r="X133" s="75" t="s">
        <v>52</v>
      </c>
      <c r="Y133" s="75" t="s">
        <v>52</v>
      </c>
      <c r="Z133" s="95" t="s">
        <v>52</v>
      </c>
      <c r="AA133" s="76"/>
      <c r="AB133" s="76"/>
    </row>
    <row r="134" spans="1:28" ht="23.25">
      <c r="A134" s="94" t="s">
        <v>52</v>
      </c>
      <c r="B134" s="342" t="s">
        <v>33</v>
      </c>
      <c r="C134" s="343"/>
      <c r="D134" s="344"/>
      <c r="E134" s="116">
        <v>0</v>
      </c>
      <c r="F134" s="116">
        <v>0</v>
      </c>
      <c r="G134" s="116"/>
      <c r="H134" s="116"/>
      <c r="I134" s="340">
        <f>COUNTA(E134:F134)</f>
        <v>2</v>
      </c>
      <c r="J134" s="341"/>
      <c r="K134" s="405" t="s">
        <v>47</v>
      </c>
      <c r="L134" s="405"/>
      <c r="M134" s="75" t="s">
        <v>52</v>
      </c>
      <c r="N134" s="75" t="s">
        <v>52</v>
      </c>
      <c r="O134" s="75" t="s">
        <v>52</v>
      </c>
      <c r="P134" s="75" t="s">
        <v>52</v>
      </c>
      <c r="Q134" s="75" t="s">
        <v>52</v>
      </c>
      <c r="R134" s="75" t="s">
        <v>52</v>
      </c>
      <c r="S134" s="75" t="s">
        <v>52</v>
      </c>
      <c r="T134" s="75" t="s">
        <v>52</v>
      </c>
      <c r="U134" s="75" t="s">
        <v>52</v>
      </c>
      <c r="V134" s="75" t="s">
        <v>52</v>
      </c>
      <c r="W134" s="75" t="s">
        <v>52</v>
      </c>
      <c r="X134" s="75" t="s">
        <v>52</v>
      </c>
      <c r="Y134" s="75" t="s">
        <v>52</v>
      </c>
      <c r="Z134" s="95" t="s">
        <v>52</v>
      </c>
      <c r="AA134" s="76"/>
      <c r="AB134" s="76"/>
    </row>
    <row r="135" spans="1:28">
      <c r="A135" s="101" t="s">
        <v>52</v>
      </c>
      <c r="B135" s="102" t="s">
        <v>52</v>
      </c>
      <c r="C135" s="102" t="s">
        <v>52</v>
      </c>
      <c r="D135" s="102" t="s">
        <v>52</v>
      </c>
      <c r="E135" s="102" t="s">
        <v>52</v>
      </c>
      <c r="F135" s="102" t="s">
        <v>52</v>
      </c>
      <c r="G135" s="103" t="s">
        <v>52</v>
      </c>
      <c r="H135" s="103" t="s">
        <v>52</v>
      </c>
      <c r="I135" s="103" t="s">
        <v>52</v>
      </c>
      <c r="J135" s="103" t="s">
        <v>52</v>
      </c>
      <c r="K135" s="104" t="s">
        <v>52</v>
      </c>
      <c r="L135" s="104" t="s">
        <v>52</v>
      </c>
      <c r="M135" s="104" t="s">
        <v>52</v>
      </c>
      <c r="N135" s="104" t="s">
        <v>52</v>
      </c>
      <c r="O135" s="104" t="s">
        <v>52</v>
      </c>
      <c r="P135" s="104" t="s">
        <v>52</v>
      </c>
      <c r="Q135" s="104" t="s">
        <v>52</v>
      </c>
      <c r="R135" s="104" t="s">
        <v>52</v>
      </c>
      <c r="S135" s="104" t="s">
        <v>52</v>
      </c>
      <c r="T135" s="104" t="s">
        <v>52</v>
      </c>
      <c r="U135" s="104" t="s">
        <v>52</v>
      </c>
      <c r="V135" s="104" t="s">
        <v>52</v>
      </c>
      <c r="W135" s="104" t="s">
        <v>52</v>
      </c>
      <c r="X135" s="104" t="s">
        <v>52</v>
      </c>
      <c r="Y135" s="104" t="s">
        <v>52</v>
      </c>
      <c r="Z135" s="105" t="s">
        <v>52</v>
      </c>
      <c r="AA135" s="81"/>
      <c r="AB135" s="81"/>
    </row>
    <row r="136" spans="1:28" ht="48" customHeight="1">
      <c r="A136" s="101" t="s">
        <v>52</v>
      </c>
      <c r="B136" s="345" t="s">
        <v>34</v>
      </c>
      <c r="C136" s="345" t="s">
        <v>35</v>
      </c>
      <c r="D136" s="345" t="s">
        <v>36</v>
      </c>
      <c r="E136" s="345" t="s">
        <v>58</v>
      </c>
      <c r="F136" s="348" t="s">
        <v>59</v>
      </c>
      <c r="G136" s="349"/>
      <c r="H136" s="350"/>
      <c r="I136" s="357" t="s">
        <v>60</v>
      </c>
      <c r="J136" s="358"/>
      <c r="K136" s="363" t="s">
        <v>37</v>
      </c>
      <c r="L136" s="363"/>
      <c r="M136" s="364"/>
      <c r="N136" s="369" t="s">
        <v>38</v>
      </c>
      <c r="O136" s="369"/>
      <c r="P136" s="369"/>
      <c r="Q136" s="369"/>
      <c r="R136" s="387"/>
      <c r="S136" s="345" t="s">
        <v>61</v>
      </c>
      <c r="T136" s="345" t="s">
        <v>39</v>
      </c>
      <c r="U136" s="345" t="s">
        <v>40</v>
      </c>
      <c r="V136" s="345" t="s">
        <v>41</v>
      </c>
      <c r="W136" s="345" t="s">
        <v>62</v>
      </c>
      <c r="X136" s="345" t="s">
        <v>63</v>
      </c>
      <c r="Y136" s="357" t="s">
        <v>42</v>
      </c>
      <c r="Z136" s="366"/>
      <c r="AA136" s="81"/>
      <c r="AB136" s="81"/>
    </row>
    <row r="137" spans="1:28" ht="183.75" customHeight="1">
      <c r="A137" s="101" t="s">
        <v>52</v>
      </c>
      <c r="B137" s="346"/>
      <c r="C137" s="346"/>
      <c r="D137" s="346"/>
      <c r="E137" s="346"/>
      <c r="F137" s="351"/>
      <c r="G137" s="352"/>
      <c r="H137" s="353"/>
      <c r="I137" s="359"/>
      <c r="J137" s="360"/>
      <c r="K137" s="369" t="s">
        <v>43</v>
      </c>
      <c r="L137" s="370"/>
      <c r="M137" s="145" t="s">
        <v>44</v>
      </c>
      <c r="N137" s="371" t="s">
        <v>64</v>
      </c>
      <c r="O137" s="372"/>
      <c r="P137" s="372"/>
      <c r="Q137" s="372"/>
      <c r="R137" s="373"/>
      <c r="S137" s="346"/>
      <c r="T137" s="346"/>
      <c r="U137" s="346"/>
      <c r="V137" s="346"/>
      <c r="W137" s="346"/>
      <c r="X137" s="346"/>
      <c r="Y137" s="359"/>
      <c r="Z137" s="367"/>
      <c r="AA137" s="81"/>
      <c r="AB137" s="81"/>
    </row>
    <row r="138" spans="1:28" ht="88.5" customHeight="1">
      <c r="A138" s="106" t="s">
        <v>52</v>
      </c>
      <c r="B138" s="347"/>
      <c r="C138" s="347"/>
      <c r="D138" s="347"/>
      <c r="E138" s="347"/>
      <c r="F138" s="354"/>
      <c r="G138" s="355"/>
      <c r="H138" s="356"/>
      <c r="I138" s="361"/>
      <c r="J138" s="362"/>
      <c r="K138" s="406" t="s">
        <v>45</v>
      </c>
      <c r="L138" s="407"/>
      <c r="M138" s="146" t="s">
        <v>92</v>
      </c>
      <c r="N138" s="374"/>
      <c r="O138" s="375"/>
      <c r="P138" s="375"/>
      <c r="Q138" s="375"/>
      <c r="R138" s="376"/>
      <c r="S138" s="347"/>
      <c r="T138" s="347"/>
      <c r="U138" s="347"/>
      <c r="V138" s="347"/>
      <c r="W138" s="347"/>
      <c r="X138" s="347"/>
      <c r="Y138" s="361"/>
      <c r="Z138" s="368"/>
      <c r="AA138" s="82"/>
      <c r="AB138" s="82"/>
    </row>
    <row r="139" spans="1:28" ht="15.75">
      <c r="A139" s="101" t="s">
        <v>52</v>
      </c>
      <c r="B139" s="83" t="s">
        <v>52</v>
      </c>
      <c r="C139" s="107"/>
      <c r="D139" s="107"/>
      <c r="E139" s="108"/>
      <c r="F139" s="327" t="s">
        <v>52</v>
      </c>
      <c r="G139" s="327"/>
      <c r="H139" s="327"/>
      <c r="I139" s="108"/>
      <c r="J139" s="108"/>
      <c r="K139" s="108"/>
      <c r="L139" s="81"/>
      <c r="M139" s="81"/>
      <c r="N139" s="81"/>
      <c r="O139" s="108"/>
      <c r="P139" s="108"/>
      <c r="Q139" s="108"/>
      <c r="R139" s="108"/>
      <c r="S139" s="108"/>
      <c r="T139" s="108"/>
      <c r="U139" s="108"/>
      <c r="V139" s="108"/>
      <c r="W139" s="108"/>
      <c r="X139" s="108"/>
      <c r="Y139" s="108"/>
      <c r="Z139" s="109"/>
      <c r="AA139" s="81"/>
      <c r="AB139" s="81"/>
    </row>
    <row r="140" spans="1:28" ht="138" customHeight="1">
      <c r="A140" s="101" t="s">
        <v>52</v>
      </c>
      <c r="B140" s="72">
        <v>1</v>
      </c>
      <c r="C140" s="248">
        <v>38</v>
      </c>
      <c r="D140" s="66">
        <v>112</v>
      </c>
      <c r="E140" s="249" t="s">
        <v>260</v>
      </c>
      <c r="F140" s="418" t="s">
        <v>262</v>
      </c>
      <c r="G140" s="419"/>
      <c r="H140" s="420"/>
      <c r="I140" s="329" t="s">
        <v>265</v>
      </c>
      <c r="J140" s="329"/>
      <c r="K140" s="408" t="s">
        <v>46</v>
      </c>
      <c r="L140" s="408"/>
      <c r="M140" s="207" t="s">
        <v>54</v>
      </c>
      <c r="N140" s="330" t="s">
        <v>54</v>
      </c>
      <c r="O140" s="332"/>
      <c r="P140" s="332"/>
      <c r="Q140" s="332"/>
      <c r="R140" s="331"/>
      <c r="S140" s="207" t="s">
        <v>54</v>
      </c>
      <c r="T140" s="250" t="s">
        <v>264</v>
      </c>
      <c r="U140" s="156">
        <v>1</v>
      </c>
      <c r="V140" s="154">
        <v>591.78</v>
      </c>
      <c r="W140" s="155"/>
      <c r="X140" s="231">
        <f>V140*U140</f>
        <v>591.78</v>
      </c>
      <c r="Y140" s="333" t="s">
        <v>272</v>
      </c>
      <c r="Z140" s="333"/>
      <c r="AA140" s="84"/>
      <c r="AB140" s="81"/>
    </row>
    <row r="141" spans="1:28" ht="90.75" customHeight="1">
      <c r="A141" s="101" t="s">
        <v>52</v>
      </c>
      <c r="B141" s="72">
        <v>2</v>
      </c>
      <c r="C141" s="248">
        <v>48</v>
      </c>
      <c r="D141" s="66"/>
      <c r="E141" s="249" t="s">
        <v>261</v>
      </c>
      <c r="F141" s="418" t="s">
        <v>263</v>
      </c>
      <c r="G141" s="419"/>
      <c r="H141" s="420"/>
      <c r="I141" s="329" t="s">
        <v>266</v>
      </c>
      <c r="J141" s="329"/>
      <c r="K141" s="408" t="s">
        <v>46</v>
      </c>
      <c r="L141" s="408"/>
      <c r="M141" s="119" t="s">
        <v>47</v>
      </c>
      <c r="N141" s="365" t="s">
        <v>47</v>
      </c>
      <c r="O141" s="365"/>
      <c r="P141" s="365"/>
      <c r="Q141" s="365"/>
      <c r="R141" s="365"/>
      <c r="S141" s="119" t="s">
        <v>47</v>
      </c>
      <c r="T141" s="250" t="s">
        <v>264</v>
      </c>
      <c r="U141" s="156">
        <v>1</v>
      </c>
      <c r="V141" s="154">
        <v>222.44</v>
      </c>
      <c r="W141" s="155">
        <f t="shared" ref="W141" si="5">U141*V141</f>
        <v>222.44</v>
      </c>
      <c r="X141" s="231">
        <f>V141*U141</f>
        <v>222.44</v>
      </c>
      <c r="Y141" s="333" t="s">
        <v>139</v>
      </c>
      <c r="Z141" s="333"/>
      <c r="AA141" s="84"/>
      <c r="AB141" s="81"/>
    </row>
    <row r="142" spans="1:28" ht="17.25" thickBot="1">
      <c r="A142" s="101" t="s">
        <v>52</v>
      </c>
      <c r="B142" s="110" t="s">
        <v>52</v>
      </c>
      <c r="C142" s="86" t="s">
        <v>52</v>
      </c>
      <c r="D142" s="86" t="s">
        <v>52</v>
      </c>
      <c r="E142" s="87" t="s">
        <v>52</v>
      </c>
      <c r="F142" s="87" t="s">
        <v>52</v>
      </c>
      <c r="G142" s="87" t="s">
        <v>52</v>
      </c>
      <c r="H142" s="87" t="s">
        <v>52</v>
      </c>
      <c r="I142" s="87" t="s">
        <v>52</v>
      </c>
      <c r="J142" s="87" t="s">
        <v>52</v>
      </c>
      <c r="K142" s="87" t="s">
        <v>52</v>
      </c>
      <c r="L142" s="87" t="s">
        <v>52</v>
      </c>
      <c r="M142" s="87" t="s">
        <v>52</v>
      </c>
      <c r="N142" s="87" t="s">
        <v>52</v>
      </c>
      <c r="O142" s="87" t="s">
        <v>52</v>
      </c>
      <c r="P142" s="87" t="s">
        <v>52</v>
      </c>
      <c r="Q142" s="87" t="s">
        <v>52</v>
      </c>
      <c r="R142" s="87" t="s">
        <v>52</v>
      </c>
      <c r="S142" s="87" t="s">
        <v>52</v>
      </c>
      <c r="T142" s="87" t="s">
        <v>52</v>
      </c>
      <c r="U142" s="87" t="s">
        <v>52</v>
      </c>
      <c r="V142" s="87" t="s">
        <v>52</v>
      </c>
      <c r="W142" s="87" t="s">
        <v>52</v>
      </c>
      <c r="X142" s="87" t="s">
        <v>52</v>
      </c>
      <c r="Y142" s="87" t="s">
        <v>52</v>
      </c>
      <c r="Z142" s="109"/>
      <c r="AA142" s="81"/>
      <c r="AB142" s="81"/>
    </row>
    <row r="143" spans="1:28" ht="33" customHeight="1">
      <c r="A143" s="101" t="s">
        <v>52</v>
      </c>
      <c r="B143" s="319" t="s">
        <v>68</v>
      </c>
      <c r="C143" s="320"/>
      <c r="D143" s="320"/>
      <c r="E143" s="320"/>
      <c r="F143" s="320"/>
      <c r="G143" s="320"/>
      <c r="H143" s="320"/>
      <c r="I143" s="320"/>
      <c r="J143" s="320"/>
      <c r="K143" s="320"/>
      <c r="L143" s="320"/>
      <c r="M143" s="320"/>
      <c r="N143" s="320"/>
      <c r="O143" s="320"/>
      <c r="P143" s="320"/>
      <c r="Q143" s="320"/>
      <c r="R143" s="320"/>
      <c r="S143" s="320"/>
      <c r="T143" s="320"/>
      <c r="U143" s="320"/>
      <c r="V143" s="321"/>
      <c r="W143" s="158">
        <f>SUM(W140:W141)</f>
        <v>222.44</v>
      </c>
      <c r="X143" s="233">
        <f>SUM(X141)</f>
        <v>222.44</v>
      </c>
      <c r="Y143" s="377" t="s">
        <v>47</v>
      </c>
      <c r="Z143" s="378"/>
      <c r="AA143" s="81"/>
      <c r="AB143" s="81"/>
    </row>
    <row r="144" spans="1:28" ht="33" customHeight="1" thickBot="1">
      <c r="A144" s="157" t="s">
        <v>52</v>
      </c>
      <c r="B144" s="322" t="s">
        <v>69</v>
      </c>
      <c r="C144" s="323"/>
      <c r="D144" s="323"/>
      <c r="E144" s="323"/>
      <c r="F144" s="323"/>
      <c r="G144" s="323"/>
      <c r="H144" s="323"/>
      <c r="I144" s="323"/>
      <c r="J144" s="323"/>
      <c r="K144" s="323"/>
      <c r="L144" s="323"/>
      <c r="M144" s="323"/>
      <c r="N144" s="323"/>
      <c r="O144" s="323"/>
      <c r="P144" s="323"/>
      <c r="Q144" s="323"/>
      <c r="R144" s="323"/>
      <c r="S144" s="323"/>
      <c r="T144" s="323"/>
      <c r="U144" s="323"/>
      <c r="V144" s="324"/>
      <c r="W144" s="111">
        <f>AVERAGE(W140:W141)</f>
        <v>222.44</v>
      </c>
      <c r="X144" s="111"/>
      <c r="Y144" s="325" t="s">
        <v>52</v>
      </c>
      <c r="Z144" s="326"/>
      <c r="AA144" s="81"/>
      <c r="AB144" s="81"/>
    </row>
    <row r="145" spans="1:28" s="114" customFormat="1" ht="46.5" customHeight="1">
      <c r="A145" s="101" t="s">
        <v>52</v>
      </c>
      <c r="B145" s="131" t="s">
        <v>52</v>
      </c>
      <c r="C145" s="131" t="s">
        <v>52</v>
      </c>
      <c r="D145" s="131" t="s">
        <v>52</v>
      </c>
      <c r="E145" s="131" t="s">
        <v>52</v>
      </c>
      <c r="F145" s="131" t="s">
        <v>52</v>
      </c>
      <c r="G145" s="131" t="s">
        <v>52</v>
      </c>
      <c r="H145" s="131" t="s">
        <v>52</v>
      </c>
      <c r="I145" s="131" t="s">
        <v>52</v>
      </c>
      <c r="J145" s="131" t="s">
        <v>52</v>
      </c>
      <c r="K145" s="131" t="s">
        <v>52</v>
      </c>
      <c r="L145" s="131" t="s">
        <v>52</v>
      </c>
      <c r="M145" s="131" t="s">
        <v>52</v>
      </c>
      <c r="N145" s="131" t="s">
        <v>52</v>
      </c>
      <c r="O145" s="131" t="s">
        <v>52</v>
      </c>
      <c r="P145" s="131" t="s">
        <v>52</v>
      </c>
      <c r="Q145" s="131" t="s">
        <v>52</v>
      </c>
      <c r="R145" s="131" t="s">
        <v>52</v>
      </c>
      <c r="S145" s="131" t="s">
        <v>52</v>
      </c>
      <c r="T145" s="131" t="s">
        <v>52</v>
      </c>
      <c r="U145" s="131" t="s">
        <v>52</v>
      </c>
      <c r="V145" s="131" t="s">
        <v>52</v>
      </c>
      <c r="W145" s="130" t="s">
        <v>52</v>
      </c>
      <c r="X145" s="130" t="s">
        <v>52</v>
      </c>
      <c r="Y145" s="129" t="s">
        <v>52</v>
      </c>
      <c r="Z145" s="95" t="s">
        <v>52</v>
      </c>
      <c r="AA145" s="132" t="s">
        <v>52</v>
      </c>
      <c r="AB145" s="132" t="s">
        <v>52</v>
      </c>
    </row>
    <row r="146" spans="1:28" ht="26.25" customHeight="1"/>
    <row r="147" spans="1:28" ht="43.5" customHeight="1">
      <c r="A147" s="94" t="s">
        <v>52</v>
      </c>
      <c r="B147" s="73">
        <v>6</v>
      </c>
      <c r="C147" s="379" t="s">
        <v>233</v>
      </c>
      <c r="D147" s="379"/>
      <c r="E147" s="379"/>
      <c r="F147" s="379"/>
      <c r="G147" s="379"/>
      <c r="H147" s="379"/>
      <c r="I147" s="379"/>
      <c r="J147" s="380"/>
      <c r="K147" s="128" t="s">
        <v>52</v>
      </c>
      <c r="L147" s="129" t="s">
        <v>52</v>
      </c>
      <c r="M147" s="381" t="s">
        <v>47</v>
      </c>
      <c r="N147" s="382"/>
      <c r="O147" s="382"/>
      <c r="P147" s="383"/>
      <c r="Q147" s="129" t="s">
        <v>52</v>
      </c>
      <c r="R147" s="129" t="s">
        <v>52</v>
      </c>
      <c r="S147" s="129" t="s">
        <v>52</v>
      </c>
      <c r="T147" s="129" t="s">
        <v>52</v>
      </c>
      <c r="U147" s="129" t="s">
        <v>52</v>
      </c>
      <c r="V147" s="129" t="s">
        <v>52</v>
      </c>
      <c r="W147" s="129" t="s">
        <v>52</v>
      </c>
      <c r="X147" s="129" t="s">
        <v>52</v>
      </c>
      <c r="Y147" s="129" t="s">
        <v>52</v>
      </c>
      <c r="Z147" s="95" t="s">
        <v>52</v>
      </c>
      <c r="AA147" s="76"/>
      <c r="AB147" s="76"/>
    </row>
    <row r="148" spans="1:28" ht="43.5" customHeight="1">
      <c r="A148" s="94" t="s">
        <v>52</v>
      </c>
      <c r="B148" s="77" t="s">
        <v>52</v>
      </c>
      <c r="C148" s="96" t="s">
        <v>52</v>
      </c>
      <c r="D148" s="96" t="s">
        <v>52</v>
      </c>
      <c r="E148" s="77" t="s">
        <v>52</v>
      </c>
      <c r="F148" s="77" t="s">
        <v>52</v>
      </c>
      <c r="G148" s="77" t="s">
        <v>52</v>
      </c>
      <c r="H148" s="77" t="s">
        <v>52</v>
      </c>
      <c r="I148" s="77" t="s">
        <v>52</v>
      </c>
      <c r="J148" s="76"/>
      <c r="K148" s="77" t="s">
        <v>52</v>
      </c>
      <c r="L148" s="75" t="s">
        <v>52</v>
      </c>
      <c r="M148" s="384"/>
      <c r="N148" s="385"/>
      <c r="O148" s="385"/>
      <c r="P148" s="386"/>
      <c r="Q148" s="75" t="s">
        <v>52</v>
      </c>
      <c r="R148" s="75" t="s">
        <v>52</v>
      </c>
      <c r="S148" s="75" t="s">
        <v>52</v>
      </c>
      <c r="T148" s="75" t="s">
        <v>52</v>
      </c>
      <c r="U148" s="75" t="s">
        <v>52</v>
      </c>
      <c r="V148" s="75" t="s">
        <v>52</v>
      </c>
      <c r="W148" s="75" t="s">
        <v>52</v>
      </c>
      <c r="X148" s="75" t="s">
        <v>52</v>
      </c>
      <c r="Y148" s="75" t="s">
        <v>52</v>
      </c>
      <c r="Z148" s="95" t="s">
        <v>52</v>
      </c>
      <c r="AA148" s="76"/>
      <c r="AB148" s="76"/>
    </row>
    <row r="149" spans="1:28" ht="23.25">
      <c r="A149" s="94" t="s">
        <v>52</v>
      </c>
      <c r="B149" s="96" t="s">
        <v>52</v>
      </c>
      <c r="C149" s="96" t="s">
        <v>52</v>
      </c>
      <c r="D149" s="96" t="s">
        <v>52</v>
      </c>
      <c r="E149" s="96" t="s">
        <v>52</v>
      </c>
      <c r="F149" s="96" t="s">
        <v>52</v>
      </c>
      <c r="G149" s="96" t="s">
        <v>52</v>
      </c>
      <c r="H149" s="96" t="s">
        <v>52</v>
      </c>
      <c r="I149" s="96" t="s">
        <v>52</v>
      </c>
      <c r="J149" s="96" t="s">
        <v>52</v>
      </c>
      <c r="K149" s="77" t="s">
        <v>52</v>
      </c>
      <c r="L149" s="77" t="s">
        <v>52</v>
      </c>
      <c r="M149" s="77" t="s">
        <v>52</v>
      </c>
      <c r="N149" s="96" t="s">
        <v>52</v>
      </c>
      <c r="O149" s="96" t="s">
        <v>52</v>
      </c>
      <c r="P149" s="96" t="s">
        <v>52</v>
      </c>
      <c r="Q149" s="96" t="s">
        <v>52</v>
      </c>
      <c r="R149" s="96" t="s">
        <v>52</v>
      </c>
      <c r="S149" s="96" t="s">
        <v>52</v>
      </c>
      <c r="T149" s="77" t="s">
        <v>52</v>
      </c>
      <c r="U149" s="77" t="s">
        <v>52</v>
      </c>
      <c r="V149" s="77" t="s">
        <v>52</v>
      </c>
      <c r="W149" s="77" t="s">
        <v>52</v>
      </c>
      <c r="X149" s="77" t="s">
        <v>52</v>
      </c>
      <c r="Y149" s="77" t="s">
        <v>52</v>
      </c>
      <c r="Z149" s="95" t="s">
        <v>52</v>
      </c>
      <c r="AA149" s="76"/>
      <c r="AB149" s="76"/>
    </row>
    <row r="150" spans="1:28" ht="39.75" customHeight="1">
      <c r="A150" s="97" t="s">
        <v>52</v>
      </c>
      <c r="B150" s="348" t="s">
        <v>56</v>
      </c>
      <c r="C150" s="349"/>
      <c r="D150" s="350"/>
      <c r="E150" s="388" t="str">
        <f>C147</f>
        <v>CONSORCIO CT</v>
      </c>
      <c r="F150" s="389"/>
      <c r="G150" s="389"/>
      <c r="H150" s="390"/>
      <c r="I150" s="394" t="s">
        <v>23</v>
      </c>
      <c r="J150" s="335"/>
      <c r="K150" s="395" t="s">
        <v>234</v>
      </c>
      <c r="L150" s="395"/>
      <c r="M150" s="395"/>
      <c r="N150" s="395"/>
      <c r="O150" s="396"/>
      <c r="P150" s="394" t="s">
        <v>24</v>
      </c>
      <c r="Q150" s="394"/>
      <c r="R150" s="394"/>
      <c r="S150" s="78">
        <v>0.9</v>
      </c>
      <c r="T150" s="77" t="s">
        <v>52</v>
      </c>
      <c r="U150" s="77" t="s">
        <v>52</v>
      </c>
      <c r="V150" s="75" t="s">
        <v>52</v>
      </c>
      <c r="W150" s="75" t="s">
        <v>52</v>
      </c>
      <c r="X150" s="75" t="s">
        <v>52</v>
      </c>
      <c r="Y150" s="98" t="s">
        <v>52</v>
      </c>
      <c r="Z150" s="99" t="s">
        <v>52</v>
      </c>
      <c r="AA150" s="79"/>
      <c r="AB150" s="79"/>
    </row>
    <row r="151" spans="1:28" ht="42.75" customHeight="1">
      <c r="A151" s="97" t="s">
        <v>52</v>
      </c>
      <c r="B151" s="411"/>
      <c r="C151" s="412"/>
      <c r="D151" s="413"/>
      <c r="E151" s="391"/>
      <c r="F151" s="392"/>
      <c r="G151" s="392"/>
      <c r="H151" s="393"/>
      <c r="I151" s="394" t="s">
        <v>25</v>
      </c>
      <c r="J151" s="335"/>
      <c r="K151" s="395" t="s">
        <v>235</v>
      </c>
      <c r="L151" s="395"/>
      <c r="M151" s="395"/>
      <c r="N151" s="395"/>
      <c r="O151" s="396"/>
      <c r="P151" s="394" t="s">
        <v>24</v>
      </c>
      <c r="Q151" s="394"/>
      <c r="R151" s="394"/>
      <c r="S151" s="142">
        <v>0.1</v>
      </c>
      <c r="T151" s="77" t="s">
        <v>52</v>
      </c>
      <c r="U151" s="77" t="s">
        <v>52</v>
      </c>
      <c r="V151" s="77" t="s">
        <v>52</v>
      </c>
      <c r="W151" s="77" t="s">
        <v>52</v>
      </c>
      <c r="X151" s="77" t="s">
        <v>52</v>
      </c>
      <c r="Y151" s="98" t="s">
        <v>52</v>
      </c>
      <c r="Z151" s="99" t="s">
        <v>52</v>
      </c>
      <c r="AA151" s="79"/>
      <c r="AB151" s="79"/>
    </row>
    <row r="152" spans="1:28" s="141" customFormat="1" ht="26.25" customHeight="1">
      <c r="A152" s="134"/>
      <c r="B152" s="135"/>
      <c r="C152" s="135"/>
      <c r="D152" s="135"/>
      <c r="E152" s="136"/>
      <c r="F152" s="136"/>
      <c r="G152" s="136"/>
      <c r="H152" s="136"/>
      <c r="I152" s="137"/>
      <c r="J152" s="137"/>
      <c r="K152" s="137"/>
      <c r="L152" s="137"/>
      <c r="M152" s="137"/>
      <c r="N152" s="137"/>
      <c r="O152" s="137"/>
      <c r="P152" s="334" t="s">
        <v>91</v>
      </c>
      <c r="Q152" s="394"/>
      <c r="R152" s="397"/>
      <c r="S152" s="143">
        <f>S150+S151</f>
        <v>1</v>
      </c>
      <c r="T152" s="138"/>
      <c r="U152" s="138"/>
      <c r="V152" s="138"/>
      <c r="W152" s="138"/>
      <c r="X152" s="138"/>
      <c r="Y152" s="139"/>
      <c r="Z152" s="140"/>
      <c r="AA152" s="139"/>
      <c r="AB152" s="139"/>
    </row>
    <row r="153" spans="1:28" ht="27" customHeight="1">
      <c r="A153" s="94" t="s">
        <v>52</v>
      </c>
      <c r="B153" s="96" t="s">
        <v>52</v>
      </c>
      <c r="C153" s="96" t="s">
        <v>52</v>
      </c>
      <c r="D153" s="96" t="s">
        <v>52</v>
      </c>
      <c r="E153" s="96" t="s">
        <v>52</v>
      </c>
      <c r="F153" s="96" t="s">
        <v>52</v>
      </c>
      <c r="G153" s="96" t="s">
        <v>52</v>
      </c>
      <c r="H153" s="96" t="s">
        <v>52</v>
      </c>
      <c r="I153" s="96" t="s">
        <v>52</v>
      </c>
      <c r="J153" s="96" t="s">
        <v>52</v>
      </c>
      <c r="K153" s="77" t="s">
        <v>52</v>
      </c>
      <c r="L153" s="77" t="s">
        <v>52</v>
      </c>
      <c r="M153" s="77" t="s">
        <v>52</v>
      </c>
      <c r="N153" s="96" t="s">
        <v>52</v>
      </c>
      <c r="O153" s="96" t="s">
        <v>52</v>
      </c>
      <c r="P153" s="96" t="s">
        <v>52</v>
      </c>
      <c r="Q153" s="96" t="s">
        <v>52</v>
      </c>
      <c r="R153" s="96" t="s">
        <v>52</v>
      </c>
      <c r="S153" s="96" t="s">
        <v>52</v>
      </c>
      <c r="T153" s="77" t="s">
        <v>52</v>
      </c>
      <c r="U153" s="77" t="s">
        <v>52</v>
      </c>
      <c r="V153" s="77" t="s">
        <v>52</v>
      </c>
      <c r="W153" s="77" t="s">
        <v>52</v>
      </c>
      <c r="X153" s="77" t="s">
        <v>52</v>
      </c>
      <c r="Y153" s="76"/>
      <c r="Z153" s="100"/>
      <c r="AA153" s="76"/>
      <c r="AB153" s="76"/>
    </row>
    <row r="154" spans="1:28" ht="37.5" customHeight="1">
      <c r="A154" s="94" t="s">
        <v>52</v>
      </c>
      <c r="B154" s="334" t="s">
        <v>26</v>
      </c>
      <c r="C154" s="394"/>
      <c r="D154" s="335"/>
      <c r="E154" s="398">
        <v>215897184</v>
      </c>
      <c r="F154" s="399"/>
      <c r="G154" s="400" t="s">
        <v>27</v>
      </c>
      <c r="H154" s="400"/>
      <c r="I154" s="401"/>
      <c r="J154" s="64">
        <v>1</v>
      </c>
      <c r="K154" s="17">
        <f>((E154/1300000)*J154)</f>
        <v>166.07475692307693</v>
      </c>
      <c r="L154" s="204" t="s">
        <v>47</v>
      </c>
      <c r="M154" s="152"/>
      <c r="N154" s="75" t="s">
        <v>52</v>
      </c>
      <c r="O154" s="75" t="s">
        <v>52</v>
      </c>
      <c r="P154" s="75" t="s">
        <v>52</v>
      </c>
      <c r="Q154" s="75" t="s">
        <v>52</v>
      </c>
      <c r="R154" s="75" t="s">
        <v>52</v>
      </c>
      <c r="S154" s="75" t="s">
        <v>52</v>
      </c>
      <c r="T154" s="75" t="s">
        <v>52</v>
      </c>
      <c r="U154" s="75" t="s">
        <v>52</v>
      </c>
      <c r="V154" s="75" t="s">
        <v>52</v>
      </c>
      <c r="W154" s="75" t="s">
        <v>52</v>
      </c>
      <c r="X154" s="75" t="s">
        <v>52</v>
      </c>
      <c r="Y154" s="75" t="s">
        <v>52</v>
      </c>
      <c r="Z154" s="95" t="s">
        <v>52</v>
      </c>
      <c r="AA154" s="76"/>
      <c r="AB154" s="76"/>
    </row>
    <row r="155" spans="1:28" ht="37.5" customHeight="1">
      <c r="A155" s="94"/>
      <c r="B155" s="133"/>
      <c r="C155" s="133"/>
      <c r="D155" s="133"/>
      <c r="E155" s="148"/>
      <c r="F155" s="149"/>
      <c r="G155" s="402" t="s">
        <v>93</v>
      </c>
      <c r="H155" s="400"/>
      <c r="I155" s="401"/>
      <c r="J155" s="150">
        <v>0.7</v>
      </c>
      <c r="K155" s="17">
        <f>((E154/1300000)*J155)</f>
        <v>116.25232984615384</v>
      </c>
      <c r="L155" s="204" t="s">
        <v>47</v>
      </c>
      <c r="M155" s="152"/>
      <c r="N155" s="75"/>
      <c r="O155" s="75"/>
      <c r="P155" s="75"/>
      <c r="Q155" s="75"/>
      <c r="R155" s="75"/>
      <c r="S155" s="75"/>
      <c r="T155" s="75"/>
      <c r="U155" s="75"/>
      <c r="V155" s="75"/>
      <c r="W155" s="75"/>
      <c r="X155" s="75"/>
      <c r="Y155" s="75"/>
      <c r="Z155" s="95"/>
      <c r="AA155" s="76"/>
      <c r="AB155" s="76"/>
    </row>
    <row r="156" spans="1:28" ht="23.25">
      <c r="A156" s="94" t="s">
        <v>52</v>
      </c>
      <c r="B156" s="96" t="s">
        <v>52</v>
      </c>
      <c r="C156" s="96" t="s">
        <v>52</v>
      </c>
      <c r="D156" s="96" t="s">
        <v>52</v>
      </c>
      <c r="E156" s="96" t="s">
        <v>52</v>
      </c>
      <c r="F156" s="96" t="s">
        <v>52</v>
      </c>
      <c r="G156" s="96" t="s">
        <v>52</v>
      </c>
      <c r="H156" s="96" t="s">
        <v>52</v>
      </c>
      <c r="I156" s="96" t="s">
        <v>52</v>
      </c>
      <c r="J156" s="96" t="s">
        <v>52</v>
      </c>
      <c r="K156" s="77" t="s">
        <v>52</v>
      </c>
      <c r="L156" s="77" t="s">
        <v>52</v>
      </c>
      <c r="M156" s="77" t="s">
        <v>52</v>
      </c>
      <c r="N156" s="96" t="s">
        <v>52</v>
      </c>
      <c r="O156" s="96" t="s">
        <v>52</v>
      </c>
      <c r="P156" s="96" t="s">
        <v>52</v>
      </c>
      <c r="Q156" s="96" t="s">
        <v>52</v>
      </c>
      <c r="R156" s="96" t="s">
        <v>52</v>
      </c>
      <c r="S156" s="96" t="s">
        <v>52</v>
      </c>
      <c r="T156" s="77" t="s">
        <v>52</v>
      </c>
      <c r="U156" s="77" t="s">
        <v>52</v>
      </c>
      <c r="V156" s="77" t="s">
        <v>52</v>
      </c>
      <c r="W156" s="77" t="s">
        <v>52</v>
      </c>
      <c r="X156" s="77" t="s">
        <v>52</v>
      </c>
      <c r="Y156" s="76"/>
      <c r="Z156" s="100"/>
      <c r="AA156" s="76"/>
      <c r="AB156" s="76"/>
    </row>
    <row r="157" spans="1:28" ht="46.5" customHeight="1">
      <c r="A157" s="94" t="s">
        <v>52</v>
      </c>
      <c r="B157" s="334" t="s">
        <v>57</v>
      </c>
      <c r="C157" s="335"/>
      <c r="D157" s="80">
        <v>1</v>
      </c>
      <c r="E157" s="68">
        <v>80101600</v>
      </c>
      <c r="F157" s="68">
        <v>81101500</v>
      </c>
      <c r="G157" s="68"/>
      <c r="H157" s="68"/>
      <c r="I157" s="336" t="s">
        <v>28</v>
      </c>
      <c r="J157" s="337"/>
      <c r="K157" s="403" t="s">
        <v>29</v>
      </c>
      <c r="L157" s="404"/>
      <c r="M157" s="75" t="s">
        <v>52</v>
      </c>
      <c r="N157" s="75" t="s">
        <v>52</v>
      </c>
      <c r="O157" s="75" t="s">
        <v>52</v>
      </c>
      <c r="P157" s="75" t="s">
        <v>52</v>
      </c>
      <c r="Q157" s="76"/>
      <c r="R157" s="75" t="s">
        <v>52</v>
      </c>
      <c r="S157" s="75" t="s">
        <v>52</v>
      </c>
      <c r="T157" s="75" t="s">
        <v>52</v>
      </c>
      <c r="U157" s="75" t="s">
        <v>52</v>
      </c>
      <c r="V157" s="75" t="s">
        <v>52</v>
      </c>
      <c r="W157" s="75" t="s">
        <v>52</v>
      </c>
      <c r="X157" s="75" t="s">
        <v>52</v>
      </c>
      <c r="Y157" s="75" t="s">
        <v>52</v>
      </c>
      <c r="Z157" s="95" t="s">
        <v>52</v>
      </c>
      <c r="AA157" s="76"/>
      <c r="AB157" s="76"/>
    </row>
    <row r="158" spans="1:28" ht="23.25">
      <c r="A158" s="94" t="s">
        <v>52</v>
      </c>
      <c r="B158" s="338" t="s">
        <v>30</v>
      </c>
      <c r="C158" s="339"/>
      <c r="D158" s="69" t="s">
        <v>31</v>
      </c>
      <c r="E158" s="74" t="s">
        <v>32</v>
      </c>
      <c r="F158" s="74" t="s">
        <v>32</v>
      </c>
      <c r="G158" s="74"/>
      <c r="H158" s="74" t="s">
        <v>52</v>
      </c>
      <c r="I158" s="340">
        <f>COUNTA(E158:F158)</f>
        <v>2</v>
      </c>
      <c r="J158" s="341"/>
      <c r="K158" s="405" t="s">
        <v>47</v>
      </c>
      <c r="L158" s="405"/>
      <c r="M158" s="75" t="s">
        <v>52</v>
      </c>
      <c r="N158" s="75" t="s">
        <v>52</v>
      </c>
      <c r="O158" s="75" t="s">
        <v>52</v>
      </c>
      <c r="P158" s="75" t="s">
        <v>52</v>
      </c>
      <c r="Q158" s="75" t="s">
        <v>52</v>
      </c>
      <c r="R158" s="75" t="s">
        <v>52</v>
      </c>
      <c r="S158" s="75" t="s">
        <v>52</v>
      </c>
      <c r="T158" s="75" t="s">
        <v>52</v>
      </c>
      <c r="U158" s="75" t="s">
        <v>52</v>
      </c>
      <c r="V158" s="75" t="s">
        <v>52</v>
      </c>
      <c r="W158" s="75" t="s">
        <v>52</v>
      </c>
      <c r="X158" s="75" t="s">
        <v>52</v>
      </c>
      <c r="Y158" s="75" t="s">
        <v>52</v>
      </c>
      <c r="Z158" s="95" t="s">
        <v>52</v>
      </c>
      <c r="AA158" s="76"/>
      <c r="AB158" s="76"/>
    </row>
    <row r="159" spans="1:28" ht="23.25">
      <c r="A159" s="94" t="s">
        <v>52</v>
      </c>
      <c r="B159" s="338" t="s">
        <v>30</v>
      </c>
      <c r="C159" s="339"/>
      <c r="D159" s="69" t="s">
        <v>48</v>
      </c>
      <c r="E159" s="74" t="s">
        <v>32</v>
      </c>
      <c r="F159" s="74" t="s">
        <v>32</v>
      </c>
      <c r="G159" s="74"/>
      <c r="H159" s="74" t="s">
        <v>52</v>
      </c>
      <c r="I159" s="340">
        <f t="shared" ref="I159" si="6">COUNTA(E159:F159)</f>
        <v>2</v>
      </c>
      <c r="J159" s="341"/>
      <c r="K159" s="405" t="s">
        <v>47</v>
      </c>
      <c r="L159" s="405"/>
      <c r="M159" s="147"/>
      <c r="N159" s="75" t="s">
        <v>52</v>
      </c>
      <c r="O159" s="75" t="s">
        <v>52</v>
      </c>
      <c r="P159" s="75" t="s">
        <v>52</v>
      </c>
      <c r="Q159" s="75" t="s">
        <v>52</v>
      </c>
      <c r="R159" s="75" t="s">
        <v>52</v>
      </c>
      <c r="S159" s="75" t="s">
        <v>52</v>
      </c>
      <c r="T159" s="75" t="s">
        <v>52</v>
      </c>
      <c r="U159" s="75" t="s">
        <v>52</v>
      </c>
      <c r="V159" s="75" t="s">
        <v>52</v>
      </c>
      <c r="W159" s="75" t="s">
        <v>52</v>
      </c>
      <c r="X159" s="75" t="s">
        <v>52</v>
      </c>
      <c r="Y159" s="75" t="s">
        <v>52</v>
      </c>
      <c r="Z159" s="95" t="s">
        <v>52</v>
      </c>
      <c r="AA159" s="76"/>
      <c r="AB159" s="76"/>
    </row>
    <row r="160" spans="1:28" ht="23.25">
      <c r="A160" s="94" t="s">
        <v>52</v>
      </c>
      <c r="B160" s="342" t="s">
        <v>33</v>
      </c>
      <c r="C160" s="343"/>
      <c r="D160" s="344"/>
      <c r="E160" s="116">
        <v>0</v>
      </c>
      <c r="F160" s="116">
        <v>0</v>
      </c>
      <c r="G160" s="116"/>
      <c r="H160" s="116"/>
      <c r="I160" s="340">
        <f>COUNTA(E160:F160)</f>
        <v>2</v>
      </c>
      <c r="J160" s="341"/>
      <c r="K160" s="405" t="s">
        <v>47</v>
      </c>
      <c r="L160" s="405"/>
      <c r="M160" s="75" t="s">
        <v>52</v>
      </c>
      <c r="N160" s="75" t="s">
        <v>52</v>
      </c>
      <c r="O160" s="75" t="s">
        <v>52</v>
      </c>
      <c r="P160" s="75" t="s">
        <v>52</v>
      </c>
      <c r="Q160" s="75" t="s">
        <v>52</v>
      </c>
      <c r="R160" s="75" t="s">
        <v>52</v>
      </c>
      <c r="S160" s="75" t="s">
        <v>52</v>
      </c>
      <c r="T160" s="75" t="s">
        <v>52</v>
      </c>
      <c r="U160" s="75" t="s">
        <v>52</v>
      </c>
      <c r="V160" s="75" t="s">
        <v>52</v>
      </c>
      <c r="W160" s="75" t="s">
        <v>52</v>
      </c>
      <c r="X160" s="75" t="s">
        <v>52</v>
      </c>
      <c r="Y160" s="75" t="s">
        <v>52</v>
      </c>
      <c r="Z160" s="95" t="s">
        <v>52</v>
      </c>
      <c r="AA160" s="76"/>
      <c r="AB160" s="76"/>
    </row>
    <row r="161" spans="1:28">
      <c r="A161" s="101" t="s">
        <v>52</v>
      </c>
      <c r="B161" s="102" t="s">
        <v>52</v>
      </c>
      <c r="C161" s="102" t="s">
        <v>52</v>
      </c>
      <c r="D161" s="102" t="s">
        <v>52</v>
      </c>
      <c r="E161" s="102" t="s">
        <v>52</v>
      </c>
      <c r="F161" s="102" t="s">
        <v>52</v>
      </c>
      <c r="G161" s="103" t="s">
        <v>52</v>
      </c>
      <c r="H161" s="103" t="s">
        <v>52</v>
      </c>
      <c r="I161" s="103" t="s">
        <v>52</v>
      </c>
      <c r="J161" s="103" t="s">
        <v>52</v>
      </c>
      <c r="K161" s="104" t="s">
        <v>52</v>
      </c>
      <c r="L161" s="104" t="s">
        <v>52</v>
      </c>
      <c r="M161" s="104" t="s">
        <v>52</v>
      </c>
      <c r="N161" s="104" t="s">
        <v>52</v>
      </c>
      <c r="O161" s="104" t="s">
        <v>52</v>
      </c>
      <c r="P161" s="104" t="s">
        <v>52</v>
      </c>
      <c r="Q161" s="104" t="s">
        <v>52</v>
      </c>
      <c r="R161" s="104" t="s">
        <v>52</v>
      </c>
      <c r="S161" s="104" t="s">
        <v>52</v>
      </c>
      <c r="T161" s="104" t="s">
        <v>52</v>
      </c>
      <c r="U161" s="104" t="s">
        <v>52</v>
      </c>
      <c r="V161" s="104" t="s">
        <v>52</v>
      </c>
      <c r="W161" s="104" t="s">
        <v>52</v>
      </c>
      <c r="X161" s="104" t="s">
        <v>52</v>
      </c>
      <c r="Y161" s="104" t="s">
        <v>52</v>
      </c>
      <c r="Z161" s="105" t="s">
        <v>52</v>
      </c>
      <c r="AA161" s="81"/>
      <c r="AB161" s="81"/>
    </row>
    <row r="162" spans="1:28" ht="48" customHeight="1">
      <c r="A162" s="101" t="s">
        <v>52</v>
      </c>
      <c r="B162" s="345" t="s">
        <v>34</v>
      </c>
      <c r="C162" s="345" t="s">
        <v>35</v>
      </c>
      <c r="D162" s="345" t="s">
        <v>36</v>
      </c>
      <c r="E162" s="345" t="s">
        <v>58</v>
      </c>
      <c r="F162" s="348" t="s">
        <v>59</v>
      </c>
      <c r="G162" s="349"/>
      <c r="H162" s="350"/>
      <c r="I162" s="357" t="s">
        <v>60</v>
      </c>
      <c r="J162" s="358"/>
      <c r="K162" s="363" t="s">
        <v>37</v>
      </c>
      <c r="L162" s="363"/>
      <c r="M162" s="364"/>
      <c r="N162" s="369" t="s">
        <v>38</v>
      </c>
      <c r="O162" s="369"/>
      <c r="P162" s="369"/>
      <c r="Q162" s="369"/>
      <c r="R162" s="387"/>
      <c r="S162" s="345" t="s">
        <v>61</v>
      </c>
      <c r="T162" s="345" t="s">
        <v>39</v>
      </c>
      <c r="U162" s="345" t="s">
        <v>40</v>
      </c>
      <c r="V162" s="345" t="s">
        <v>41</v>
      </c>
      <c r="W162" s="345" t="s">
        <v>62</v>
      </c>
      <c r="X162" s="345" t="s">
        <v>63</v>
      </c>
      <c r="Y162" s="357" t="s">
        <v>42</v>
      </c>
      <c r="Z162" s="366"/>
      <c r="AA162" s="81"/>
      <c r="AB162" s="81"/>
    </row>
    <row r="163" spans="1:28" ht="189.75" customHeight="1">
      <c r="A163" s="101" t="s">
        <v>52</v>
      </c>
      <c r="B163" s="346"/>
      <c r="C163" s="346"/>
      <c r="D163" s="346"/>
      <c r="E163" s="346"/>
      <c r="F163" s="351"/>
      <c r="G163" s="352"/>
      <c r="H163" s="353"/>
      <c r="I163" s="359"/>
      <c r="J163" s="360"/>
      <c r="K163" s="369" t="s">
        <v>43</v>
      </c>
      <c r="L163" s="370"/>
      <c r="M163" s="145" t="s">
        <v>44</v>
      </c>
      <c r="N163" s="371" t="s">
        <v>64</v>
      </c>
      <c r="O163" s="372"/>
      <c r="P163" s="372"/>
      <c r="Q163" s="372"/>
      <c r="R163" s="373"/>
      <c r="S163" s="346"/>
      <c r="T163" s="346"/>
      <c r="U163" s="346"/>
      <c r="V163" s="346"/>
      <c r="W163" s="346"/>
      <c r="X163" s="346"/>
      <c r="Y163" s="359"/>
      <c r="Z163" s="367"/>
      <c r="AA163" s="81"/>
      <c r="AB163" s="81"/>
    </row>
    <row r="164" spans="1:28" ht="88.5" customHeight="1">
      <c r="A164" s="106" t="s">
        <v>52</v>
      </c>
      <c r="B164" s="347"/>
      <c r="C164" s="347"/>
      <c r="D164" s="347"/>
      <c r="E164" s="347"/>
      <c r="F164" s="354"/>
      <c r="G164" s="355"/>
      <c r="H164" s="356"/>
      <c r="I164" s="361"/>
      <c r="J164" s="362"/>
      <c r="K164" s="406" t="s">
        <v>45</v>
      </c>
      <c r="L164" s="407"/>
      <c r="M164" s="146" t="s">
        <v>92</v>
      </c>
      <c r="N164" s="374"/>
      <c r="O164" s="375"/>
      <c r="P164" s="375"/>
      <c r="Q164" s="375"/>
      <c r="R164" s="376"/>
      <c r="S164" s="347"/>
      <c r="T164" s="347"/>
      <c r="U164" s="347"/>
      <c r="V164" s="347"/>
      <c r="W164" s="347"/>
      <c r="X164" s="347"/>
      <c r="Y164" s="361"/>
      <c r="Z164" s="368"/>
      <c r="AA164" s="82"/>
      <c r="AB164" s="82"/>
    </row>
    <row r="165" spans="1:28" ht="15.75">
      <c r="A165" s="101" t="s">
        <v>52</v>
      </c>
      <c r="B165" s="83" t="s">
        <v>52</v>
      </c>
      <c r="C165" s="107"/>
      <c r="D165" s="107"/>
      <c r="E165" s="108"/>
      <c r="F165" s="327" t="s">
        <v>52</v>
      </c>
      <c r="G165" s="327"/>
      <c r="H165" s="327"/>
      <c r="I165" s="108"/>
      <c r="J165" s="108"/>
      <c r="K165" s="108"/>
      <c r="L165" s="81"/>
      <c r="M165" s="81"/>
      <c r="N165" s="81"/>
      <c r="O165" s="108"/>
      <c r="P165" s="108"/>
      <c r="Q165" s="108"/>
      <c r="R165" s="108"/>
      <c r="S165" s="108"/>
      <c r="T165" s="108"/>
      <c r="U165" s="108"/>
      <c r="V165" s="108"/>
      <c r="W165" s="108"/>
      <c r="X165" s="108"/>
      <c r="Y165" s="108"/>
      <c r="Z165" s="109"/>
      <c r="AA165" s="81"/>
      <c r="AB165" s="81"/>
    </row>
    <row r="166" spans="1:28" ht="98.25" customHeight="1">
      <c r="A166" s="101" t="s">
        <v>52</v>
      </c>
      <c r="B166" s="72">
        <v>1</v>
      </c>
      <c r="C166" s="66">
        <v>99</v>
      </c>
      <c r="D166" s="66">
        <v>156</v>
      </c>
      <c r="E166" s="117" t="s">
        <v>131</v>
      </c>
      <c r="F166" s="333" t="s">
        <v>236</v>
      </c>
      <c r="G166" s="333"/>
      <c r="H166" s="333"/>
      <c r="I166" s="329" t="s">
        <v>239</v>
      </c>
      <c r="J166" s="329"/>
      <c r="K166" s="365" t="s">
        <v>47</v>
      </c>
      <c r="L166" s="365"/>
      <c r="M166" s="214" t="s">
        <v>46</v>
      </c>
      <c r="N166" s="365" t="s">
        <v>47</v>
      </c>
      <c r="O166" s="365"/>
      <c r="P166" s="365"/>
      <c r="Q166" s="365"/>
      <c r="R166" s="365"/>
      <c r="S166" s="119" t="s">
        <v>47</v>
      </c>
      <c r="T166" s="118" t="s">
        <v>238</v>
      </c>
      <c r="U166" s="67">
        <v>1</v>
      </c>
      <c r="V166" s="154">
        <v>406.33</v>
      </c>
      <c r="W166" s="155">
        <f>U166*V166</f>
        <v>406.33</v>
      </c>
      <c r="X166" s="231">
        <f>V166*U166</f>
        <v>406.33</v>
      </c>
      <c r="Y166" s="333" t="s">
        <v>46</v>
      </c>
      <c r="Z166" s="333"/>
      <c r="AA166" s="84"/>
      <c r="AB166" s="81"/>
    </row>
    <row r="167" spans="1:28" ht="84" customHeight="1">
      <c r="A167" s="101" t="s">
        <v>52</v>
      </c>
      <c r="B167" s="72">
        <v>2</v>
      </c>
      <c r="C167" s="66">
        <v>102</v>
      </c>
      <c r="D167" s="66"/>
      <c r="E167" s="117" t="s">
        <v>131</v>
      </c>
      <c r="F167" s="333" t="s">
        <v>237</v>
      </c>
      <c r="G167" s="333"/>
      <c r="H167" s="333"/>
      <c r="I167" s="329" t="s">
        <v>239</v>
      </c>
      <c r="J167" s="329"/>
      <c r="K167" s="365" t="s">
        <v>47</v>
      </c>
      <c r="L167" s="365"/>
      <c r="M167" s="214" t="s">
        <v>46</v>
      </c>
      <c r="N167" s="365" t="s">
        <v>47</v>
      </c>
      <c r="O167" s="365"/>
      <c r="P167" s="365"/>
      <c r="Q167" s="365"/>
      <c r="R167" s="365"/>
      <c r="S167" s="119" t="s">
        <v>47</v>
      </c>
      <c r="T167" s="118" t="s">
        <v>238</v>
      </c>
      <c r="U167" s="67">
        <v>1</v>
      </c>
      <c r="V167" s="154">
        <v>815.17</v>
      </c>
      <c r="W167" s="155">
        <f t="shared" ref="W167" si="7">U167*V167</f>
        <v>815.17</v>
      </c>
      <c r="X167" s="231">
        <f>V167*U167</f>
        <v>815.17</v>
      </c>
      <c r="Y167" s="333" t="s">
        <v>139</v>
      </c>
      <c r="Z167" s="333"/>
      <c r="AA167" s="84"/>
      <c r="AB167" s="81"/>
    </row>
    <row r="168" spans="1:28" ht="17.25" thickBot="1">
      <c r="A168" s="101" t="s">
        <v>52</v>
      </c>
      <c r="B168" s="110" t="s">
        <v>52</v>
      </c>
      <c r="C168" s="86" t="s">
        <v>52</v>
      </c>
      <c r="D168" s="86" t="s">
        <v>52</v>
      </c>
      <c r="E168" s="87" t="s">
        <v>52</v>
      </c>
      <c r="F168" s="87" t="s">
        <v>52</v>
      </c>
      <c r="G168" s="87" t="s">
        <v>52</v>
      </c>
      <c r="H168" s="87" t="s">
        <v>52</v>
      </c>
      <c r="I168" s="87" t="s">
        <v>52</v>
      </c>
      <c r="J168" s="87" t="s">
        <v>52</v>
      </c>
      <c r="K168" s="87" t="s">
        <v>52</v>
      </c>
      <c r="L168" s="87" t="s">
        <v>52</v>
      </c>
      <c r="M168" s="87" t="s">
        <v>52</v>
      </c>
      <c r="N168" s="87" t="s">
        <v>52</v>
      </c>
      <c r="O168" s="87" t="s">
        <v>52</v>
      </c>
      <c r="P168" s="87" t="s">
        <v>52</v>
      </c>
      <c r="Q168" s="87" t="s">
        <v>52</v>
      </c>
      <c r="R168" s="87" t="s">
        <v>52</v>
      </c>
      <c r="S168" s="87" t="s">
        <v>52</v>
      </c>
      <c r="T168" s="87" t="s">
        <v>52</v>
      </c>
      <c r="U168" s="87" t="s">
        <v>52</v>
      </c>
      <c r="V168" s="87" t="s">
        <v>52</v>
      </c>
      <c r="W168" s="87" t="s">
        <v>52</v>
      </c>
      <c r="X168" s="87" t="s">
        <v>52</v>
      </c>
      <c r="Y168" s="87" t="s">
        <v>52</v>
      </c>
      <c r="Z168" s="109"/>
      <c r="AA168" s="81"/>
      <c r="AB168" s="81"/>
    </row>
    <row r="169" spans="1:28" ht="33" customHeight="1">
      <c r="A169" s="101" t="s">
        <v>52</v>
      </c>
      <c r="B169" s="319" t="s">
        <v>68</v>
      </c>
      <c r="C169" s="320"/>
      <c r="D169" s="320"/>
      <c r="E169" s="320"/>
      <c r="F169" s="320"/>
      <c r="G169" s="320"/>
      <c r="H169" s="320"/>
      <c r="I169" s="320"/>
      <c r="J169" s="320"/>
      <c r="K169" s="320"/>
      <c r="L169" s="320"/>
      <c r="M169" s="320"/>
      <c r="N169" s="320"/>
      <c r="O169" s="320"/>
      <c r="P169" s="320"/>
      <c r="Q169" s="320"/>
      <c r="R169" s="320"/>
      <c r="S169" s="320"/>
      <c r="T169" s="320"/>
      <c r="U169" s="320"/>
      <c r="V169" s="321"/>
      <c r="W169" s="158">
        <f>SUM(W166:W167)</f>
        <v>1221.5</v>
      </c>
      <c r="X169" s="158">
        <f>SUM(X166:X167)</f>
        <v>1221.5</v>
      </c>
      <c r="Y169" s="377" t="s">
        <v>47</v>
      </c>
      <c r="Z169" s="378"/>
      <c r="AA169" s="81"/>
      <c r="AB169" s="81"/>
    </row>
    <row r="170" spans="1:28" ht="33" customHeight="1" thickBot="1">
      <c r="A170" s="157" t="s">
        <v>52</v>
      </c>
      <c r="B170" s="322" t="s">
        <v>69</v>
      </c>
      <c r="C170" s="323"/>
      <c r="D170" s="323"/>
      <c r="E170" s="323"/>
      <c r="F170" s="323"/>
      <c r="G170" s="323"/>
      <c r="H170" s="323"/>
      <c r="I170" s="323"/>
      <c r="J170" s="323"/>
      <c r="K170" s="323"/>
      <c r="L170" s="323"/>
      <c r="M170" s="323"/>
      <c r="N170" s="323"/>
      <c r="O170" s="323"/>
      <c r="P170" s="323"/>
      <c r="Q170" s="323"/>
      <c r="R170" s="323"/>
      <c r="S170" s="323"/>
      <c r="T170" s="323"/>
      <c r="U170" s="323"/>
      <c r="V170" s="324"/>
      <c r="W170" s="111">
        <f>AVERAGE(W166:W167)</f>
        <v>610.75</v>
      </c>
      <c r="X170" s="111"/>
      <c r="Y170" s="325" t="s">
        <v>52</v>
      </c>
      <c r="Z170" s="326"/>
      <c r="AA170" s="81"/>
      <c r="AB170" s="81"/>
    </row>
    <row r="171" spans="1:28" s="114" customFormat="1" ht="46.5" customHeight="1">
      <c r="A171" s="101" t="s">
        <v>52</v>
      </c>
      <c r="B171" s="131" t="s">
        <v>52</v>
      </c>
      <c r="C171" s="131" t="s">
        <v>52</v>
      </c>
      <c r="D171" s="131" t="s">
        <v>52</v>
      </c>
      <c r="E171" s="131" t="s">
        <v>52</v>
      </c>
      <c r="F171" s="131" t="s">
        <v>52</v>
      </c>
      <c r="G171" s="131" t="s">
        <v>52</v>
      </c>
      <c r="H171" s="131" t="s">
        <v>52</v>
      </c>
      <c r="I171" s="131" t="s">
        <v>52</v>
      </c>
      <c r="J171" s="131" t="s">
        <v>52</v>
      </c>
      <c r="K171" s="131" t="s">
        <v>52</v>
      </c>
      <c r="L171" s="131" t="s">
        <v>52</v>
      </c>
      <c r="M171" s="131" t="s">
        <v>52</v>
      </c>
      <c r="N171" s="131" t="s">
        <v>52</v>
      </c>
      <c r="O171" s="131" t="s">
        <v>52</v>
      </c>
      <c r="P171" s="131" t="s">
        <v>52</v>
      </c>
      <c r="Q171" s="131" t="s">
        <v>52</v>
      </c>
      <c r="R171" s="131" t="s">
        <v>52</v>
      </c>
      <c r="S171" s="131" t="s">
        <v>52</v>
      </c>
      <c r="T171" s="131" t="s">
        <v>52</v>
      </c>
      <c r="U171" s="131" t="s">
        <v>52</v>
      </c>
      <c r="V171" s="131" t="s">
        <v>52</v>
      </c>
      <c r="W171" s="130" t="s">
        <v>52</v>
      </c>
      <c r="X171" s="130" t="s">
        <v>52</v>
      </c>
      <c r="Y171" s="129" t="s">
        <v>52</v>
      </c>
      <c r="Z171" s="95" t="s">
        <v>52</v>
      </c>
      <c r="AA171" s="132" t="s">
        <v>52</v>
      </c>
      <c r="AB171" s="132" t="s">
        <v>52</v>
      </c>
    </row>
    <row r="174" spans="1:28" ht="43.5" customHeight="1">
      <c r="A174" s="94" t="s">
        <v>52</v>
      </c>
      <c r="B174" s="73">
        <v>7</v>
      </c>
      <c r="C174" s="379" t="s">
        <v>267</v>
      </c>
      <c r="D174" s="379"/>
      <c r="E174" s="379"/>
      <c r="F174" s="379"/>
      <c r="G174" s="379"/>
      <c r="H174" s="379"/>
      <c r="I174" s="379"/>
      <c r="J174" s="380"/>
      <c r="K174" s="128" t="s">
        <v>52</v>
      </c>
      <c r="L174" s="129" t="s">
        <v>52</v>
      </c>
      <c r="M174" s="330" t="s">
        <v>54</v>
      </c>
      <c r="N174" s="332"/>
      <c r="O174" s="332"/>
      <c r="P174" s="331"/>
      <c r="Q174" s="129" t="s">
        <v>52</v>
      </c>
      <c r="R174" s="129" t="s">
        <v>52</v>
      </c>
      <c r="S174" s="129" t="s">
        <v>52</v>
      </c>
      <c r="T174" s="129" t="s">
        <v>52</v>
      </c>
      <c r="U174" s="129" t="s">
        <v>52</v>
      </c>
      <c r="V174" s="129" t="s">
        <v>52</v>
      </c>
      <c r="W174" s="129" t="s">
        <v>52</v>
      </c>
      <c r="X174" s="129" t="s">
        <v>52</v>
      </c>
      <c r="Y174" s="129" t="s">
        <v>52</v>
      </c>
      <c r="Z174" s="95" t="s">
        <v>52</v>
      </c>
      <c r="AA174" s="76"/>
      <c r="AB174" s="76"/>
    </row>
    <row r="175" spans="1:28" ht="19.5" customHeight="1">
      <c r="A175" s="94" t="s">
        <v>52</v>
      </c>
      <c r="B175" s="77" t="s">
        <v>52</v>
      </c>
      <c r="C175" s="96" t="s">
        <v>52</v>
      </c>
      <c r="D175" s="96" t="s">
        <v>52</v>
      </c>
      <c r="E175" s="77" t="s">
        <v>52</v>
      </c>
      <c r="F175" s="77" t="s">
        <v>52</v>
      </c>
      <c r="G175" s="77" t="s">
        <v>52</v>
      </c>
      <c r="H175" s="77" t="s">
        <v>52</v>
      </c>
      <c r="I175" s="77" t="s">
        <v>52</v>
      </c>
      <c r="J175" s="76"/>
      <c r="K175" s="77" t="s">
        <v>52</v>
      </c>
      <c r="L175" s="75" t="s">
        <v>52</v>
      </c>
      <c r="M175" s="384"/>
      <c r="N175" s="385"/>
      <c r="O175" s="385"/>
      <c r="P175" s="386"/>
      <c r="Q175" s="75" t="s">
        <v>52</v>
      </c>
      <c r="R175" s="75" t="s">
        <v>52</v>
      </c>
      <c r="S175" s="75" t="s">
        <v>52</v>
      </c>
      <c r="T175" s="75" t="s">
        <v>52</v>
      </c>
      <c r="U175" s="75" t="s">
        <v>52</v>
      </c>
      <c r="V175" s="75" t="s">
        <v>52</v>
      </c>
      <c r="W175" s="75" t="s">
        <v>52</v>
      </c>
      <c r="X175" s="75" t="s">
        <v>52</v>
      </c>
      <c r="Y175" s="75" t="s">
        <v>52</v>
      </c>
      <c r="Z175" s="95" t="s">
        <v>52</v>
      </c>
      <c r="AA175" s="76"/>
      <c r="AB175" s="76"/>
    </row>
    <row r="176" spans="1:28" ht="23.25">
      <c r="A176" s="94" t="s">
        <v>52</v>
      </c>
      <c r="B176" s="96" t="s">
        <v>52</v>
      </c>
      <c r="C176" s="96" t="s">
        <v>52</v>
      </c>
      <c r="D176" s="96" t="s">
        <v>52</v>
      </c>
      <c r="E176" s="96" t="s">
        <v>52</v>
      </c>
      <c r="F176" s="96" t="s">
        <v>52</v>
      </c>
      <c r="G176" s="96" t="s">
        <v>52</v>
      </c>
      <c r="H176" s="96" t="s">
        <v>52</v>
      </c>
      <c r="I176" s="96" t="s">
        <v>52</v>
      </c>
      <c r="J176" s="96" t="s">
        <v>52</v>
      </c>
      <c r="K176" s="77" t="s">
        <v>52</v>
      </c>
      <c r="L176" s="77" t="s">
        <v>52</v>
      </c>
      <c r="M176" s="77" t="s">
        <v>52</v>
      </c>
      <c r="N176" s="96" t="s">
        <v>52</v>
      </c>
      <c r="O176" s="96" t="s">
        <v>52</v>
      </c>
      <c r="P176" s="96" t="s">
        <v>52</v>
      </c>
      <c r="Q176" s="96" t="s">
        <v>52</v>
      </c>
      <c r="R176" s="96" t="s">
        <v>52</v>
      </c>
      <c r="S176" s="96" t="s">
        <v>52</v>
      </c>
      <c r="T176" s="77" t="s">
        <v>52</v>
      </c>
      <c r="U176" s="77" t="s">
        <v>52</v>
      </c>
      <c r="V176" s="77" t="s">
        <v>52</v>
      </c>
      <c r="W176" s="77" t="s">
        <v>52</v>
      </c>
      <c r="X176" s="77" t="s">
        <v>52</v>
      </c>
      <c r="Y176" s="77" t="s">
        <v>52</v>
      </c>
      <c r="Z176" s="95" t="s">
        <v>52</v>
      </c>
      <c r="AA176" s="76"/>
      <c r="AB176" s="76"/>
    </row>
    <row r="177" spans="1:28" ht="26.25" customHeight="1">
      <c r="A177" s="97" t="s">
        <v>52</v>
      </c>
      <c r="B177" s="348" t="s">
        <v>56</v>
      </c>
      <c r="C177" s="349"/>
      <c r="D177" s="350"/>
      <c r="E177" s="388" t="str">
        <f>C174</f>
        <v>CONSORCIO ALMA-INTERNOVAC</v>
      </c>
      <c r="F177" s="389"/>
      <c r="G177" s="389"/>
      <c r="H177" s="390"/>
      <c r="I177" s="394" t="s">
        <v>23</v>
      </c>
      <c r="J177" s="335"/>
      <c r="K177" s="414" t="s">
        <v>268</v>
      </c>
      <c r="L177" s="414"/>
      <c r="M177" s="414"/>
      <c r="N177" s="414"/>
      <c r="O177" s="415"/>
      <c r="P177" s="394" t="s">
        <v>24</v>
      </c>
      <c r="Q177" s="394"/>
      <c r="R177" s="394"/>
      <c r="S177" s="78">
        <v>0.75</v>
      </c>
      <c r="T177" s="77" t="s">
        <v>52</v>
      </c>
      <c r="U177" s="77" t="s">
        <v>52</v>
      </c>
      <c r="V177" s="75" t="s">
        <v>52</v>
      </c>
      <c r="W177" s="75" t="s">
        <v>52</v>
      </c>
      <c r="X177" s="75" t="s">
        <v>52</v>
      </c>
      <c r="Y177" s="98" t="s">
        <v>52</v>
      </c>
      <c r="Z177" s="99" t="s">
        <v>52</v>
      </c>
      <c r="AA177" s="79"/>
      <c r="AB177" s="79"/>
    </row>
    <row r="178" spans="1:28" ht="45.75" customHeight="1">
      <c r="A178" s="97" t="s">
        <v>52</v>
      </c>
      <c r="B178" s="411"/>
      <c r="C178" s="412"/>
      <c r="D178" s="413"/>
      <c r="E178" s="391"/>
      <c r="F178" s="392"/>
      <c r="G178" s="392"/>
      <c r="H178" s="393"/>
      <c r="I178" s="394" t="s">
        <v>25</v>
      </c>
      <c r="J178" s="335"/>
      <c r="K178" s="416" t="s">
        <v>269</v>
      </c>
      <c r="L178" s="416"/>
      <c r="M178" s="416"/>
      <c r="N178" s="416"/>
      <c r="O178" s="417"/>
      <c r="P178" s="394" t="s">
        <v>24</v>
      </c>
      <c r="Q178" s="394"/>
      <c r="R178" s="394"/>
      <c r="S178" s="142">
        <v>0.25</v>
      </c>
      <c r="T178" s="77" t="s">
        <v>52</v>
      </c>
      <c r="U178" s="77" t="s">
        <v>52</v>
      </c>
      <c r="V178" s="77" t="s">
        <v>52</v>
      </c>
      <c r="W178" s="77" t="s">
        <v>52</v>
      </c>
      <c r="X178" s="77" t="s">
        <v>52</v>
      </c>
      <c r="Y178" s="98" t="s">
        <v>52</v>
      </c>
      <c r="Z178" s="99" t="s">
        <v>52</v>
      </c>
      <c r="AA178" s="79"/>
      <c r="AB178" s="79"/>
    </row>
    <row r="179" spans="1:28" s="141" customFormat="1" ht="26.25" customHeight="1">
      <c r="A179" s="134"/>
      <c r="B179" s="135"/>
      <c r="C179" s="135"/>
      <c r="D179" s="135"/>
      <c r="E179" s="136"/>
      <c r="F179" s="136"/>
      <c r="G179" s="136"/>
      <c r="H179" s="136"/>
      <c r="I179" s="137"/>
      <c r="J179" s="137"/>
      <c r="K179" s="137"/>
      <c r="L179" s="137"/>
      <c r="M179" s="137"/>
      <c r="N179" s="137"/>
      <c r="O179" s="137"/>
      <c r="P179" s="334" t="s">
        <v>91</v>
      </c>
      <c r="Q179" s="394"/>
      <c r="R179" s="397"/>
      <c r="S179" s="143">
        <f>S177+S178</f>
        <v>1</v>
      </c>
      <c r="T179" s="138"/>
      <c r="U179" s="138"/>
      <c r="V179" s="138"/>
      <c r="W179" s="138"/>
      <c r="X179" s="138"/>
      <c r="Y179" s="139"/>
      <c r="Z179" s="140"/>
      <c r="AA179" s="139"/>
      <c r="AB179" s="139"/>
    </row>
    <row r="180" spans="1:28" ht="6" customHeight="1">
      <c r="A180" s="94" t="s">
        <v>52</v>
      </c>
      <c r="B180" s="96" t="s">
        <v>52</v>
      </c>
      <c r="C180" s="96" t="s">
        <v>52</v>
      </c>
      <c r="D180" s="96" t="s">
        <v>52</v>
      </c>
      <c r="E180" s="96" t="s">
        <v>52</v>
      </c>
      <c r="F180" s="96" t="s">
        <v>52</v>
      </c>
      <c r="G180" s="96" t="s">
        <v>52</v>
      </c>
      <c r="H180" s="96" t="s">
        <v>52</v>
      </c>
      <c r="I180" s="96" t="s">
        <v>52</v>
      </c>
      <c r="J180" s="96" t="s">
        <v>52</v>
      </c>
      <c r="K180" s="77" t="s">
        <v>52</v>
      </c>
      <c r="L180" s="77" t="s">
        <v>52</v>
      </c>
      <c r="M180" s="77" t="s">
        <v>52</v>
      </c>
      <c r="N180" s="96" t="s">
        <v>52</v>
      </c>
      <c r="O180" s="96" t="s">
        <v>52</v>
      </c>
      <c r="P180" s="96" t="s">
        <v>52</v>
      </c>
      <c r="Q180" s="96" t="s">
        <v>52</v>
      </c>
      <c r="R180" s="96" t="s">
        <v>52</v>
      </c>
      <c r="S180" s="96" t="s">
        <v>52</v>
      </c>
      <c r="T180" s="77" t="s">
        <v>52</v>
      </c>
      <c r="U180" s="77" t="s">
        <v>52</v>
      </c>
      <c r="V180" s="77" t="s">
        <v>52</v>
      </c>
      <c r="W180" s="77" t="s">
        <v>52</v>
      </c>
      <c r="X180" s="77" t="s">
        <v>52</v>
      </c>
      <c r="Y180" s="76"/>
      <c r="Z180" s="100"/>
      <c r="AA180" s="76"/>
      <c r="AB180" s="76"/>
    </row>
    <row r="181" spans="1:28" ht="37.5" customHeight="1">
      <c r="A181" s="94" t="s">
        <v>52</v>
      </c>
      <c r="B181" s="334" t="s">
        <v>26</v>
      </c>
      <c r="C181" s="394"/>
      <c r="D181" s="335"/>
      <c r="E181" s="398">
        <v>215897184</v>
      </c>
      <c r="F181" s="399"/>
      <c r="G181" s="400" t="s">
        <v>27</v>
      </c>
      <c r="H181" s="400"/>
      <c r="I181" s="401"/>
      <c r="J181" s="64">
        <v>1</v>
      </c>
      <c r="K181" s="17">
        <f>((E181/1300000)*J181)</f>
        <v>166.07475692307693</v>
      </c>
      <c r="L181" s="217" t="s">
        <v>54</v>
      </c>
      <c r="M181" s="152"/>
      <c r="N181" s="75" t="s">
        <v>52</v>
      </c>
      <c r="O181" s="75" t="s">
        <v>52</v>
      </c>
      <c r="P181" s="75" t="s">
        <v>52</v>
      </c>
      <c r="Q181" s="75" t="s">
        <v>52</v>
      </c>
      <c r="R181" s="75" t="s">
        <v>52</v>
      </c>
      <c r="S181" s="75" t="s">
        <v>52</v>
      </c>
      <c r="T181" s="75" t="s">
        <v>52</v>
      </c>
      <c r="U181" s="75" t="s">
        <v>52</v>
      </c>
      <c r="V181" s="75" t="s">
        <v>52</v>
      </c>
      <c r="W181" s="75" t="s">
        <v>52</v>
      </c>
      <c r="X181" s="75" t="s">
        <v>52</v>
      </c>
      <c r="Y181" s="75" t="s">
        <v>52</v>
      </c>
      <c r="Z181" s="95" t="s">
        <v>52</v>
      </c>
      <c r="AA181" s="76"/>
      <c r="AB181" s="76"/>
    </row>
    <row r="182" spans="1:28" ht="37.5" customHeight="1">
      <c r="A182" s="94"/>
      <c r="B182" s="133"/>
      <c r="C182" s="133"/>
      <c r="D182" s="133"/>
      <c r="E182" s="148"/>
      <c r="F182" s="149"/>
      <c r="G182" s="402" t="s">
        <v>93</v>
      </c>
      <c r="H182" s="400"/>
      <c r="I182" s="401"/>
      <c r="J182" s="150">
        <v>0.7</v>
      </c>
      <c r="K182" s="17">
        <f>((E181/1300000)*J182)</f>
        <v>116.25232984615384</v>
      </c>
      <c r="L182" s="217" t="s">
        <v>54</v>
      </c>
      <c r="M182" s="152"/>
      <c r="N182" s="75"/>
      <c r="O182" s="75"/>
      <c r="P182" s="75"/>
      <c r="Q182" s="75"/>
      <c r="R182" s="75"/>
      <c r="S182" s="75"/>
      <c r="T182" s="75"/>
      <c r="U182" s="75"/>
      <c r="V182" s="75"/>
      <c r="W182" s="75"/>
      <c r="X182" s="75"/>
      <c r="Y182" s="75"/>
      <c r="Z182" s="95"/>
      <c r="AA182" s="76"/>
      <c r="AB182" s="76"/>
    </row>
    <row r="183" spans="1:28" ht="23.25">
      <c r="A183" s="94" t="s">
        <v>52</v>
      </c>
      <c r="B183" s="96" t="s">
        <v>52</v>
      </c>
      <c r="C183" s="96" t="s">
        <v>52</v>
      </c>
      <c r="D183" s="96" t="s">
        <v>52</v>
      </c>
      <c r="E183" s="96" t="s">
        <v>52</v>
      </c>
      <c r="F183" s="96" t="s">
        <v>52</v>
      </c>
      <c r="G183" s="96" t="s">
        <v>52</v>
      </c>
      <c r="H183" s="96" t="s">
        <v>52</v>
      </c>
      <c r="I183" s="96" t="s">
        <v>52</v>
      </c>
      <c r="J183" s="96" t="s">
        <v>52</v>
      </c>
      <c r="K183" s="77" t="s">
        <v>52</v>
      </c>
      <c r="L183" s="77" t="s">
        <v>52</v>
      </c>
      <c r="M183" s="77" t="s">
        <v>52</v>
      </c>
      <c r="N183" s="96" t="s">
        <v>52</v>
      </c>
      <c r="O183" s="96" t="s">
        <v>52</v>
      </c>
      <c r="P183" s="96" t="s">
        <v>52</v>
      </c>
      <c r="Q183" s="96" t="s">
        <v>52</v>
      </c>
      <c r="R183" s="96" t="s">
        <v>52</v>
      </c>
      <c r="S183" s="96" t="s">
        <v>52</v>
      </c>
      <c r="T183" s="77" t="s">
        <v>52</v>
      </c>
      <c r="U183" s="77" t="s">
        <v>52</v>
      </c>
      <c r="V183" s="77" t="s">
        <v>52</v>
      </c>
      <c r="W183" s="77" t="s">
        <v>52</v>
      </c>
      <c r="X183" s="77" t="s">
        <v>52</v>
      </c>
      <c r="Y183" s="76"/>
      <c r="Z183" s="100"/>
      <c r="AA183" s="76"/>
      <c r="AB183" s="76"/>
    </row>
    <row r="184" spans="1:28" ht="46.5" customHeight="1">
      <c r="A184" s="94" t="s">
        <v>52</v>
      </c>
      <c r="B184" s="334" t="s">
        <v>57</v>
      </c>
      <c r="C184" s="335"/>
      <c r="D184" s="80">
        <v>1</v>
      </c>
      <c r="E184" s="68">
        <v>80101600</v>
      </c>
      <c r="F184" s="68">
        <v>81101500</v>
      </c>
      <c r="G184" s="68"/>
      <c r="H184" s="68"/>
      <c r="I184" s="336" t="s">
        <v>28</v>
      </c>
      <c r="J184" s="337"/>
      <c r="K184" s="403" t="s">
        <v>29</v>
      </c>
      <c r="L184" s="404"/>
      <c r="M184" s="75" t="s">
        <v>52</v>
      </c>
      <c r="N184" s="75" t="s">
        <v>52</v>
      </c>
      <c r="O184" s="75" t="s">
        <v>52</v>
      </c>
      <c r="P184" s="75" t="s">
        <v>52</v>
      </c>
      <c r="Q184" s="76"/>
      <c r="R184" s="75" t="s">
        <v>52</v>
      </c>
      <c r="S184" s="75" t="s">
        <v>52</v>
      </c>
      <c r="T184" s="75" t="s">
        <v>52</v>
      </c>
      <c r="U184" s="75" t="s">
        <v>52</v>
      </c>
      <c r="V184" s="75" t="s">
        <v>52</v>
      </c>
      <c r="W184" s="75" t="s">
        <v>52</v>
      </c>
      <c r="X184" s="75" t="s">
        <v>52</v>
      </c>
      <c r="Y184" s="75" t="s">
        <v>52</v>
      </c>
      <c r="Z184" s="95" t="s">
        <v>52</v>
      </c>
      <c r="AA184" s="76"/>
      <c r="AB184" s="76"/>
    </row>
    <row r="185" spans="1:28" ht="23.25">
      <c r="A185" s="94" t="s">
        <v>52</v>
      </c>
      <c r="B185" s="338" t="s">
        <v>30</v>
      </c>
      <c r="C185" s="339"/>
      <c r="D185" s="69" t="s">
        <v>31</v>
      </c>
      <c r="E185" s="74" t="s">
        <v>32</v>
      </c>
      <c r="F185" s="74" t="s">
        <v>32</v>
      </c>
      <c r="G185" s="74"/>
      <c r="H185" s="74" t="s">
        <v>52</v>
      </c>
      <c r="I185" s="340">
        <f>COUNTA(E185:F185)</f>
        <v>2</v>
      </c>
      <c r="J185" s="341"/>
      <c r="K185" s="405" t="s">
        <v>47</v>
      </c>
      <c r="L185" s="405"/>
      <c r="M185" s="75" t="s">
        <v>52</v>
      </c>
      <c r="N185" s="75" t="s">
        <v>52</v>
      </c>
      <c r="O185" s="75" t="s">
        <v>52</v>
      </c>
      <c r="P185" s="75" t="s">
        <v>52</v>
      </c>
      <c r="Q185" s="75" t="s">
        <v>52</v>
      </c>
      <c r="R185" s="75" t="s">
        <v>52</v>
      </c>
      <c r="S185" s="75" t="s">
        <v>52</v>
      </c>
      <c r="T185" s="75" t="s">
        <v>52</v>
      </c>
      <c r="U185" s="75" t="s">
        <v>52</v>
      </c>
      <c r="V185" s="75" t="s">
        <v>52</v>
      </c>
      <c r="W185" s="75" t="s">
        <v>52</v>
      </c>
      <c r="X185" s="75" t="s">
        <v>52</v>
      </c>
      <c r="Y185" s="75" t="s">
        <v>52</v>
      </c>
      <c r="Z185" s="95" t="s">
        <v>52</v>
      </c>
      <c r="AA185" s="76"/>
      <c r="AB185" s="76"/>
    </row>
    <row r="186" spans="1:28" ht="23.25">
      <c r="A186" s="94" t="s">
        <v>52</v>
      </c>
      <c r="B186" s="338" t="s">
        <v>30</v>
      </c>
      <c r="C186" s="339"/>
      <c r="D186" s="69" t="s">
        <v>48</v>
      </c>
      <c r="E186" s="74" t="s">
        <v>32</v>
      </c>
      <c r="F186" s="74" t="s">
        <v>32</v>
      </c>
      <c r="G186" s="74"/>
      <c r="H186" s="74" t="s">
        <v>52</v>
      </c>
      <c r="I186" s="340">
        <f t="shared" ref="I186" si="8">COUNTA(E186:F186)</f>
        <v>2</v>
      </c>
      <c r="J186" s="341"/>
      <c r="K186" s="405" t="s">
        <v>47</v>
      </c>
      <c r="L186" s="405"/>
      <c r="M186" s="147"/>
      <c r="N186" s="75" t="s">
        <v>52</v>
      </c>
      <c r="O186" s="75" t="s">
        <v>52</v>
      </c>
      <c r="P186" s="75" t="s">
        <v>52</v>
      </c>
      <c r="Q186" s="75" t="s">
        <v>52</v>
      </c>
      <c r="R186" s="75" t="s">
        <v>52</v>
      </c>
      <c r="S186" s="75" t="s">
        <v>52</v>
      </c>
      <c r="T186" s="75" t="s">
        <v>52</v>
      </c>
      <c r="U186" s="75" t="s">
        <v>52</v>
      </c>
      <c r="V186" s="75" t="s">
        <v>52</v>
      </c>
      <c r="W186" s="75" t="s">
        <v>52</v>
      </c>
      <c r="X186" s="75" t="s">
        <v>52</v>
      </c>
      <c r="Y186" s="75" t="s">
        <v>52</v>
      </c>
      <c r="Z186" s="95" t="s">
        <v>52</v>
      </c>
      <c r="AA186" s="76"/>
      <c r="AB186" s="76"/>
    </row>
    <row r="187" spans="1:28" ht="23.25">
      <c r="A187" s="94" t="s">
        <v>52</v>
      </c>
      <c r="B187" s="342" t="s">
        <v>33</v>
      </c>
      <c r="C187" s="343"/>
      <c r="D187" s="344"/>
      <c r="E187" s="116">
        <v>0</v>
      </c>
      <c r="F187" s="116">
        <v>0</v>
      </c>
      <c r="G187" s="116"/>
      <c r="H187" s="116"/>
      <c r="I187" s="340">
        <f>COUNTA(E187:F187)</f>
        <v>2</v>
      </c>
      <c r="J187" s="341"/>
      <c r="K187" s="405" t="s">
        <v>47</v>
      </c>
      <c r="L187" s="405"/>
      <c r="M187" s="75" t="s">
        <v>52</v>
      </c>
      <c r="N187" s="75" t="s">
        <v>52</v>
      </c>
      <c r="O187" s="75" t="s">
        <v>52</v>
      </c>
      <c r="P187" s="75" t="s">
        <v>52</v>
      </c>
      <c r="Q187" s="75" t="s">
        <v>52</v>
      </c>
      <c r="R187" s="75" t="s">
        <v>52</v>
      </c>
      <c r="S187" s="75" t="s">
        <v>52</v>
      </c>
      <c r="T187" s="75" t="s">
        <v>52</v>
      </c>
      <c r="U187" s="75" t="s">
        <v>52</v>
      </c>
      <c r="V187" s="75" t="s">
        <v>52</v>
      </c>
      <c r="W187" s="75" t="s">
        <v>52</v>
      </c>
      <c r="X187" s="75" t="s">
        <v>52</v>
      </c>
      <c r="Y187" s="75" t="s">
        <v>52</v>
      </c>
      <c r="Z187" s="95" t="s">
        <v>52</v>
      </c>
      <c r="AA187" s="76"/>
      <c r="AB187" s="76"/>
    </row>
    <row r="188" spans="1:28">
      <c r="A188" s="101" t="s">
        <v>52</v>
      </c>
      <c r="B188" s="102" t="s">
        <v>52</v>
      </c>
      <c r="C188" s="102" t="s">
        <v>52</v>
      </c>
      <c r="D188" s="102" t="s">
        <v>52</v>
      </c>
      <c r="E188" s="102" t="s">
        <v>52</v>
      </c>
      <c r="F188" s="102" t="s">
        <v>52</v>
      </c>
      <c r="G188" s="103" t="s">
        <v>52</v>
      </c>
      <c r="H188" s="103" t="s">
        <v>52</v>
      </c>
      <c r="I188" s="103" t="s">
        <v>52</v>
      </c>
      <c r="J188" s="103" t="s">
        <v>52</v>
      </c>
      <c r="K188" s="104" t="s">
        <v>52</v>
      </c>
      <c r="L188" s="104" t="s">
        <v>52</v>
      </c>
      <c r="M188" s="104" t="s">
        <v>52</v>
      </c>
      <c r="N188" s="104" t="s">
        <v>52</v>
      </c>
      <c r="O188" s="104" t="s">
        <v>52</v>
      </c>
      <c r="P188" s="104" t="s">
        <v>52</v>
      </c>
      <c r="Q188" s="104" t="s">
        <v>52</v>
      </c>
      <c r="R188" s="104" t="s">
        <v>52</v>
      </c>
      <c r="S188" s="104" t="s">
        <v>52</v>
      </c>
      <c r="T188" s="104" t="s">
        <v>52</v>
      </c>
      <c r="U188" s="104" t="s">
        <v>52</v>
      </c>
      <c r="V188" s="104" t="s">
        <v>52</v>
      </c>
      <c r="W188" s="104" t="s">
        <v>52</v>
      </c>
      <c r="X188" s="104" t="s">
        <v>52</v>
      </c>
      <c r="Y188" s="104" t="s">
        <v>52</v>
      </c>
      <c r="Z188" s="105" t="s">
        <v>52</v>
      </c>
      <c r="AA188" s="81"/>
      <c r="AB188" s="81"/>
    </row>
    <row r="189" spans="1:28" ht="48" customHeight="1">
      <c r="A189" s="101" t="s">
        <v>52</v>
      </c>
      <c r="B189" s="345" t="s">
        <v>34</v>
      </c>
      <c r="C189" s="345" t="s">
        <v>35</v>
      </c>
      <c r="D189" s="345" t="s">
        <v>36</v>
      </c>
      <c r="E189" s="345" t="s">
        <v>58</v>
      </c>
      <c r="F189" s="348" t="s">
        <v>59</v>
      </c>
      <c r="G189" s="349"/>
      <c r="H189" s="350"/>
      <c r="I189" s="357" t="s">
        <v>60</v>
      </c>
      <c r="J189" s="358"/>
      <c r="K189" s="363" t="s">
        <v>37</v>
      </c>
      <c r="L189" s="363"/>
      <c r="M189" s="364"/>
      <c r="N189" s="369" t="s">
        <v>38</v>
      </c>
      <c r="O189" s="369"/>
      <c r="P189" s="369"/>
      <c r="Q189" s="369"/>
      <c r="R189" s="387"/>
      <c r="S189" s="345" t="s">
        <v>61</v>
      </c>
      <c r="T189" s="345" t="s">
        <v>39</v>
      </c>
      <c r="U189" s="345" t="s">
        <v>40</v>
      </c>
      <c r="V189" s="345" t="s">
        <v>41</v>
      </c>
      <c r="W189" s="345" t="s">
        <v>62</v>
      </c>
      <c r="X189" s="345" t="s">
        <v>63</v>
      </c>
      <c r="Y189" s="357" t="s">
        <v>42</v>
      </c>
      <c r="Z189" s="366"/>
      <c r="AA189" s="81"/>
      <c r="AB189" s="81"/>
    </row>
    <row r="190" spans="1:28" ht="144.75" customHeight="1">
      <c r="A190" s="101" t="s">
        <v>52</v>
      </c>
      <c r="B190" s="346"/>
      <c r="C190" s="346"/>
      <c r="D190" s="346"/>
      <c r="E190" s="346"/>
      <c r="F190" s="351"/>
      <c r="G190" s="352"/>
      <c r="H190" s="353"/>
      <c r="I190" s="359"/>
      <c r="J190" s="360"/>
      <c r="K190" s="369" t="s">
        <v>43</v>
      </c>
      <c r="L190" s="370"/>
      <c r="M190" s="145" t="s">
        <v>44</v>
      </c>
      <c r="N190" s="371" t="s">
        <v>64</v>
      </c>
      <c r="O190" s="372"/>
      <c r="P190" s="372"/>
      <c r="Q190" s="372"/>
      <c r="R190" s="373"/>
      <c r="S190" s="346"/>
      <c r="T190" s="346"/>
      <c r="U190" s="346"/>
      <c r="V190" s="346"/>
      <c r="W190" s="346"/>
      <c r="X190" s="346"/>
      <c r="Y190" s="359"/>
      <c r="Z190" s="367"/>
      <c r="AA190" s="81"/>
      <c r="AB190" s="81"/>
    </row>
    <row r="191" spans="1:28" ht="88.5" customHeight="1">
      <c r="A191" s="106" t="s">
        <v>52</v>
      </c>
      <c r="B191" s="347"/>
      <c r="C191" s="347"/>
      <c r="D191" s="347"/>
      <c r="E191" s="347"/>
      <c r="F191" s="354"/>
      <c r="G191" s="355"/>
      <c r="H191" s="356"/>
      <c r="I191" s="361"/>
      <c r="J191" s="362"/>
      <c r="K191" s="406" t="s">
        <v>45</v>
      </c>
      <c r="L191" s="407"/>
      <c r="M191" s="146" t="s">
        <v>92</v>
      </c>
      <c r="N191" s="374"/>
      <c r="O191" s="375"/>
      <c r="P191" s="375"/>
      <c r="Q191" s="375"/>
      <c r="R191" s="376"/>
      <c r="S191" s="347"/>
      <c r="T191" s="347"/>
      <c r="U191" s="347"/>
      <c r="V191" s="347"/>
      <c r="W191" s="347"/>
      <c r="X191" s="347"/>
      <c r="Y191" s="361"/>
      <c r="Z191" s="368"/>
      <c r="AA191" s="82"/>
      <c r="AB191" s="82"/>
    </row>
    <row r="192" spans="1:28" ht="15.75">
      <c r="A192" s="101" t="s">
        <v>52</v>
      </c>
      <c r="B192" s="83" t="s">
        <v>52</v>
      </c>
      <c r="C192" s="107"/>
      <c r="D192" s="107"/>
      <c r="E192" s="108"/>
      <c r="F192" s="327" t="s">
        <v>52</v>
      </c>
      <c r="G192" s="327"/>
      <c r="H192" s="327"/>
      <c r="I192" s="108"/>
      <c r="J192" s="108"/>
      <c r="K192" s="108"/>
      <c r="L192" s="81"/>
      <c r="M192" s="81"/>
      <c r="N192" s="81"/>
      <c r="O192" s="108"/>
      <c r="P192" s="108"/>
      <c r="Q192" s="108"/>
      <c r="R192" s="108"/>
      <c r="S192" s="108"/>
      <c r="T192" s="108"/>
      <c r="U192" s="108"/>
      <c r="V192" s="108"/>
      <c r="W192" s="108"/>
      <c r="X192" s="108"/>
      <c r="Y192" s="108"/>
      <c r="Z192" s="109"/>
      <c r="AA192" s="81"/>
      <c r="AB192" s="81"/>
    </row>
    <row r="193" spans="1:28" ht="145.5" customHeight="1">
      <c r="A193" s="101" t="s">
        <v>52</v>
      </c>
      <c r="B193" s="72">
        <v>1</v>
      </c>
      <c r="C193" s="66">
        <v>69</v>
      </c>
      <c r="D193" s="66">
        <v>275</v>
      </c>
      <c r="E193" s="117" t="s">
        <v>276</v>
      </c>
      <c r="F193" s="333" t="s">
        <v>270</v>
      </c>
      <c r="G193" s="333"/>
      <c r="H193" s="333"/>
      <c r="I193" s="329" t="s">
        <v>277</v>
      </c>
      <c r="J193" s="329"/>
      <c r="K193" s="408" t="s">
        <v>46</v>
      </c>
      <c r="L193" s="408"/>
      <c r="M193" s="207" t="s">
        <v>54</v>
      </c>
      <c r="N193" s="330" t="s">
        <v>54</v>
      </c>
      <c r="O193" s="332"/>
      <c r="P193" s="332"/>
      <c r="Q193" s="332"/>
      <c r="R193" s="331"/>
      <c r="S193" s="119" t="s">
        <v>47</v>
      </c>
      <c r="T193" s="118" t="s">
        <v>269</v>
      </c>
      <c r="U193" s="67">
        <v>0.25</v>
      </c>
      <c r="V193" s="251">
        <v>1703.68</v>
      </c>
      <c r="W193" s="155"/>
      <c r="X193" s="155"/>
      <c r="Y193" s="333" t="s">
        <v>273</v>
      </c>
      <c r="Z193" s="333"/>
      <c r="AA193" s="84"/>
      <c r="AB193" s="81"/>
    </row>
    <row r="194" spans="1:28" ht="162" customHeight="1">
      <c r="A194" s="101" t="s">
        <v>52</v>
      </c>
      <c r="B194" s="72">
        <v>2</v>
      </c>
      <c r="C194" s="66">
        <v>28</v>
      </c>
      <c r="D194" s="66">
        <v>32</v>
      </c>
      <c r="E194" s="117" t="s">
        <v>274</v>
      </c>
      <c r="F194" s="333" t="s">
        <v>271</v>
      </c>
      <c r="G194" s="333"/>
      <c r="H194" s="333"/>
      <c r="I194" s="329" t="s">
        <v>278</v>
      </c>
      <c r="J194" s="329"/>
      <c r="K194" s="408" t="s">
        <v>46</v>
      </c>
      <c r="L194" s="408"/>
      <c r="M194" s="207" t="s">
        <v>54</v>
      </c>
      <c r="N194" s="330" t="s">
        <v>54</v>
      </c>
      <c r="O194" s="332"/>
      <c r="P194" s="332"/>
      <c r="Q194" s="332"/>
      <c r="R194" s="331"/>
      <c r="S194" s="119" t="s">
        <v>47</v>
      </c>
      <c r="T194" s="118" t="s">
        <v>268</v>
      </c>
      <c r="U194" s="67">
        <v>0.33</v>
      </c>
      <c r="V194" s="251">
        <v>1356.39</v>
      </c>
      <c r="W194" s="155"/>
      <c r="X194" s="155"/>
      <c r="Y194" s="333" t="s">
        <v>275</v>
      </c>
      <c r="Z194" s="333"/>
      <c r="AA194" s="84"/>
      <c r="AB194" s="81"/>
    </row>
    <row r="195" spans="1:28" ht="17.25" thickBot="1">
      <c r="A195" s="101" t="s">
        <v>52</v>
      </c>
      <c r="B195" s="110" t="s">
        <v>52</v>
      </c>
      <c r="C195" s="86" t="s">
        <v>52</v>
      </c>
      <c r="D195" s="86" t="s">
        <v>52</v>
      </c>
      <c r="E195" s="87" t="s">
        <v>52</v>
      </c>
      <c r="F195" s="87" t="s">
        <v>52</v>
      </c>
      <c r="G195" s="87" t="s">
        <v>52</v>
      </c>
      <c r="H195" s="87" t="s">
        <v>52</v>
      </c>
      <c r="I195" s="87" t="s">
        <v>52</v>
      </c>
      <c r="J195" s="87" t="s">
        <v>52</v>
      </c>
      <c r="K195" s="87" t="s">
        <v>52</v>
      </c>
      <c r="L195" s="87" t="s">
        <v>52</v>
      </c>
      <c r="M195" s="87" t="s">
        <v>52</v>
      </c>
      <c r="N195" s="87" t="s">
        <v>52</v>
      </c>
      <c r="O195" s="87" t="s">
        <v>52</v>
      </c>
      <c r="P195" s="87" t="s">
        <v>52</v>
      </c>
      <c r="Q195" s="87" t="s">
        <v>52</v>
      </c>
      <c r="R195" s="87" t="s">
        <v>52</v>
      </c>
      <c r="S195" s="87" t="s">
        <v>52</v>
      </c>
      <c r="T195" s="87" t="s">
        <v>52</v>
      </c>
      <c r="U195" s="87" t="s">
        <v>52</v>
      </c>
      <c r="V195" s="87" t="s">
        <v>52</v>
      </c>
      <c r="W195" s="87" t="s">
        <v>52</v>
      </c>
      <c r="X195" s="87" t="s">
        <v>52</v>
      </c>
      <c r="Y195" s="87" t="s">
        <v>52</v>
      </c>
      <c r="Z195" s="109"/>
      <c r="AA195" s="81"/>
      <c r="AB195" s="81"/>
    </row>
    <row r="196" spans="1:28" ht="33" customHeight="1">
      <c r="A196" s="101" t="s">
        <v>52</v>
      </c>
      <c r="B196" s="319" t="s">
        <v>68</v>
      </c>
      <c r="C196" s="320"/>
      <c r="D196" s="320"/>
      <c r="E196" s="320"/>
      <c r="F196" s="320"/>
      <c r="G196" s="320"/>
      <c r="H196" s="320"/>
      <c r="I196" s="320"/>
      <c r="J196" s="320"/>
      <c r="K196" s="320"/>
      <c r="L196" s="320"/>
      <c r="M196" s="320"/>
      <c r="N196" s="320"/>
      <c r="O196" s="320"/>
      <c r="P196" s="320"/>
      <c r="Q196" s="320"/>
      <c r="R196" s="320"/>
      <c r="S196" s="320"/>
      <c r="T196" s="320"/>
      <c r="U196" s="320"/>
      <c r="V196" s="321"/>
      <c r="W196" s="158">
        <f>SUM(W193:W194)</f>
        <v>0</v>
      </c>
      <c r="X196" s="158">
        <f>SUM(X193:X194)</f>
        <v>0</v>
      </c>
      <c r="Y196" s="317"/>
      <c r="Z196" s="318"/>
      <c r="AA196" s="81"/>
      <c r="AB196" s="81"/>
    </row>
    <row r="197" spans="1:28" ht="33" customHeight="1" thickBot="1">
      <c r="A197" s="157" t="s">
        <v>52</v>
      </c>
      <c r="B197" s="322" t="s">
        <v>69</v>
      </c>
      <c r="C197" s="323"/>
      <c r="D197" s="323"/>
      <c r="E197" s="323"/>
      <c r="F197" s="323"/>
      <c r="G197" s="323"/>
      <c r="H197" s="323"/>
      <c r="I197" s="323"/>
      <c r="J197" s="323"/>
      <c r="K197" s="323"/>
      <c r="L197" s="323"/>
      <c r="M197" s="323"/>
      <c r="N197" s="323"/>
      <c r="O197" s="323"/>
      <c r="P197" s="323"/>
      <c r="Q197" s="323"/>
      <c r="R197" s="323"/>
      <c r="S197" s="323"/>
      <c r="T197" s="323"/>
      <c r="U197" s="323"/>
      <c r="V197" s="324"/>
      <c r="W197" s="111" t="e">
        <f>AVERAGE(W193:W194)</f>
        <v>#DIV/0!</v>
      </c>
      <c r="X197" s="111" t="e">
        <f>AVERAGE(X193:X194)</f>
        <v>#DIV/0!</v>
      </c>
      <c r="Y197" s="409" t="s">
        <v>52</v>
      </c>
      <c r="Z197" s="410"/>
      <c r="AA197" s="81"/>
      <c r="AB197" s="81"/>
    </row>
    <row r="198" spans="1:28" s="114" customFormat="1" ht="46.5" customHeight="1">
      <c r="A198" s="101" t="s">
        <v>52</v>
      </c>
      <c r="B198" s="131" t="s">
        <v>52</v>
      </c>
      <c r="C198" s="131" t="s">
        <v>52</v>
      </c>
      <c r="D198" s="131" t="s">
        <v>52</v>
      </c>
      <c r="E198" s="131" t="s">
        <v>52</v>
      </c>
      <c r="F198" s="131" t="s">
        <v>52</v>
      </c>
      <c r="G198" s="131" t="s">
        <v>52</v>
      </c>
      <c r="H198" s="131" t="s">
        <v>52</v>
      </c>
      <c r="I198" s="131" t="s">
        <v>52</v>
      </c>
      <c r="J198" s="131" t="s">
        <v>52</v>
      </c>
      <c r="K198" s="131" t="s">
        <v>52</v>
      </c>
      <c r="L198" s="131" t="s">
        <v>52</v>
      </c>
      <c r="M198" s="131" t="s">
        <v>52</v>
      </c>
      <c r="N198" s="131" t="s">
        <v>52</v>
      </c>
      <c r="O198" s="131" t="s">
        <v>52</v>
      </c>
      <c r="P198" s="131" t="s">
        <v>52</v>
      </c>
      <c r="Q198" s="131" t="s">
        <v>52</v>
      </c>
      <c r="R198" s="131" t="s">
        <v>52</v>
      </c>
      <c r="S198" s="131" t="s">
        <v>52</v>
      </c>
      <c r="T198" s="131" t="s">
        <v>52</v>
      </c>
      <c r="U198" s="131" t="s">
        <v>52</v>
      </c>
      <c r="V198" s="131" t="s">
        <v>52</v>
      </c>
      <c r="W198" s="130" t="s">
        <v>52</v>
      </c>
      <c r="X198" s="130" t="s">
        <v>52</v>
      </c>
      <c r="Y198" s="129" t="s">
        <v>52</v>
      </c>
      <c r="Z198" s="95" t="s">
        <v>52</v>
      </c>
      <c r="AA198" s="132" t="s">
        <v>52</v>
      </c>
      <c r="AB198" s="132" t="s">
        <v>52</v>
      </c>
    </row>
    <row r="199" spans="1:28" ht="26.25" customHeight="1"/>
    <row r="200" spans="1:28" ht="43.5" customHeight="1">
      <c r="A200" s="94" t="s">
        <v>52</v>
      </c>
      <c r="B200" s="73">
        <v>8</v>
      </c>
      <c r="C200" s="379" t="s">
        <v>280</v>
      </c>
      <c r="D200" s="379"/>
      <c r="E200" s="379"/>
      <c r="F200" s="379"/>
      <c r="G200" s="379"/>
      <c r="H200" s="379"/>
      <c r="I200" s="379"/>
      <c r="J200" s="380"/>
      <c r="K200" s="128" t="s">
        <v>52</v>
      </c>
      <c r="L200" s="129" t="s">
        <v>52</v>
      </c>
      <c r="M200" s="381" t="s">
        <v>47</v>
      </c>
      <c r="N200" s="382"/>
      <c r="O200" s="382"/>
      <c r="P200" s="383"/>
      <c r="Q200" s="129" t="s">
        <v>52</v>
      </c>
      <c r="R200" s="129" t="s">
        <v>52</v>
      </c>
      <c r="S200" s="129" t="s">
        <v>52</v>
      </c>
      <c r="T200" s="129" t="s">
        <v>52</v>
      </c>
      <c r="U200" s="129" t="s">
        <v>52</v>
      </c>
      <c r="V200" s="129" t="s">
        <v>52</v>
      </c>
      <c r="W200" s="129" t="s">
        <v>52</v>
      </c>
      <c r="X200" s="129" t="s">
        <v>52</v>
      </c>
      <c r="Y200" s="129" t="s">
        <v>52</v>
      </c>
      <c r="Z200" s="95" t="s">
        <v>52</v>
      </c>
      <c r="AA200" s="76"/>
      <c r="AB200" s="76"/>
    </row>
    <row r="201" spans="1:28" ht="27" customHeight="1">
      <c r="A201" s="94" t="s">
        <v>52</v>
      </c>
      <c r="B201" s="77" t="s">
        <v>52</v>
      </c>
      <c r="C201" s="96" t="s">
        <v>52</v>
      </c>
      <c r="D201" s="96" t="s">
        <v>52</v>
      </c>
      <c r="E201" s="77" t="s">
        <v>52</v>
      </c>
      <c r="F201" s="77" t="s">
        <v>52</v>
      </c>
      <c r="G201" s="77" t="s">
        <v>52</v>
      </c>
      <c r="H201" s="77" t="s">
        <v>52</v>
      </c>
      <c r="I201" s="77" t="s">
        <v>52</v>
      </c>
      <c r="J201" s="76"/>
      <c r="K201" s="77" t="s">
        <v>52</v>
      </c>
      <c r="L201" s="75" t="s">
        <v>52</v>
      </c>
      <c r="M201" s="384"/>
      <c r="N201" s="385"/>
      <c r="O201" s="385"/>
      <c r="P201" s="386"/>
      <c r="Q201" s="75" t="s">
        <v>52</v>
      </c>
      <c r="R201" s="75" t="s">
        <v>52</v>
      </c>
      <c r="S201" s="75" t="s">
        <v>52</v>
      </c>
      <c r="T201" s="75" t="s">
        <v>52</v>
      </c>
      <c r="U201" s="75" t="s">
        <v>52</v>
      </c>
      <c r="V201" s="75" t="s">
        <v>52</v>
      </c>
      <c r="W201" s="75" t="s">
        <v>52</v>
      </c>
      <c r="X201" s="75" t="s">
        <v>52</v>
      </c>
      <c r="Y201" s="75" t="s">
        <v>52</v>
      </c>
      <c r="Z201" s="95" t="s">
        <v>52</v>
      </c>
      <c r="AA201" s="76"/>
      <c r="AB201" s="76"/>
    </row>
    <row r="202" spans="1:28" ht="23.25">
      <c r="A202" s="94" t="s">
        <v>52</v>
      </c>
      <c r="B202" s="96" t="s">
        <v>52</v>
      </c>
      <c r="C202" s="96" t="s">
        <v>52</v>
      </c>
      <c r="D202" s="96" t="s">
        <v>52</v>
      </c>
      <c r="E202" s="96" t="s">
        <v>52</v>
      </c>
      <c r="F202" s="96" t="s">
        <v>52</v>
      </c>
      <c r="G202" s="96" t="s">
        <v>52</v>
      </c>
      <c r="H202" s="96" t="s">
        <v>52</v>
      </c>
      <c r="I202" s="96" t="s">
        <v>52</v>
      </c>
      <c r="J202" s="96" t="s">
        <v>52</v>
      </c>
      <c r="K202" s="77" t="s">
        <v>52</v>
      </c>
      <c r="L202" s="77" t="s">
        <v>52</v>
      </c>
      <c r="M202" s="77" t="s">
        <v>52</v>
      </c>
      <c r="N202" s="96" t="s">
        <v>52</v>
      </c>
      <c r="O202" s="96" t="s">
        <v>52</v>
      </c>
      <c r="P202" s="96" t="s">
        <v>52</v>
      </c>
      <c r="Q202" s="96" t="s">
        <v>52</v>
      </c>
      <c r="R202" s="96" t="s">
        <v>52</v>
      </c>
      <c r="S202" s="96" t="s">
        <v>52</v>
      </c>
      <c r="T202" s="77" t="s">
        <v>52</v>
      </c>
      <c r="U202" s="77" t="s">
        <v>52</v>
      </c>
      <c r="V202" s="77" t="s">
        <v>52</v>
      </c>
      <c r="W202" s="77" t="s">
        <v>52</v>
      </c>
      <c r="X202" s="77" t="s">
        <v>52</v>
      </c>
      <c r="Y202" s="77" t="s">
        <v>52</v>
      </c>
      <c r="Z202" s="95" t="s">
        <v>52</v>
      </c>
      <c r="AA202" s="76"/>
      <c r="AB202" s="76"/>
    </row>
    <row r="203" spans="1:28" ht="26.25" customHeight="1">
      <c r="A203" s="97" t="s">
        <v>52</v>
      </c>
      <c r="B203" s="348" t="s">
        <v>56</v>
      </c>
      <c r="C203" s="349"/>
      <c r="D203" s="350"/>
      <c r="E203" s="388" t="str">
        <f>C200</f>
        <v>CONSORCIO SAN LUIS 310</v>
      </c>
      <c r="F203" s="389"/>
      <c r="G203" s="389"/>
      <c r="H203" s="390"/>
      <c r="I203" s="394" t="s">
        <v>23</v>
      </c>
      <c r="J203" s="335"/>
      <c r="K203" s="395" t="s">
        <v>282</v>
      </c>
      <c r="L203" s="395"/>
      <c r="M203" s="395"/>
      <c r="N203" s="395"/>
      <c r="O203" s="396"/>
      <c r="P203" s="394" t="s">
        <v>24</v>
      </c>
      <c r="Q203" s="394"/>
      <c r="R203" s="394"/>
      <c r="S203" s="78">
        <v>0.9</v>
      </c>
      <c r="T203" s="77" t="s">
        <v>52</v>
      </c>
      <c r="U203" s="77" t="s">
        <v>52</v>
      </c>
      <c r="V203" s="75" t="s">
        <v>52</v>
      </c>
      <c r="W203" s="75" t="s">
        <v>52</v>
      </c>
      <c r="X203" s="75" t="s">
        <v>52</v>
      </c>
      <c r="Y203" s="98" t="s">
        <v>52</v>
      </c>
      <c r="Z203" s="99" t="s">
        <v>52</v>
      </c>
      <c r="AA203" s="79"/>
      <c r="AB203" s="79"/>
    </row>
    <row r="204" spans="1:28" ht="28.5" customHeight="1">
      <c r="A204" s="97" t="s">
        <v>52</v>
      </c>
      <c r="B204" s="411"/>
      <c r="C204" s="412"/>
      <c r="D204" s="413"/>
      <c r="E204" s="391"/>
      <c r="F204" s="392"/>
      <c r="G204" s="392"/>
      <c r="H204" s="393"/>
      <c r="I204" s="394" t="s">
        <v>25</v>
      </c>
      <c r="J204" s="335"/>
      <c r="K204" s="395" t="s">
        <v>283</v>
      </c>
      <c r="L204" s="395"/>
      <c r="M204" s="395"/>
      <c r="N204" s="395"/>
      <c r="O204" s="396"/>
      <c r="P204" s="394" t="s">
        <v>24</v>
      </c>
      <c r="Q204" s="394"/>
      <c r="R204" s="394"/>
      <c r="S204" s="142">
        <v>0.1</v>
      </c>
      <c r="T204" s="77" t="s">
        <v>52</v>
      </c>
      <c r="U204" s="77" t="s">
        <v>52</v>
      </c>
      <c r="V204" s="77" t="s">
        <v>52</v>
      </c>
      <c r="W204" s="77" t="s">
        <v>52</v>
      </c>
      <c r="X204" s="77" t="s">
        <v>52</v>
      </c>
      <c r="Y204" s="98" t="s">
        <v>52</v>
      </c>
      <c r="Z204" s="99" t="s">
        <v>52</v>
      </c>
      <c r="AA204" s="79"/>
      <c r="AB204" s="79"/>
    </row>
    <row r="205" spans="1:28" s="141" customFormat="1" ht="26.25" customHeight="1">
      <c r="A205" s="134"/>
      <c r="B205" s="135"/>
      <c r="C205" s="135"/>
      <c r="D205" s="135"/>
      <c r="E205" s="136"/>
      <c r="F205" s="136"/>
      <c r="G205" s="136"/>
      <c r="H205" s="136"/>
      <c r="I205" s="137"/>
      <c r="J205" s="137"/>
      <c r="K205" s="137"/>
      <c r="L205" s="137"/>
      <c r="M205" s="137"/>
      <c r="N205" s="137"/>
      <c r="O205" s="137"/>
      <c r="P205" s="334" t="s">
        <v>91</v>
      </c>
      <c r="Q205" s="394"/>
      <c r="R205" s="397"/>
      <c r="S205" s="143">
        <f>S203+S204</f>
        <v>1</v>
      </c>
      <c r="T205" s="138"/>
      <c r="U205" s="138"/>
      <c r="V205" s="138"/>
      <c r="W205" s="138"/>
      <c r="X205" s="138"/>
      <c r="Y205" s="139"/>
      <c r="Z205" s="140"/>
      <c r="AA205" s="139"/>
      <c r="AB205" s="139"/>
    </row>
    <row r="206" spans="1:28" ht="12" customHeight="1">
      <c r="A206" s="94" t="s">
        <v>52</v>
      </c>
      <c r="B206" s="96" t="s">
        <v>52</v>
      </c>
      <c r="C206" s="96" t="s">
        <v>52</v>
      </c>
      <c r="D206" s="96" t="s">
        <v>52</v>
      </c>
      <c r="E206" s="96" t="s">
        <v>52</v>
      </c>
      <c r="F206" s="96" t="s">
        <v>52</v>
      </c>
      <c r="G206" s="96" t="s">
        <v>52</v>
      </c>
      <c r="H206" s="96" t="s">
        <v>52</v>
      </c>
      <c r="I206" s="96" t="s">
        <v>52</v>
      </c>
      <c r="J206" s="96" t="s">
        <v>52</v>
      </c>
      <c r="K206" s="77" t="s">
        <v>52</v>
      </c>
      <c r="L206" s="77" t="s">
        <v>52</v>
      </c>
      <c r="M206" s="77" t="s">
        <v>52</v>
      </c>
      <c r="N206" s="96" t="s">
        <v>52</v>
      </c>
      <c r="O206" s="96" t="s">
        <v>52</v>
      </c>
      <c r="P206" s="96" t="s">
        <v>52</v>
      </c>
      <c r="Q206" s="96" t="s">
        <v>52</v>
      </c>
      <c r="R206" s="96" t="s">
        <v>52</v>
      </c>
      <c r="S206" s="96" t="s">
        <v>52</v>
      </c>
      <c r="T206" s="77" t="s">
        <v>52</v>
      </c>
      <c r="U206" s="77" t="s">
        <v>52</v>
      </c>
      <c r="V206" s="77" t="s">
        <v>52</v>
      </c>
      <c r="W206" s="77" t="s">
        <v>52</v>
      </c>
      <c r="X206" s="77" t="s">
        <v>52</v>
      </c>
      <c r="Y206" s="76"/>
      <c r="Z206" s="100"/>
      <c r="AA206" s="76"/>
      <c r="AB206" s="76"/>
    </row>
    <row r="207" spans="1:28" ht="37.5" customHeight="1">
      <c r="A207" s="94" t="s">
        <v>52</v>
      </c>
      <c r="B207" s="334" t="s">
        <v>26</v>
      </c>
      <c r="C207" s="394"/>
      <c r="D207" s="335"/>
      <c r="E207" s="398">
        <v>215897184</v>
      </c>
      <c r="F207" s="399"/>
      <c r="G207" s="400" t="s">
        <v>27</v>
      </c>
      <c r="H207" s="400"/>
      <c r="I207" s="401"/>
      <c r="J207" s="64">
        <v>1</v>
      </c>
      <c r="K207" s="17">
        <f>((E207/1300000)*J207)</f>
        <v>166.07475692307693</v>
      </c>
      <c r="L207" s="204" t="s">
        <v>47</v>
      </c>
      <c r="M207" s="152"/>
      <c r="N207" s="75" t="s">
        <v>52</v>
      </c>
      <c r="O207" s="75" t="s">
        <v>52</v>
      </c>
      <c r="P207" s="75" t="s">
        <v>52</v>
      </c>
      <c r="Q207" s="75" t="s">
        <v>52</v>
      </c>
      <c r="R207" s="75" t="s">
        <v>52</v>
      </c>
      <c r="S207" s="75" t="s">
        <v>52</v>
      </c>
      <c r="T207" s="75" t="s">
        <v>52</v>
      </c>
      <c r="U207" s="75" t="s">
        <v>52</v>
      </c>
      <c r="V207" s="75" t="s">
        <v>52</v>
      </c>
      <c r="W207" s="75" t="s">
        <v>52</v>
      </c>
      <c r="X207" s="75" t="s">
        <v>52</v>
      </c>
      <c r="Y207" s="75" t="s">
        <v>52</v>
      </c>
      <c r="Z207" s="95" t="s">
        <v>52</v>
      </c>
      <c r="AA207" s="76"/>
      <c r="AB207" s="76"/>
    </row>
    <row r="208" spans="1:28" ht="37.5" customHeight="1">
      <c r="A208" s="94"/>
      <c r="B208" s="133"/>
      <c r="C208" s="133"/>
      <c r="D208" s="133"/>
      <c r="E208" s="148"/>
      <c r="F208" s="149"/>
      <c r="G208" s="402" t="s">
        <v>93</v>
      </c>
      <c r="H208" s="400"/>
      <c r="I208" s="401"/>
      <c r="J208" s="150">
        <v>0.7</v>
      </c>
      <c r="K208" s="17">
        <f>((E207/1300000)*J208)</f>
        <v>116.25232984615384</v>
      </c>
      <c r="L208" s="204" t="s">
        <v>47</v>
      </c>
      <c r="M208" s="152"/>
      <c r="N208" s="75"/>
      <c r="O208" s="75"/>
      <c r="P208" s="75"/>
      <c r="Q208" s="75"/>
      <c r="R208" s="75"/>
      <c r="S208" s="75"/>
      <c r="T208" s="75"/>
      <c r="U208" s="75"/>
      <c r="V208" s="75"/>
      <c r="W208" s="75"/>
      <c r="X208" s="75"/>
      <c r="Y208" s="75"/>
      <c r="Z208" s="95"/>
      <c r="AA208" s="76"/>
      <c r="AB208" s="76"/>
    </row>
    <row r="209" spans="1:28" ht="23.25">
      <c r="A209" s="94" t="s">
        <v>52</v>
      </c>
      <c r="B209" s="96" t="s">
        <v>52</v>
      </c>
      <c r="C209" s="96" t="s">
        <v>52</v>
      </c>
      <c r="D209" s="96" t="s">
        <v>52</v>
      </c>
      <c r="E209" s="96" t="s">
        <v>52</v>
      </c>
      <c r="F209" s="96" t="s">
        <v>52</v>
      </c>
      <c r="G209" s="96" t="s">
        <v>52</v>
      </c>
      <c r="H209" s="96" t="s">
        <v>52</v>
      </c>
      <c r="I209" s="96" t="s">
        <v>52</v>
      </c>
      <c r="J209" s="96" t="s">
        <v>52</v>
      </c>
      <c r="K209" s="77" t="s">
        <v>52</v>
      </c>
      <c r="L209" s="77" t="s">
        <v>52</v>
      </c>
      <c r="M209" s="77" t="s">
        <v>52</v>
      </c>
      <c r="N209" s="96" t="s">
        <v>52</v>
      </c>
      <c r="O209" s="96" t="s">
        <v>52</v>
      </c>
      <c r="P209" s="96" t="s">
        <v>52</v>
      </c>
      <c r="Q209" s="96" t="s">
        <v>52</v>
      </c>
      <c r="R209" s="96" t="s">
        <v>52</v>
      </c>
      <c r="S209" s="96" t="s">
        <v>52</v>
      </c>
      <c r="T209" s="77" t="s">
        <v>52</v>
      </c>
      <c r="U209" s="77" t="s">
        <v>52</v>
      </c>
      <c r="V209" s="77" t="s">
        <v>52</v>
      </c>
      <c r="W209" s="77" t="s">
        <v>52</v>
      </c>
      <c r="X209" s="77" t="s">
        <v>52</v>
      </c>
      <c r="Y209" s="76"/>
      <c r="Z209" s="100"/>
      <c r="AA209" s="76"/>
      <c r="AB209" s="76"/>
    </row>
    <row r="210" spans="1:28" ht="46.5" customHeight="1">
      <c r="A210" s="94" t="s">
        <v>52</v>
      </c>
      <c r="B210" s="334" t="s">
        <v>57</v>
      </c>
      <c r="C210" s="335"/>
      <c r="D210" s="80">
        <v>1</v>
      </c>
      <c r="E210" s="68">
        <v>80101600</v>
      </c>
      <c r="F210" s="68">
        <v>81101500</v>
      </c>
      <c r="G210" s="68"/>
      <c r="H210" s="68"/>
      <c r="I210" s="336" t="s">
        <v>28</v>
      </c>
      <c r="J210" s="337"/>
      <c r="K210" s="403" t="s">
        <v>29</v>
      </c>
      <c r="L210" s="404"/>
      <c r="M210" s="75" t="s">
        <v>52</v>
      </c>
      <c r="N210" s="75" t="s">
        <v>52</v>
      </c>
      <c r="O210" s="75" t="s">
        <v>52</v>
      </c>
      <c r="P210" s="75" t="s">
        <v>52</v>
      </c>
      <c r="Q210" s="76"/>
      <c r="R210" s="75" t="s">
        <v>52</v>
      </c>
      <c r="S210" s="75" t="s">
        <v>52</v>
      </c>
      <c r="T210" s="75" t="s">
        <v>52</v>
      </c>
      <c r="U210" s="75" t="s">
        <v>52</v>
      </c>
      <c r="V210" s="75" t="s">
        <v>52</v>
      </c>
      <c r="W210" s="75" t="s">
        <v>52</v>
      </c>
      <c r="X210" s="75" t="s">
        <v>52</v>
      </c>
      <c r="Y210" s="75" t="s">
        <v>52</v>
      </c>
      <c r="Z210" s="95" t="s">
        <v>52</v>
      </c>
      <c r="AA210" s="76"/>
      <c r="AB210" s="76"/>
    </row>
    <row r="211" spans="1:28" ht="23.25">
      <c r="A211" s="94" t="s">
        <v>52</v>
      </c>
      <c r="B211" s="338" t="s">
        <v>30</v>
      </c>
      <c r="C211" s="339"/>
      <c r="D211" s="69" t="s">
        <v>31</v>
      </c>
      <c r="E211" s="74" t="s">
        <v>32</v>
      </c>
      <c r="F211" s="74" t="s">
        <v>32</v>
      </c>
      <c r="G211" s="74"/>
      <c r="H211" s="74" t="s">
        <v>52</v>
      </c>
      <c r="I211" s="340">
        <f>COUNTA(E211:F211)</f>
        <v>2</v>
      </c>
      <c r="J211" s="341"/>
      <c r="K211" s="405" t="s">
        <v>47</v>
      </c>
      <c r="L211" s="405"/>
      <c r="M211" s="75" t="s">
        <v>52</v>
      </c>
      <c r="N211" s="75" t="s">
        <v>52</v>
      </c>
      <c r="O211" s="75" t="s">
        <v>52</v>
      </c>
      <c r="P211" s="75" t="s">
        <v>52</v>
      </c>
      <c r="Q211" s="75" t="s">
        <v>52</v>
      </c>
      <c r="R211" s="75" t="s">
        <v>52</v>
      </c>
      <c r="S211" s="75" t="s">
        <v>52</v>
      </c>
      <c r="T211" s="75" t="s">
        <v>52</v>
      </c>
      <c r="U211" s="75" t="s">
        <v>52</v>
      </c>
      <c r="V211" s="75" t="s">
        <v>52</v>
      </c>
      <c r="W211" s="75" t="s">
        <v>52</v>
      </c>
      <c r="X211" s="75" t="s">
        <v>52</v>
      </c>
      <c r="Y211" s="75" t="s">
        <v>52</v>
      </c>
      <c r="Z211" s="95" t="s">
        <v>52</v>
      </c>
      <c r="AA211" s="76"/>
      <c r="AB211" s="76"/>
    </row>
    <row r="212" spans="1:28" ht="23.25">
      <c r="A212" s="94" t="s">
        <v>52</v>
      </c>
      <c r="B212" s="338" t="s">
        <v>30</v>
      </c>
      <c r="C212" s="339"/>
      <c r="D212" s="69" t="s">
        <v>48</v>
      </c>
      <c r="E212" s="74" t="s">
        <v>32</v>
      </c>
      <c r="F212" s="74" t="s">
        <v>32</v>
      </c>
      <c r="G212" s="74"/>
      <c r="H212" s="74" t="s">
        <v>52</v>
      </c>
      <c r="I212" s="340">
        <f t="shared" ref="I212" si="9">COUNTA(E212:F212)</f>
        <v>2</v>
      </c>
      <c r="J212" s="341"/>
      <c r="K212" s="405" t="s">
        <v>47</v>
      </c>
      <c r="L212" s="405"/>
      <c r="M212" s="147"/>
      <c r="N212" s="75" t="s">
        <v>52</v>
      </c>
      <c r="O212" s="75" t="s">
        <v>52</v>
      </c>
      <c r="P212" s="75" t="s">
        <v>52</v>
      </c>
      <c r="Q212" s="75" t="s">
        <v>52</v>
      </c>
      <c r="R212" s="75" t="s">
        <v>52</v>
      </c>
      <c r="S212" s="75" t="s">
        <v>52</v>
      </c>
      <c r="T212" s="75" t="s">
        <v>52</v>
      </c>
      <c r="U212" s="75" t="s">
        <v>52</v>
      </c>
      <c r="V212" s="75" t="s">
        <v>52</v>
      </c>
      <c r="W212" s="75" t="s">
        <v>52</v>
      </c>
      <c r="X212" s="75" t="s">
        <v>52</v>
      </c>
      <c r="Y212" s="75" t="s">
        <v>52</v>
      </c>
      <c r="Z212" s="95" t="s">
        <v>52</v>
      </c>
      <c r="AA212" s="76"/>
      <c r="AB212" s="76"/>
    </row>
    <row r="213" spans="1:28" ht="23.25">
      <c r="A213" s="94" t="s">
        <v>52</v>
      </c>
      <c r="B213" s="342" t="s">
        <v>33</v>
      </c>
      <c r="C213" s="343"/>
      <c r="D213" s="344"/>
      <c r="E213" s="116">
        <v>0</v>
      </c>
      <c r="F213" s="116">
        <v>0</v>
      </c>
      <c r="G213" s="116"/>
      <c r="H213" s="116"/>
      <c r="I213" s="340">
        <f>COUNTA(E213:F213)</f>
        <v>2</v>
      </c>
      <c r="J213" s="341"/>
      <c r="K213" s="405" t="s">
        <v>47</v>
      </c>
      <c r="L213" s="405"/>
      <c r="M213" s="75" t="s">
        <v>52</v>
      </c>
      <c r="N213" s="75" t="s">
        <v>52</v>
      </c>
      <c r="O213" s="75" t="s">
        <v>52</v>
      </c>
      <c r="P213" s="75" t="s">
        <v>52</v>
      </c>
      <c r="Q213" s="75" t="s">
        <v>52</v>
      </c>
      <c r="R213" s="75" t="s">
        <v>52</v>
      </c>
      <c r="S213" s="75" t="s">
        <v>52</v>
      </c>
      <c r="T213" s="75" t="s">
        <v>52</v>
      </c>
      <c r="U213" s="75" t="s">
        <v>52</v>
      </c>
      <c r="V213" s="75" t="s">
        <v>52</v>
      </c>
      <c r="W213" s="75" t="s">
        <v>52</v>
      </c>
      <c r="X213" s="75" t="s">
        <v>52</v>
      </c>
      <c r="Y213" s="75" t="s">
        <v>52</v>
      </c>
      <c r="Z213" s="95" t="s">
        <v>52</v>
      </c>
      <c r="AA213" s="76"/>
      <c r="AB213" s="76"/>
    </row>
    <row r="214" spans="1:28">
      <c r="A214" s="101" t="s">
        <v>52</v>
      </c>
      <c r="B214" s="102" t="s">
        <v>52</v>
      </c>
      <c r="C214" s="102" t="s">
        <v>52</v>
      </c>
      <c r="D214" s="102" t="s">
        <v>52</v>
      </c>
      <c r="E214" s="102" t="s">
        <v>52</v>
      </c>
      <c r="F214" s="102" t="s">
        <v>52</v>
      </c>
      <c r="G214" s="103" t="s">
        <v>52</v>
      </c>
      <c r="H214" s="103" t="s">
        <v>52</v>
      </c>
      <c r="I214" s="103" t="s">
        <v>52</v>
      </c>
      <c r="J214" s="103" t="s">
        <v>52</v>
      </c>
      <c r="K214" s="104" t="s">
        <v>52</v>
      </c>
      <c r="L214" s="104" t="s">
        <v>52</v>
      </c>
      <c r="M214" s="104" t="s">
        <v>52</v>
      </c>
      <c r="N214" s="104" t="s">
        <v>52</v>
      </c>
      <c r="O214" s="104" t="s">
        <v>52</v>
      </c>
      <c r="P214" s="104" t="s">
        <v>52</v>
      </c>
      <c r="Q214" s="104" t="s">
        <v>52</v>
      </c>
      <c r="R214" s="104" t="s">
        <v>52</v>
      </c>
      <c r="S214" s="104" t="s">
        <v>52</v>
      </c>
      <c r="T214" s="104" t="s">
        <v>52</v>
      </c>
      <c r="U214" s="104" t="s">
        <v>52</v>
      </c>
      <c r="V214" s="104" t="s">
        <v>52</v>
      </c>
      <c r="W214" s="104" t="s">
        <v>52</v>
      </c>
      <c r="X214" s="104" t="s">
        <v>52</v>
      </c>
      <c r="Y214" s="104" t="s">
        <v>52</v>
      </c>
      <c r="Z214" s="105" t="s">
        <v>52</v>
      </c>
      <c r="AA214" s="81"/>
      <c r="AB214" s="81"/>
    </row>
    <row r="215" spans="1:28" ht="48" customHeight="1">
      <c r="A215" s="101" t="s">
        <v>52</v>
      </c>
      <c r="B215" s="345" t="s">
        <v>34</v>
      </c>
      <c r="C215" s="345" t="s">
        <v>35</v>
      </c>
      <c r="D215" s="345" t="s">
        <v>36</v>
      </c>
      <c r="E215" s="345" t="s">
        <v>58</v>
      </c>
      <c r="F215" s="348" t="s">
        <v>59</v>
      </c>
      <c r="G215" s="349"/>
      <c r="H215" s="350"/>
      <c r="I215" s="357" t="s">
        <v>60</v>
      </c>
      <c r="J215" s="358"/>
      <c r="K215" s="363" t="s">
        <v>37</v>
      </c>
      <c r="L215" s="363"/>
      <c r="M215" s="364"/>
      <c r="N215" s="369" t="s">
        <v>38</v>
      </c>
      <c r="O215" s="369"/>
      <c r="P215" s="369"/>
      <c r="Q215" s="369"/>
      <c r="R215" s="387"/>
      <c r="S215" s="345" t="s">
        <v>61</v>
      </c>
      <c r="T215" s="345" t="s">
        <v>39</v>
      </c>
      <c r="U215" s="345" t="s">
        <v>40</v>
      </c>
      <c r="V215" s="345" t="s">
        <v>41</v>
      </c>
      <c r="W215" s="345" t="s">
        <v>62</v>
      </c>
      <c r="X215" s="345" t="s">
        <v>63</v>
      </c>
      <c r="Y215" s="357" t="s">
        <v>42</v>
      </c>
      <c r="Z215" s="366"/>
      <c r="AA215" s="81"/>
      <c r="AB215" s="81"/>
    </row>
    <row r="216" spans="1:28" ht="183.75" customHeight="1">
      <c r="A216" s="101" t="s">
        <v>52</v>
      </c>
      <c r="B216" s="346"/>
      <c r="C216" s="346"/>
      <c r="D216" s="346"/>
      <c r="E216" s="346"/>
      <c r="F216" s="351"/>
      <c r="G216" s="352"/>
      <c r="H216" s="353"/>
      <c r="I216" s="359"/>
      <c r="J216" s="360"/>
      <c r="K216" s="369" t="s">
        <v>43</v>
      </c>
      <c r="L216" s="370"/>
      <c r="M216" s="145" t="s">
        <v>44</v>
      </c>
      <c r="N216" s="371" t="s">
        <v>64</v>
      </c>
      <c r="O216" s="372"/>
      <c r="P216" s="372"/>
      <c r="Q216" s="372"/>
      <c r="R216" s="373"/>
      <c r="S216" s="346"/>
      <c r="T216" s="346"/>
      <c r="U216" s="346"/>
      <c r="V216" s="346"/>
      <c r="W216" s="346"/>
      <c r="X216" s="346"/>
      <c r="Y216" s="359"/>
      <c r="Z216" s="367"/>
      <c r="AA216" s="81"/>
      <c r="AB216" s="81"/>
    </row>
    <row r="217" spans="1:28" ht="88.5" customHeight="1">
      <c r="A217" s="106" t="s">
        <v>52</v>
      </c>
      <c r="B217" s="347"/>
      <c r="C217" s="347"/>
      <c r="D217" s="347"/>
      <c r="E217" s="347"/>
      <c r="F217" s="354"/>
      <c r="G217" s="355"/>
      <c r="H217" s="356"/>
      <c r="I217" s="361"/>
      <c r="J217" s="362"/>
      <c r="K217" s="406" t="s">
        <v>45</v>
      </c>
      <c r="L217" s="407"/>
      <c r="M217" s="146" t="s">
        <v>92</v>
      </c>
      <c r="N217" s="374"/>
      <c r="O217" s="375"/>
      <c r="P217" s="375"/>
      <c r="Q217" s="375"/>
      <c r="R217" s="376"/>
      <c r="S217" s="347"/>
      <c r="T217" s="347"/>
      <c r="U217" s="347"/>
      <c r="V217" s="347"/>
      <c r="W217" s="347"/>
      <c r="X217" s="347"/>
      <c r="Y217" s="361"/>
      <c r="Z217" s="368"/>
      <c r="AA217" s="82"/>
      <c r="AB217" s="82"/>
    </row>
    <row r="218" spans="1:28" ht="15.75">
      <c r="A218" s="101" t="s">
        <v>52</v>
      </c>
      <c r="B218" s="83" t="s">
        <v>52</v>
      </c>
      <c r="C218" s="107"/>
      <c r="D218" s="107"/>
      <c r="E218" s="108"/>
      <c r="F218" s="327" t="s">
        <v>52</v>
      </c>
      <c r="G218" s="327"/>
      <c r="H218" s="327"/>
      <c r="I218" s="108"/>
      <c r="J218" s="108"/>
      <c r="K218" s="108"/>
      <c r="L218" s="81"/>
      <c r="M218" s="81"/>
      <c r="N218" s="81"/>
      <c r="O218" s="108"/>
      <c r="P218" s="108"/>
      <c r="Q218" s="108"/>
      <c r="R218" s="108"/>
      <c r="S218" s="108"/>
      <c r="T218" s="108"/>
      <c r="U218" s="108"/>
      <c r="V218" s="108"/>
      <c r="W218" s="108"/>
      <c r="X218" s="108"/>
      <c r="Y218" s="108"/>
      <c r="Z218" s="109"/>
      <c r="AA218" s="81"/>
      <c r="AB218" s="81"/>
    </row>
    <row r="219" spans="1:28" ht="105.75" customHeight="1">
      <c r="A219" s="101" t="s">
        <v>52</v>
      </c>
      <c r="B219" s="72">
        <v>1</v>
      </c>
      <c r="C219" s="66">
        <v>279</v>
      </c>
      <c r="D219" s="66"/>
      <c r="E219" s="117" t="s">
        <v>284</v>
      </c>
      <c r="F219" s="333" t="s">
        <v>285</v>
      </c>
      <c r="G219" s="333"/>
      <c r="H219" s="333"/>
      <c r="I219" s="329" t="s">
        <v>310</v>
      </c>
      <c r="J219" s="329"/>
      <c r="K219" s="330" t="s">
        <v>54</v>
      </c>
      <c r="L219" s="331"/>
      <c r="M219" s="207" t="s">
        <v>54</v>
      </c>
      <c r="N219" s="330" t="s">
        <v>54</v>
      </c>
      <c r="O219" s="332"/>
      <c r="P219" s="332"/>
      <c r="Q219" s="332"/>
      <c r="R219" s="331"/>
      <c r="S219" s="207" t="s">
        <v>54</v>
      </c>
      <c r="T219" s="118" t="s">
        <v>287</v>
      </c>
      <c r="U219" s="67">
        <v>0.5</v>
      </c>
      <c r="V219" s="154">
        <v>246.5</v>
      </c>
      <c r="W219" s="155"/>
      <c r="X219" s="155"/>
      <c r="Y219" s="333" t="s">
        <v>289</v>
      </c>
      <c r="Z219" s="333"/>
      <c r="AA219" s="84"/>
      <c r="AB219" s="81"/>
    </row>
    <row r="220" spans="1:28" ht="64.5" customHeight="1">
      <c r="A220" s="101" t="s">
        <v>52</v>
      </c>
      <c r="B220" s="72">
        <v>2</v>
      </c>
      <c r="C220" s="66">
        <v>195</v>
      </c>
      <c r="D220" s="66">
        <v>4317</v>
      </c>
      <c r="E220" s="117" t="s">
        <v>284</v>
      </c>
      <c r="F220" s="333" t="s">
        <v>286</v>
      </c>
      <c r="G220" s="333"/>
      <c r="H220" s="333"/>
      <c r="I220" s="329" t="s">
        <v>288</v>
      </c>
      <c r="J220" s="329"/>
      <c r="K220" s="365" t="s">
        <v>47</v>
      </c>
      <c r="L220" s="365"/>
      <c r="M220" s="214" t="s">
        <v>46</v>
      </c>
      <c r="N220" s="365" t="s">
        <v>47</v>
      </c>
      <c r="O220" s="365"/>
      <c r="P220" s="365"/>
      <c r="Q220" s="365"/>
      <c r="R220" s="365"/>
      <c r="S220" s="119" t="s">
        <v>47</v>
      </c>
      <c r="T220" s="118" t="s">
        <v>287</v>
      </c>
      <c r="U220" s="67">
        <v>0.5</v>
      </c>
      <c r="V220" s="251">
        <v>1333.82</v>
      </c>
      <c r="W220" s="155">
        <f t="shared" ref="W220" si="10">U220*V220</f>
        <v>666.91</v>
      </c>
      <c r="X220" s="231">
        <f>V220*U220</f>
        <v>666.91</v>
      </c>
      <c r="Y220" s="333" t="s">
        <v>139</v>
      </c>
      <c r="Z220" s="333"/>
      <c r="AA220" s="84"/>
      <c r="AB220" s="81"/>
    </row>
    <row r="221" spans="1:28" ht="17.25" thickBot="1">
      <c r="A221" s="101" t="s">
        <v>52</v>
      </c>
      <c r="B221" s="110" t="s">
        <v>52</v>
      </c>
      <c r="C221" s="86" t="s">
        <v>52</v>
      </c>
      <c r="D221" s="86" t="s">
        <v>52</v>
      </c>
      <c r="E221" s="87" t="s">
        <v>52</v>
      </c>
      <c r="F221" s="87" t="s">
        <v>52</v>
      </c>
      <c r="G221" s="87" t="s">
        <v>52</v>
      </c>
      <c r="H221" s="87" t="s">
        <v>52</v>
      </c>
      <c r="I221" s="87" t="s">
        <v>52</v>
      </c>
      <c r="J221" s="87" t="s">
        <v>52</v>
      </c>
      <c r="K221" s="87" t="s">
        <v>52</v>
      </c>
      <c r="L221" s="87" t="s">
        <v>52</v>
      </c>
      <c r="M221" s="87" t="s">
        <v>52</v>
      </c>
      <c r="N221" s="87" t="s">
        <v>52</v>
      </c>
      <c r="O221" s="87" t="s">
        <v>52</v>
      </c>
      <c r="P221" s="87" t="s">
        <v>52</v>
      </c>
      <c r="Q221" s="87" t="s">
        <v>52</v>
      </c>
      <c r="R221" s="87" t="s">
        <v>52</v>
      </c>
      <c r="S221" s="87" t="s">
        <v>52</v>
      </c>
      <c r="T221" s="87" t="s">
        <v>52</v>
      </c>
      <c r="U221" s="87" t="s">
        <v>52</v>
      </c>
      <c r="V221" s="87" t="s">
        <v>52</v>
      </c>
      <c r="W221" s="87" t="s">
        <v>52</v>
      </c>
      <c r="X221" s="87" t="s">
        <v>52</v>
      </c>
      <c r="Y221" s="87" t="s">
        <v>52</v>
      </c>
      <c r="Z221" s="109"/>
      <c r="AA221" s="81"/>
      <c r="AB221" s="81"/>
    </row>
    <row r="222" spans="1:28" ht="33" customHeight="1">
      <c r="A222" s="101" t="s">
        <v>52</v>
      </c>
      <c r="B222" s="319" t="s">
        <v>68</v>
      </c>
      <c r="C222" s="320"/>
      <c r="D222" s="320"/>
      <c r="E222" s="320"/>
      <c r="F222" s="320"/>
      <c r="G222" s="320"/>
      <c r="H222" s="320"/>
      <c r="I222" s="320"/>
      <c r="J222" s="320"/>
      <c r="K222" s="320"/>
      <c r="L222" s="320"/>
      <c r="M222" s="320"/>
      <c r="N222" s="320"/>
      <c r="O222" s="320"/>
      <c r="P222" s="320"/>
      <c r="Q222" s="320"/>
      <c r="R222" s="320"/>
      <c r="S222" s="320"/>
      <c r="T222" s="320"/>
      <c r="U222" s="320"/>
      <c r="V222" s="321"/>
      <c r="W222" s="158">
        <f>SUM(W219:W220)</f>
        <v>666.91</v>
      </c>
      <c r="X222" s="158">
        <f>SUM(X219:X220)</f>
        <v>666.91</v>
      </c>
      <c r="Y222" s="377" t="s">
        <v>47</v>
      </c>
      <c r="Z222" s="378"/>
      <c r="AA222" s="81"/>
      <c r="AB222" s="81"/>
    </row>
    <row r="223" spans="1:28" ht="33" customHeight="1" thickBot="1">
      <c r="A223" s="157" t="s">
        <v>52</v>
      </c>
      <c r="B223" s="322" t="s">
        <v>69</v>
      </c>
      <c r="C223" s="323"/>
      <c r="D223" s="323"/>
      <c r="E223" s="323"/>
      <c r="F223" s="323"/>
      <c r="G223" s="323"/>
      <c r="H223" s="323"/>
      <c r="I223" s="323"/>
      <c r="J223" s="323"/>
      <c r="K223" s="323"/>
      <c r="L223" s="323"/>
      <c r="M223" s="323"/>
      <c r="N223" s="323"/>
      <c r="O223" s="323"/>
      <c r="P223" s="323"/>
      <c r="Q223" s="323"/>
      <c r="R223" s="323"/>
      <c r="S223" s="323"/>
      <c r="T223" s="323"/>
      <c r="U223" s="323"/>
      <c r="V223" s="324"/>
      <c r="W223" s="111">
        <f>AVERAGE(W219:W220)</f>
        <v>666.91</v>
      </c>
      <c r="X223" s="111"/>
      <c r="Y223" s="325" t="s">
        <v>52</v>
      </c>
      <c r="Z223" s="326"/>
      <c r="AA223" s="81"/>
      <c r="AB223" s="81"/>
    </row>
    <row r="224" spans="1:28" s="114" customFormat="1" ht="46.5" customHeight="1">
      <c r="A224" s="101" t="s">
        <v>52</v>
      </c>
      <c r="B224" s="131" t="s">
        <v>52</v>
      </c>
      <c r="C224" s="131" t="s">
        <v>52</v>
      </c>
      <c r="D224" s="131" t="s">
        <v>52</v>
      </c>
      <c r="E224" s="131" t="s">
        <v>52</v>
      </c>
      <c r="F224" s="131" t="s">
        <v>52</v>
      </c>
      <c r="G224" s="131" t="s">
        <v>52</v>
      </c>
      <c r="H224" s="131" t="s">
        <v>52</v>
      </c>
      <c r="I224" s="131" t="s">
        <v>52</v>
      </c>
      <c r="J224" s="131" t="s">
        <v>52</v>
      </c>
      <c r="K224" s="131" t="s">
        <v>52</v>
      </c>
      <c r="L224" s="131" t="s">
        <v>52</v>
      </c>
      <c r="M224" s="131" t="s">
        <v>52</v>
      </c>
      <c r="N224" s="131" t="s">
        <v>52</v>
      </c>
      <c r="O224" s="131" t="s">
        <v>52</v>
      </c>
      <c r="P224" s="131" t="s">
        <v>52</v>
      </c>
      <c r="Q224" s="131" t="s">
        <v>52</v>
      </c>
      <c r="R224" s="131" t="s">
        <v>52</v>
      </c>
      <c r="S224" s="131" t="s">
        <v>52</v>
      </c>
      <c r="T224" s="131" t="s">
        <v>52</v>
      </c>
      <c r="U224" s="131" t="s">
        <v>52</v>
      </c>
      <c r="V224" s="131" t="s">
        <v>52</v>
      </c>
      <c r="W224" s="130" t="s">
        <v>52</v>
      </c>
      <c r="X224" s="130" t="s">
        <v>52</v>
      </c>
      <c r="Y224" s="129" t="s">
        <v>52</v>
      </c>
      <c r="Z224" s="95" t="s">
        <v>52</v>
      </c>
      <c r="AA224" s="132" t="s">
        <v>52</v>
      </c>
      <c r="AB224" s="132" t="s">
        <v>52</v>
      </c>
    </row>
    <row r="225" spans="1:28" ht="43.5" customHeight="1">
      <c r="A225" s="94" t="s">
        <v>52</v>
      </c>
      <c r="B225" s="73">
        <v>9</v>
      </c>
      <c r="C225" s="379" t="s">
        <v>307</v>
      </c>
      <c r="D225" s="379"/>
      <c r="E225" s="379"/>
      <c r="F225" s="379"/>
      <c r="G225" s="379"/>
      <c r="H225" s="379"/>
      <c r="I225" s="379"/>
      <c r="J225" s="380"/>
      <c r="K225" s="128" t="s">
        <v>52</v>
      </c>
      <c r="L225" s="129" t="s">
        <v>52</v>
      </c>
      <c r="M225" s="381" t="s">
        <v>47</v>
      </c>
      <c r="N225" s="382"/>
      <c r="O225" s="382"/>
      <c r="P225" s="383"/>
      <c r="Q225" s="129" t="s">
        <v>52</v>
      </c>
      <c r="R225" s="129" t="s">
        <v>52</v>
      </c>
      <c r="S225" s="129" t="s">
        <v>52</v>
      </c>
      <c r="T225" s="129" t="s">
        <v>52</v>
      </c>
      <c r="U225" s="129" t="s">
        <v>52</v>
      </c>
      <c r="V225" s="129" t="s">
        <v>52</v>
      </c>
      <c r="W225" s="129" t="s">
        <v>52</v>
      </c>
      <c r="X225" s="129" t="s">
        <v>52</v>
      </c>
      <c r="Y225" s="129" t="s">
        <v>52</v>
      </c>
      <c r="Z225" s="95" t="s">
        <v>52</v>
      </c>
      <c r="AA225" s="76"/>
      <c r="AB225" s="76"/>
    </row>
    <row r="226" spans="1:28" ht="21" customHeight="1">
      <c r="A226" s="94" t="s">
        <v>52</v>
      </c>
      <c r="B226" s="77" t="s">
        <v>52</v>
      </c>
      <c r="C226" s="96" t="s">
        <v>52</v>
      </c>
      <c r="D226" s="96" t="s">
        <v>52</v>
      </c>
      <c r="E226" s="77" t="s">
        <v>52</v>
      </c>
      <c r="F226" s="77" t="s">
        <v>52</v>
      </c>
      <c r="G226" s="77" t="s">
        <v>52</v>
      </c>
      <c r="H226" s="77" t="s">
        <v>52</v>
      </c>
      <c r="I226" s="77" t="s">
        <v>52</v>
      </c>
      <c r="J226" s="76"/>
      <c r="K226" s="77" t="s">
        <v>52</v>
      </c>
      <c r="L226" s="75" t="s">
        <v>52</v>
      </c>
      <c r="M226" s="384"/>
      <c r="N226" s="385"/>
      <c r="O226" s="385"/>
      <c r="P226" s="386"/>
      <c r="Q226" s="75" t="s">
        <v>52</v>
      </c>
      <c r="R226" s="75" t="s">
        <v>52</v>
      </c>
      <c r="S226" s="75" t="s">
        <v>52</v>
      </c>
      <c r="T226" s="75" t="s">
        <v>52</v>
      </c>
      <c r="U226" s="75" t="s">
        <v>52</v>
      </c>
      <c r="V226" s="75" t="s">
        <v>52</v>
      </c>
      <c r="W226" s="75" t="s">
        <v>52</v>
      </c>
      <c r="X226" s="75" t="s">
        <v>52</v>
      </c>
      <c r="Y226" s="75" t="s">
        <v>52</v>
      </c>
      <c r="Z226" s="95" t="s">
        <v>52</v>
      </c>
      <c r="AA226" s="76"/>
      <c r="AB226" s="76"/>
    </row>
    <row r="227" spans="1:28" ht="23.25">
      <c r="A227" s="94" t="s">
        <v>52</v>
      </c>
      <c r="B227" s="96" t="s">
        <v>52</v>
      </c>
      <c r="C227" s="96" t="s">
        <v>52</v>
      </c>
      <c r="D227" s="96" t="s">
        <v>52</v>
      </c>
      <c r="E227" s="96" t="s">
        <v>52</v>
      </c>
      <c r="F227" s="96" t="s">
        <v>52</v>
      </c>
      <c r="G227" s="96" t="s">
        <v>52</v>
      </c>
      <c r="H227" s="96" t="s">
        <v>52</v>
      </c>
      <c r="I227" s="96" t="s">
        <v>52</v>
      </c>
      <c r="J227" s="96" t="s">
        <v>52</v>
      </c>
      <c r="K227" s="77" t="s">
        <v>52</v>
      </c>
      <c r="L227" s="77" t="s">
        <v>52</v>
      </c>
      <c r="M227" s="77" t="s">
        <v>52</v>
      </c>
      <c r="N227" s="96" t="s">
        <v>52</v>
      </c>
      <c r="O227" s="96" t="s">
        <v>52</v>
      </c>
      <c r="P227" s="96" t="s">
        <v>52</v>
      </c>
      <c r="Q227" s="96" t="s">
        <v>52</v>
      </c>
      <c r="R227" s="96" t="s">
        <v>52</v>
      </c>
      <c r="S227" s="96" t="s">
        <v>52</v>
      </c>
      <c r="T227" s="77" t="s">
        <v>52</v>
      </c>
      <c r="U227" s="77" t="s">
        <v>52</v>
      </c>
      <c r="V227" s="77" t="s">
        <v>52</v>
      </c>
      <c r="W227" s="77" t="s">
        <v>52</v>
      </c>
      <c r="X227" s="77" t="s">
        <v>52</v>
      </c>
      <c r="Y227" s="77" t="s">
        <v>52</v>
      </c>
      <c r="Z227" s="95" t="s">
        <v>52</v>
      </c>
      <c r="AA227" s="76"/>
      <c r="AB227" s="76"/>
    </row>
    <row r="228" spans="1:28" ht="26.25" customHeight="1">
      <c r="A228" s="97" t="s">
        <v>52</v>
      </c>
      <c r="B228" s="348" t="s">
        <v>56</v>
      </c>
      <c r="C228" s="349"/>
      <c r="D228" s="350"/>
      <c r="E228" s="388" t="str">
        <f>C225</f>
        <v>PRAN COSTRUCCIONES SAS</v>
      </c>
      <c r="F228" s="389"/>
      <c r="G228" s="389"/>
      <c r="H228" s="390"/>
      <c r="I228" s="394" t="s">
        <v>23</v>
      </c>
      <c r="J228" s="335"/>
      <c r="K228" s="395" t="s">
        <v>307</v>
      </c>
      <c r="L228" s="395"/>
      <c r="M228" s="395"/>
      <c r="N228" s="395"/>
      <c r="O228" s="396"/>
      <c r="P228" s="394" t="s">
        <v>24</v>
      </c>
      <c r="Q228" s="394"/>
      <c r="R228" s="394"/>
      <c r="S228" s="78">
        <v>1</v>
      </c>
      <c r="T228" s="77" t="s">
        <v>52</v>
      </c>
      <c r="U228" s="77" t="s">
        <v>52</v>
      </c>
      <c r="V228" s="75" t="s">
        <v>52</v>
      </c>
      <c r="W228" s="75" t="s">
        <v>52</v>
      </c>
      <c r="X228" s="75" t="s">
        <v>52</v>
      </c>
      <c r="Y228" s="98" t="s">
        <v>52</v>
      </c>
      <c r="Z228" s="99" t="s">
        <v>52</v>
      </c>
      <c r="AA228" s="79"/>
      <c r="AB228" s="79"/>
    </row>
    <row r="229" spans="1:28" ht="33.75" customHeight="1">
      <c r="A229" s="97" t="s">
        <v>52</v>
      </c>
      <c r="B229" s="411"/>
      <c r="C229" s="412"/>
      <c r="D229" s="413"/>
      <c r="E229" s="391"/>
      <c r="F229" s="392"/>
      <c r="G229" s="392"/>
      <c r="H229" s="393"/>
      <c r="I229" s="394" t="s">
        <v>25</v>
      </c>
      <c r="J229" s="335"/>
      <c r="K229" s="395"/>
      <c r="L229" s="395"/>
      <c r="M229" s="395"/>
      <c r="N229" s="395"/>
      <c r="O229" s="396"/>
      <c r="P229" s="394" t="s">
        <v>24</v>
      </c>
      <c r="Q229" s="394"/>
      <c r="R229" s="394"/>
      <c r="S229" s="142"/>
      <c r="T229" s="77" t="s">
        <v>52</v>
      </c>
      <c r="U229" s="77" t="s">
        <v>52</v>
      </c>
      <c r="V229" s="77" t="s">
        <v>52</v>
      </c>
      <c r="W229" s="77" t="s">
        <v>52</v>
      </c>
      <c r="X229" s="77" t="s">
        <v>52</v>
      </c>
      <c r="Y229" s="98" t="s">
        <v>52</v>
      </c>
      <c r="Z229" s="99" t="s">
        <v>52</v>
      </c>
      <c r="AA229" s="79"/>
      <c r="AB229" s="79"/>
    </row>
    <row r="230" spans="1:28" s="141" customFormat="1" ht="26.25" customHeight="1">
      <c r="A230" s="134"/>
      <c r="B230" s="135"/>
      <c r="C230" s="135"/>
      <c r="D230" s="135"/>
      <c r="E230" s="136"/>
      <c r="F230" s="136"/>
      <c r="G230" s="136"/>
      <c r="H230" s="136"/>
      <c r="I230" s="137"/>
      <c r="J230" s="137"/>
      <c r="K230" s="137"/>
      <c r="L230" s="137"/>
      <c r="M230" s="137"/>
      <c r="N230" s="137"/>
      <c r="O230" s="137"/>
      <c r="P230" s="334" t="s">
        <v>91</v>
      </c>
      <c r="Q230" s="394"/>
      <c r="R230" s="397"/>
      <c r="S230" s="143">
        <f>S228+S229</f>
        <v>1</v>
      </c>
      <c r="T230" s="138"/>
      <c r="U230" s="138"/>
      <c r="V230" s="138"/>
      <c r="W230" s="138"/>
      <c r="X230" s="138"/>
      <c r="Y230" s="139"/>
      <c r="Z230" s="140"/>
      <c r="AA230" s="139"/>
      <c r="AB230" s="139"/>
    </row>
    <row r="231" spans="1:28" ht="25.5" customHeight="1">
      <c r="A231" s="94" t="s">
        <v>52</v>
      </c>
      <c r="B231" s="96" t="s">
        <v>52</v>
      </c>
      <c r="C231" s="96" t="s">
        <v>52</v>
      </c>
      <c r="D231" s="96" t="s">
        <v>52</v>
      </c>
      <c r="E231" s="96" t="s">
        <v>52</v>
      </c>
      <c r="F231" s="96" t="s">
        <v>52</v>
      </c>
      <c r="G231" s="96" t="s">
        <v>52</v>
      </c>
      <c r="H231" s="96" t="s">
        <v>52</v>
      </c>
      <c r="I231" s="96" t="s">
        <v>52</v>
      </c>
      <c r="J231" s="96" t="s">
        <v>52</v>
      </c>
      <c r="K231" s="77" t="s">
        <v>52</v>
      </c>
      <c r="L231" s="77" t="s">
        <v>52</v>
      </c>
      <c r="M231" s="77" t="s">
        <v>52</v>
      </c>
      <c r="N231" s="96" t="s">
        <v>52</v>
      </c>
      <c r="O231" s="96" t="s">
        <v>52</v>
      </c>
      <c r="P231" s="96" t="s">
        <v>52</v>
      </c>
      <c r="Q231" s="96" t="s">
        <v>52</v>
      </c>
      <c r="R231" s="96" t="s">
        <v>52</v>
      </c>
      <c r="S231" s="96" t="s">
        <v>52</v>
      </c>
      <c r="T231" s="77" t="s">
        <v>52</v>
      </c>
      <c r="U231" s="77" t="s">
        <v>52</v>
      </c>
      <c r="V231" s="77" t="s">
        <v>52</v>
      </c>
      <c r="W231" s="77" t="s">
        <v>52</v>
      </c>
      <c r="X231" s="77" t="s">
        <v>52</v>
      </c>
      <c r="Y231" s="76"/>
      <c r="Z231" s="100"/>
      <c r="AA231" s="76"/>
      <c r="AB231" s="76"/>
    </row>
    <row r="232" spans="1:28" ht="37.5" customHeight="1">
      <c r="A232" s="94" t="s">
        <v>52</v>
      </c>
      <c r="B232" s="334" t="s">
        <v>26</v>
      </c>
      <c r="C232" s="394"/>
      <c r="D232" s="335"/>
      <c r="E232" s="398">
        <v>215897184</v>
      </c>
      <c r="F232" s="399"/>
      <c r="G232" s="400" t="s">
        <v>27</v>
      </c>
      <c r="H232" s="400"/>
      <c r="I232" s="401"/>
      <c r="J232" s="64">
        <v>1</v>
      </c>
      <c r="K232" s="17">
        <f>((E232/1300000)*J232)</f>
        <v>166.07475692307693</v>
      </c>
      <c r="L232" s="204" t="s">
        <v>47</v>
      </c>
      <c r="M232" s="152"/>
      <c r="N232" s="75" t="s">
        <v>52</v>
      </c>
      <c r="O232" s="75" t="s">
        <v>52</v>
      </c>
      <c r="P232" s="75" t="s">
        <v>52</v>
      </c>
      <c r="Q232" s="75" t="s">
        <v>52</v>
      </c>
      <c r="R232" s="75" t="s">
        <v>52</v>
      </c>
      <c r="S232" s="75" t="s">
        <v>52</v>
      </c>
      <c r="T232" s="75" t="s">
        <v>52</v>
      </c>
      <c r="U232" s="75" t="s">
        <v>52</v>
      </c>
      <c r="V232" s="75" t="s">
        <v>52</v>
      </c>
      <c r="W232" s="75" t="s">
        <v>52</v>
      </c>
      <c r="X232" s="75" t="s">
        <v>52</v>
      </c>
      <c r="Y232" s="75" t="s">
        <v>52</v>
      </c>
      <c r="Z232" s="95" t="s">
        <v>52</v>
      </c>
      <c r="AA232" s="76"/>
      <c r="AB232" s="76"/>
    </row>
    <row r="233" spans="1:28" ht="37.5" customHeight="1">
      <c r="A233" s="94"/>
      <c r="B233" s="133"/>
      <c r="C233" s="133"/>
      <c r="D233" s="133"/>
      <c r="E233" s="148"/>
      <c r="F233" s="149"/>
      <c r="G233" s="402" t="s">
        <v>93</v>
      </c>
      <c r="H233" s="400"/>
      <c r="I233" s="401"/>
      <c r="J233" s="150">
        <v>0.7</v>
      </c>
      <c r="K233" s="17">
        <f>((E232/1300000)*J233)</f>
        <v>116.25232984615384</v>
      </c>
      <c r="L233" s="204" t="s">
        <v>47</v>
      </c>
      <c r="M233" s="152"/>
      <c r="N233" s="75"/>
      <c r="O233" s="75"/>
      <c r="P233" s="75"/>
      <c r="Q233" s="75"/>
      <c r="R233" s="75"/>
      <c r="S233" s="75"/>
      <c r="T233" s="75"/>
      <c r="U233" s="75"/>
      <c r="V233" s="75"/>
      <c r="W233" s="75"/>
      <c r="X233" s="75"/>
      <c r="Y233" s="75"/>
      <c r="Z233" s="95"/>
      <c r="AA233" s="76"/>
      <c r="AB233" s="76"/>
    </row>
    <row r="234" spans="1:28" ht="23.25">
      <c r="A234" s="94" t="s">
        <v>52</v>
      </c>
      <c r="B234" s="96" t="s">
        <v>52</v>
      </c>
      <c r="C234" s="96" t="s">
        <v>52</v>
      </c>
      <c r="D234" s="96" t="s">
        <v>52</v>
      </c>
      <c r="E234" s="96" t="s">
        <v>52</v>
      </c>
      <c r="F234" s="96" t="s">
        <v>52</v>
      </c>
      <c r="G234" s="96" t="s">
        <v>52</v>
      </c>
      <c r="H234" s="96" t="s">
        <v>52</v>
      </c>
      <c r="I234" s="96" t="s">
        <v>52</v>
      </c>
      <c r="J234" s="96" t="s">
        <v>52</v>
      </c>
      <c r="K234" s="77" t="s">
        <v>52</v>
      </c>
      <c r="L234" s="77" t="s">
        <v>52</v>
      </c>
      <c r="M234" s="77" t="s">
        <v>52</v>
      </c>
      <c r="N234" s="96" t="s">
        <v>52</v>
      </c>
      <c r="O234" s="96" t="s">
        <v>52</v>
      </c>
      <c r="P234" s="96" t="s">
        <v>52</v>
      </c>
      <c r="Q234" s="96" t="s">
        <v>52</v>
      </c>
      <c r="R234" s="96" t="s">
        <v>52</v>
      </c>
      <c r="S234" s="96" t="s">
        <v>52</v>
      </c>
      <c r="T234" s="77" t="s">
        <v>52</v>
      </c>
      <c r="U234" s="77" t="s">
        <v>52</v>
      </c>
      <c r="V234" s="77" t="s">
        <v>52</v>
      </c>
      <c r="W234" s="77" t="s">
        <v>52</v>
      </c>
      <c r="X234" s="77" t="s">
        <v>52</v>
      </c>
      <c r="Y234" s="76"/>
      <c r="Z234" s="100"/>
      <c r="AA234" s="76"/>
      <c r="AB234" s="76"/>
    </row>
    <row r="235" spans="1:28" ht="46.5" customHeight="1">
      <c r="A235" s="94" t="s">
        <v>52</v>
      </c>
      <c r="B235" s="334" t="s">
        <v>57</v>
      </c>
      <c r="C235" s="335"/>
      <c r="D235" s="80">
        <v>1</v>
      </c>
      <c r="E235" s="68">
        <v>80101600</v>
      </c>
      <c r="F235" s="68">
        <v>81101500</v>
      </c>
      <c r="G235" s="68"/>
      <c r="H235" s="68"/>
      <c r="I235" s="336" t="s">
        <v>28</v>
      </c>
      <c r="J235" s="337"/>
      <c r="K235" s="403" t="s">
        <v>29</v>
      </c>
      <c r="L235" s="404"/>
      <c r="M235" s="75" t="s">
        <v>52</v>
      </c>
      <c r="N235" s="75" t="s">
        <v>52</v>
      </c>
      <c r="O235" s="75" t="s">
        <v>52</v>
      </c>
      <c r="P235" s="75" t="s">
        <v>52</v>
      </c>
      <c r="Q235" s="76"/>
      <c r="R235" s="75" t="s">
        <v>52</v>
      </c>
      <c r="S235" s="75" t="s">
        <v>52</v>
      </c>
      <c r="T235" s="75" t="s">
        <v>52</v>
      </c>
      <c r="U235" s="75" t="s">
        <v>52</v>
      </c>
      <c r="V235" s="75" t="s">
        <v>52</v>
      </c>
      <c r="W235" s="75" t="s">
        <v>52</v>
      </c>
      <c r="X235" s="75" t="s">
        <v>52</v>
      </c>
      <c r="Y235" s="75" t="s">
        <v>52</v>
      </c>
      <c r="Z235" s="95" t="s">
        <v>52</v>
      </c>
      <c r="AA235" s="76"/>
      <c r="AB235" s="76"/>
    </row>
    <row r="236" spans="1:28" ht="23.25">
      <c r="A236" s="94" t="s">
        <v>52</v>
      </c>
      <c r="B236" s="338" t="s">
        <v>30</v>
      </c>
      <c r="C236" s="339"/>
      <c r="D236" s="69" t="s">
        <v>31</v>
      </c>
      <c r="E236" s="74" t="s">
        <v>32</v>
      </c>
      <c r="F236" s="74" t="s">
        <v>32</v>
      </c>
      <c r="G236" s="74"/>
      <c r="H236" s="74" t="s">
        <v>52</v>
      </c>
      <c r="I236" s="340">
        <f>COUNTA(E236:F236)</f>
        <v>2</v>
      </c>
      <c r="J236" s="341"/>
      <c r="K236" s="405" t="s">
        <v>47</v>
      </c>
      <c r="L236" s="405"/>
      <c r="M236" s="75" t="s">
        <v>52</v>
      </c>
      <c r="N236" s="75" t="s">
        <v>52</v>
      </c>
      <c r="O236" s="75" t="s">
        <v>52</v>
      </c>
      <c r="P236" s="75" t="s">
        <v>52</v>
      </c>
      <c r="Q236" s="75" t="s">
        <v>52</v>
      </c>
      <c r="R236" s="75" t="s">
        <v>52</v>
      </c>
      <c r="S236" s="75" t="s">
        <v>52</v>
      </c>
      <c r="T236" s="75" t="s">
        <v>52</v>
      </c>
      <c r="U236" s="75" t="s">
        <v>52</v>
      </c>
      <c r="V236" s="75" t="s">
        <v>52</v>
      </c>
      <c r="W236" s="75" t="s">
        <v>52</v>
      </c>
      <c r="X236" s="75" t="s">
        <v>52</v>
      </c>
      <c r="Y236" s="75" t="s">
        <v>52</v>
      </c>
      <c r="Z236" s="95" t="s">
        <v>52</v>
      </c>
      <c r="AA236" s="76"/>
      <c r="AB236" s="76"/>
    </row>
    <row r="237" spans="1:28" ht="23.25">
      <c r="A237" s="94" t="s">
        <v>52</v>
      </c>
      <c r="B237" s="342" t="s">
        <v>33</v>
      </c>
      <c r="C237" s="343"/>
      <c r="D237" s="344"/>
      <c r="E237" s="116">
        <v>0</v>
      </c>
      <c r="F237" s="116">
        <v>0</v>
      </c>
      <c r="G237" s="116"/>
      <c r="H237" s="116"/>
      <c r="I237" s="340">
        <f>COUNTA(E237:F237)</f>
        <v>2</v>
      </c>
      <c r="J237" s="341"/>
      <c r="K237" s="405" t="s">
        <v>47</v>
      </c>
      <c r="L237" s="405"/>
      <c r="M237" s="75" t="s">
        <v>52</v>
      </c>
      <c r="N237" s="75" t="s">
        <v>52</v>
      </c>
      <c r="O237" s="75" t="s">
        <v>52</v>
      </c>
      <c r="P237" s="75" t="s">
        <v>52</v>
      </c>
      <c r="Q237" s="75" t="s">
        <v>52</v>
      </c>
      <c r="R237" s="75" t="s">
        <v>52</v>
      </c>
      <c r="S237" s="75" t="s">
        <v>52</v>
      </c>
      <c r="T237" s="75" t="s">
        <v>52</v>
      </c>
      <c r="U237" s="75" t="s">
        <v>52</v>
      </c>
      <c r="V237" s="75" t="s">
        <v>52</v>
      </c>
      <c r="W237" s="75" t="s">
        <v>52</v>
      </c>
      <c r="X237" s="75" t="s">
        <v>52</v>
      </c>
      <c r="Y237" s="75" t="s">
        <v>52</v>
      </c>
      <c r="Z237" s="95" t="s">
        <v>52</v>
      </c>
      <c r="AA237" s="76"/>
      <c r="AB237" s="76"/>
    </row>
    <row r="238" spans="1:28">
      <c r="A238" s="101" t="s">
        <v>52</v>
      </c>
      <c r="B238" s="102" t="s">
        <v>52</v>
      </c>
      <c r="C238" s="102" t="s">
        <v>52</v>
      </c>
      <c r="D238" s="102" t="s">
        <v>52</v>
      </c>
      <c r="E238" s="102" t="s">
        <v>52</v>
      </c>
      <c r="F238" s="102" t="s">
        <v>52</v>
      </c>
      <c r="G238" s="103" t="s">
        <v>52</v>
      </c>
      <c r="H238" s="103" t="s">
        <v>52</v>
      </c>
      <c r="I238" s="103" t="s">
        <v>52</v>
      </c>
      <c r="J238" s="103" t="s">
        <v>52</v>
      </c>
      <c r="K238" s="104" t="s">
        <v>52</v>
      </c>
      <c r="L238" s="104" t="s">
        <v>52</v>
      </c>
      <c r="M238" s="104" t="s">
        <v>52</v>
      </c>
      <c r="N238" s="104" t="s">
        <v>52</v>
      </c>
      <c r="O238" s="104" t="s">
        <v>52</v>
      </c>
      <c r="P238" s="104" t="s">
        <v>52</v>
      </c>
      <c r="Q238" s="104" t="s">
        <v>52</v>
      </c>
      <c r="R238" s="104" t="s">
        <v>52</v>
      </c>
      <c r="S238" s="104" t="s">
        <v>52</v>
      </c>
      <c r="T238" s="104" t="s">
        <v>52</v>
      </c>
      <c r="U238" s="104" t="s">
        <v>52</v>
      </c>
      <c r="V238" s="104" t="s">
        <v>52</v>
      </c>
      <c r="W238" s="104" t="s">
        <v>52</v>
      </c>
      <c r="X238" s="104" t="s">
        <v>52</v>
      </c>
      <c r="Y238" s="104" t="s">
        <v>52</v>
      </c>
      <c r="Z238" s="105" t="s">
        <v>52</v>
      </c>
      <c r="AA238" s="81"/>
      <c r="AB238" s="81"/>
    </row>
    <row r="239" spans="1:28" ht="48" customHeight="1">
      <c r="A239" s="101" t="s">
        <v>52</v>
      </c>
      <c r="B239" s="345" t="s">
        <v>34</v>
      </c>
      <c r="C239" s="345" t="s">
        <v>35</v>
      </c>
      <c r="D239" s="345" t="s">
        <v>36</v>
      </c>
      <c r="E239" s="345" t="s">
        <v>58</v>
      </c>
      <c r="F239" s="348" t="s">
        <v>59</v>
      </c>
      <c r="G239" s="349"/>
      <c r="H239" s="350"/>
      <c r="I239" s="357" t="s">
        <v>60</v>
      </c>
      <c r="J239" s="358"/>
      <c r="K239" s="363" t="s">
        <v>37</v>
      </c>
      <c r="L239" s="363"/>
      <c r="M239" s="364"/>
      <c r="N239" s="369" t="s">
        <v>38</v>
      </c>
      <c r="O239" s="369"/>
      <c r="P239" s="369"/>
      <c r="Q239" s="369"/>
      <c r="R239" s="387"/>
      <c r="S239" s="345" t="s">
        <v>61</v>
      </c>
      <c r="T239" s="345" t="s">
        <v>39</v>
      </c>
      <c r="U239" s="345" t="s">
        <v>40</v>
      </c>
      <c r="V239" s="345" t="s">
        <v>41</v>
      </c>
      <c r="W239" s="345" t="s">
        <v>62</v>
      </c>
      <c r="X239" s="345" t="s">
        <v>63</v>
      </c>
      <c r="Y239" s="357" t="s">
        <v>42</v>
      </c>
      <c r="Z239" s="366"/>
      <c r="AA239" s="81"/>
      <c r="AB239" s="81"/>
    </row>
    <row r="240" spans="1:28" ht="183.75" customHeight="1">
      <c r="A240" s="101" t="s">
        <v>52</v>
      </c>
      <c r="B240" s="346"/>
      <c r="C240" s="346"/>
      <c r="D240" s="346"/>
      <c r="E240" s="346"/>
      <c r="F240" s="351"/>
      <c r="G240" s="352"/>
      <c r="H240" s="353"/>
      <c r="I240" s="359"/>
      <c r="J240" s="360"/>
      <c r="K240" s="369" t="s">
        <v>43</v>
      </c>
      <c r="L240" s="370"/>
      <c r="M240" s="145" t="s">
        <v>44</v>
      </c>
      <c r="N240" s="371" t="s">
        <v>64</v>
      </c>
      <c r="O240" s="372"/>
      <c r="P240" s="372"/>
      <c r="Q240" s="372"/>
      <c r="R240" s="373"/>
      <c r="S240" s="346"/>
      <c r="T240" s="346"/>
      <c r="U240" s="346"/>
      <c r="V240" s="346"/>
      <c r="W240" s="346"/>
      <c r="X240" s="346"/>
      <c r="Y240" s="359"/>
      <c r="Z240" s="367"/>
      <c r="AA240" s="81"/>
      <c r="AB240" s="81"/>
    </row>
    <row r="241" spans="1:28" ht="88.5" customHeight="1">
      <c r="A241" s="106" t="s">
        <v>52</v>
      </c>
      <c r="B241" s="347"/>
      <c r="C241" s="347"/>
      <c r="D241" s="347"/>
      <c r="E241" s="347"/>
      <c r="F241" s="354"/>
      <c r="G241" s="355"/>
      <c r="H241" s="356"/>
      <c r="I241" s="361"/>
      <c r="J241" s="362"/>
      <c r="K241" s="406" t="s">
        <v>45</v>
      </c>
      <c r="L241" s="407"/>
      <c r="M241" s="146" t="s">
        <v>92</v>
      </c>
      <c r="N241" s="374"/>
      <c r="O241" s="375"/>
      <c r="P241" s="375"/>
      <c r="Q241" s="375"/>
      <c r="R241" s="376"/>
      <c r="S241" s="347"/>
      <c r="T241" s="347"/>
      <c r="U241" s="347"/>
      <c r="V241" s="347"/>
      <c r="W241" s="347"/>
      <c r="X241" s="347"/>
      <c r="Y241" s="361"/>
      <c r="Z241" s="368"/>
      <c r="AA241" s="82"/>
      <c r="AB241" s="82"/>
    </row>
    <row r="242" spans="1:28" ht="15.75">
      <c r="A242" s="101" t="s">
        <v>52</v>
      </c>
      <c r="B242" s="83" t="s">
        <v>52</v>
      </c>
      <c r="C242" s="107"/>
      <c r="D242" s="107"/>
      <c r="E242" s="108"/>
      <c r="F242" s="327" t="s">
        <v>52</v>
      </c>
      <c r="G242" s="327"/>
      <c r="H242" s="327"/>
      <c r="I242" s="108"/>
      <c r="J242" s="108"/>
      <c r="K242" s="108"/>
      <c r="L242" s="81"/>
      <c r="M242" s="81"/>
      <c r="N242" s="81"/>
      <c r="O242" s="108"/>
      <c r="P242" s="108"/>
      <c r="Q242" s="108"/>
      <c r="R242" s="108"/>
      <c r="S242" s="108"/>
      <c r="T242" s="108"/>
      <c r="U242" s="108"/>
      <c r="V242" s="108"/>
      <c r="W242" s="108"/>
      <c r="X242" s="108"/>
      <c r="Y242" s="108"/>
      <c r="Z242" s="109"/>
      <c r="AA242" s="81"/>
      <c r="AB242" s="81"/>
    </row>
    <row r="243" spans="1:28" ht="203.25" customHeight="1">
      <c r="A243" s="101" t="s">
        <v>52</v>
      </c>
      <c r="B243" s="72">
        <v>1</v>
      </c>
      <c r="C243" s="66">
        <v>17</v>
      </c>
      <c r="D243" s="66"/>
      <c r="E243" s="117" t="s">
        <v>311</v>
      </c>
      <c r="F243" s="333" t="s">
        <v>309</v>
      </c>
      <c r="G243" s="333"/>
      <c r="H243" s="333"/>
      <c r="I243" s="329" t="s">
        <v>312</v>
      </c>
      <c r="J243" s="329"/>
      <c r="K243" s="365" t="s">
        <v>47</v>
      </c>
      <c r="L243" s="365"/>
      <c r="M243" s="204" t="s">
        <v>47</v>
      </c>
      <c r="N243" s="365" t="s">
        <v>47</v>
      </c>
      <c r="O243" s="365"/>
      <c r="P243" s="365"/>
      <c r="Q243" s="365"/>
      <c r="R243" s="365"/>
      <c r="S243" s="119" t="s">
        <v>47</v>
      </c>
      <c r="T243" s="118" t="s">
        <v>308</v>
      </c>
      <c r="U243" s="67">
        <v>1</v>
      </c>
      <c r="V243" s="154">
        <v>572.03</v>
      </c>
      <c r="W243" s="155">
        <f>U243*V243</f>
        <v>572.03</v>
      </c>
      <c r="X243" s="231">
        <f>V243*U243</f>
        <v>572.03</v>
      </c>
      <c r="Y243" s="333" t="s">
        <v>139</v>
      </c>
      <c r="Z243" s="333"/>
      <c r="AA243" s="84"/>
      <c r="AB243" s="81"/>
    </row>
    <row r="244" spans="1:28" ht="17.25" thickBot="1">
      <c r="A244" s="101" t="s">
        <v>52</v>
      </c>
      <c r="B244" s="110" t="s">
        <v>52</v>
      </c>
      <c r="C244" s="86" t="s">
        <v>52</v>
      </c>
      <c r="D244" s="86" t="s">
        <v>52</v>
      </c>
      <c r="E244" s="87" t="s">
        <v>52</v>
      </c>
      <c r="F244" s="87" t="s">
        <v>52</v>
      </c>
      <c r="G244" s="87" t="s">
        <v>52</v>
      </c>
      <c r="H244" s="87" t="s">
        <v>52</v>
      </c>
      <c r="I244" s="87" t="s">
        <v>52</v>
      </c>
      <c r="J244" s="87" t="s">
        <v>52</v>
      </c>
      <c r="K244" s="87" t="s">
        <v>52</v>
      </c>
      <c r="L244" s="87" t="s">
        <v>52</v>
      </c>
      <c r="M244" s="87" t="s">
        <v>52</v>
      </c>
      <c r="N244" s="87" t="s">
        <v>52</v>
      </c>
      <c r="O244" s="87" t="s">
        <v>52</v>
      </c>
      <c r="P244" s="87" t="s">
        <v>52</v>
      </c>
      <c r="Q244" s="87" t="s">
        <v>52</v>
      </c>
      <c r="R244" s="87" t="s">
        <v>52</v>
      </c>
      <c r="S244" s="87" t="s">
        <v>52</v>
      </c>
      <c r="T244" s="87" t="s">
        <v>52</v>
      </c>
      <c r="U244" s="87" t="s">
        <v>52</v>
      </c>
      <c r="V244" s="87" t="s">
        <v>52</v>
      </c>
      <c r="W244" s="87" t="s">
        <v>52</v>
      </c>
      <c r="X244" s="87" t="s">
        <v>52</v>
      </c>
      <c r="Y244" s="87" t="s">
        <v>52</v>
      </c>
      <c r="Z244" s="109"/>
      <c r="AA244" s="81"/>
      <c r="AB244" s="81"/>
    </row>
    <row r="245" spans="1:28" ht="33" customHeight="1">
      <c r="A245" s="101" t="s">
        <v>52</v>
      </c>
      <c r="B245" s="319" t="s">
        <v>68</v>
      </c>
      <c r="C245" s="320"/>
      <c r="D245" s="320"/>
      <c r="E245" s="320"/>
      <c r="F245" s="320"/>
      <c r="G245" s="320"/>
      <c r="H245" s="320"/>
      <c r="I245" s="320"/>
      <c r="J245" s="320"/>
      <c r="K245" s="320"/>
      <c r="L245" s="320"/>
      <c r="M245" s="320"/>
      <c r="N245" s="320"/>
      <c r="O245" s="320"/>
      <c r="P245" s="320"/>
      <c r="Q245" s="320"/>
      <c r="R245" s="320"/>
      <c r="S245" s="320"/>
      <c r="T245" s="320"/>
      <c r="U245" s="320"/>
      <c r="V245" s="321"/>
      <c r="W245" s="158">
        <f>SUM(W243:W243)</f>
        <v>572.03</v>
      </c>
      <c r="X245" s="158">
        <f>SUM(X243:X243)</f>
        <v>572.03</v>
      </c>
      <c r="Y245" s="377" t="s">
        <v>47</v>
      </c>
      <c r="Z245" s="378"/>
      <c r="AA245" s="81"/>
      <c r="AB245" s="81"/>
    </row>
    <row r="246" spans="1:28" ht="33" customHeight="1" thickBot="1">
      <c r="A246" s="157" t="s">
        <v>52</v>
      </c>
      <c r="B246" s="322" t="s">
        <v>69</v>
      </c>
      <c r="C246" s="323"/>
      <c r="D246" s="323"/>
      <c r="E246" s="323"/>
      <c r="F246" s="323"/>
      <c r="G246" s="323"/>
      <c r="H246" s="323"/>
      <c r="I246" s="323"/>
      <c r="J246" s="323"/>
      <c r="K246" s="323"/>
      <c r="L246" s="323"/>
      <c r="M246" s="323"/>
      <c r="N246" s="323"/>
      <c r="O246" s="323"/>
      <c r="P246" s="323"/>
      <c r="Q246" s="323"/>
      <c r="R246" s="323"/>
      <c r="S246" s="323"/>
      <c r="T246" s="323"/>
      <c r="U246" s="323"/>
      <c r="V246" s="324"/>
      <c r="W246" s="111">
        <f>AVERAGE(W243:W243)</f>
        <v>572.03</v>
      </c>
      <c r="X246" s="111">
        <f>AVERAGE(X243:X243)</f>
        <v>572.03</v>
      </c>
      <c r="Y246" s="325" t="s">
        <v>52</v>
      </c>
      <c r="Z246" s="326"/>
      <c r="AA246" s="81"/>
      <c r="AB246" s="81"/>
    </row>
    <row r="247" spans="1:28" s="114" customFormat="1" ht="46.5" customHeight="1">
      <c r="A247" s="101" t="s">
        <v>52</v>
      </c>
      <c r="B247" s="131" t="s">
        <v>52</v>
      </c>
      <c r="C247" s="131" t="s">
        <v>52</v>
      </c>
      <c r="D247" s="131" t="s">
        <v>52</v>
      </c>
      <c r="E247" s="131" t="s">
        <v>52</v>
      </c>
      <c r="F247" s="131" t="s">
        <v>52</v>
      </c>
      <c r="G247" s="131" t="s">
        <v>52</v>
      </c>
      <c r="H247" s="131" t="s">
        <v>52</v>
      </c>
      <c r="I247" s="131" t="s">
        <v>52</v>
      </c>
      <c r="J247" s="131" t="s">
        <v>52</v>
      </c>
      <c r="K247" s="131" t="s">
        <v>52</v>
      </c>
      <c r="L247" s="131" t="s">
        <v>52</v>
      </c>
      <c r="M247" s="131" t="s">
        <v>52</v>
      </c>
      <c r="N247" s="131" t="s">
        <v>52</v>
      </c>
      <c r="O247" s="131" t="s">
        <v>52</v>
      </c>
      <c r="P247" s="131" t="s">
        <v>52</v>
      </c>
      <c r="Q247" s="131" t="s">
        <v>52</v>
      </c>
      <c r="R247" s="131" t="s">
        <v>52</v>
      </c>
      <c r="S247" s="131" t="s">
        <v>52</v>
      </c>
      <c r="T247" s="131" t="s">
        <v>52</v>
      </c>
      <c r="U247" s="131" t="s">
        <v>52</v>
      </c>
      <c r="V247" s="131" t="s">
        <v>52</v>
      </c>
      <c r="W247" s="130" t="s">
        <v>52</v>
      </c>
      <c r="X247" s="130" t="s">
        <v>52</v>
      </c>
      <c r="Y247" s="129" t="s">
        <v>52</v>
      </c>
      <c r="Z247" s="95" t="s">
        <v>52</v>
      </c>
      <c r="AA247" s="132" t="s">
        <v>52</v>
      </c>
      <c r="AB247" s="132" t="s">
        <v>52</v>
      </c>
    </row>
    <row r="248" spans="1:28" ht="29.25" customHeight="1"/>
    <row r="249" spans="1:28" ht="43.5" customHeight="1">
      <c r="A249" s="94" t="s">
        <v>52</v>
      </c>
      <c r="B249" s="73">
        <v>10</v>
      </c>
      <c r="C249" s="379" t="s">
        <v>331</v>
      </c>
      <c r="D249" s="379"/>
      <c r="E249" s="379"/>
      <c r="F249" s="379"/>
      <c r="G249" s="379"/>
      <c r="H249" s="379"/>
      <c r="I249" s="379"/>
      <c r="J249" s="380"/>
      <c r="K249" s="128" t="s">
        <v>52</v>
      </c>
      <c r="L249" s="129" t="s">
        <v>52</v>
      </c>
      <c r="M249" s="330" t="s">
        <v>54</v>
      </c>
      <c r="N249" s="332"/>
      <c r="O249" s="332"/>
      <c r="P249" s="331"/>
      <c r="Q249" s="129" t="s">
        <v>52</v>
      </c>
      <c r="R249" s="129" t="s">
        <v>52</v>
      </c>
      <c r="S249" s="129" t="s">
        <v>52</v>
      </c>
      <c r="T249" s="129" t="s">
        <v>52</v>
      </c>
      <c r="U249" s="129" t="s">
        <v>52</v>
      </c>
      <c r="V249" s="129" t="s">
        <v>52</v>
      </c>
      <c r="W249" s="129" t="s">
        <v>52</v>
      </c>
      <c r="X249" s="129" t="s">
        <v>52</v>
      </c>
      <c r="Y249" s="129" t="s">
        <v>52</v>
      </c>
      <c r="Z249" s="95" t="s">
        <v>52</v>
      </c>
      <c r="AA249" s="76"/>
      <c r="AB249" s="76"/>
    </row>
    <row r="250" spans="1:28" ht="36" customHeight="1">
      <c r="A250" s="94" t="s">
        <v>52</v>
      </c>
      <c r="B250" s="77" t="s">
        <v>52</v>
      </c>
      <c r="C250" s="96" t="s">
        <v>52</v>
      </c>
      <c r="D250" s="96" t="s">
        <v>52</v>
      </c>
      <c r="E250" s="77" t="s">
        <v>52</v>
      </c>
      <c r="F250" s="77" t="s">
        <v>52</v>
      </c>
      <c r="G250" s="77" t="s">
        <v>52</v>
      </c>
      <c r="H250" s="77" t="s">
        <v>52</v>
      </c>
      <c r="I250" s="77" t="s">
        <v>52</v>
      </c>
      <c r="J250" s="76"/>
      <c r="K250" s="77" t="s">
        <v>52</v>
      </c>
      <c r="L250" s="75" t="s">
        <v>52</v>
      </c>
      <c r="M250" s="384"/>
      <c r="N250" s="385"/>
      <c r="O250" s="385"/>
      <c r="P250" s="386"/>
      <c r="Q250" s="75" t="s">
        <v>52</v>
      </c>
      <c r="R250" s="75" t="s">
        <v>52</v>
      </c>
      <c r="S250" s="75" t="s">
        <v>52</v>
      </c>
      <c r="T250" s="75" t="s">
        <v>52</v>
      </c>
      <c r="U250" s="75" t="s">
        <v>52</v>
      </c>
      <c r="V250" s="75" t="s">
        <v>52</v>
      </c>
      <c r="W250" s="75" t="s">
        <v>52</v>
      </c>
      <c r="X250" s="75" t="s">
        <v>52</v>
      </c>
      <c r="Y250" s="75" t="s">
        <v>52</v>
      </c>
      <c r="Z250" s="95" t="s">
        <v>52</v>
      </c>
      <c r="AA250" s="76"/>
      <c r="AB250" s="76"/>
    </row>
    <row r="251" spans="1:28" ht="23.25">
      <c r="A251" s="94" t="s">
        <v>52</v>
      </c>
      <c r="B251" s="96" t="s">
        <v>52</v>
      </c>
      <c r="C251" s="96" t="s">
        <v>52</v>
      </c>
      <c r="D251" s="96" t="s">
        <v>52</v>
      </c>
      <c r="E251" s="96" t="s">
        <v>52</v>
      </c>
      <c r="F251" s="96" t="s">
        <v>52</v>
      </c>
      <c r="G251" s="96" t="s">
        <v>52</v>
      </c>
      <c r="H251" s="96" t="s">
        <v>52</v>
      </c>
      <c r="I251" s="96" t="s">
        <v>52</v>
      </c>
      <c r="J251" s="96" t="s">
        <v>52</v>
      </c>
      <c r="K251" s="77" t="s">
        <v>52</v>
      </c>
      <c r="L251" s="77" t="s">
        <v>52</v>
      </c>
      <c r="M251" s="77" t="s">
        <v>52</v>
      </c>
      <c r="N251" s="96" t="s">
        <v>52</v>
      </c>
      <c r="O251" s="96" t="s">
        <v>52</v>
      </c>
      <c r="P251" s="96" t="s">
        <v>52</v>
      </c>
      <c r="Q251" s="96" t="s">
        <v>52</v>
      </c>
      <c r="R251" s="96" t="s">
        <v>52</v>
      </c>
      <c r="S251" s="96" t="s">
        <v>52</v>
      </c>
      <c r="T251" s="77" t="s">
        <v>52</v>
      </c>
      <c r="U251" s="77" t="s">
        <v>52</v>
      </c>
      <c r="V251" s="77" t="s">
        <v>52</v>
      </c>
      <c r="W251" s="77" t="s">
        <v>52</v>
      </c>
      <c r="X251" s="77" t="s">
        <v>52</v>
      </c>
      <c r="Y251" s="77" t="s">
        <v>52</v>
      </c>
      <c r="Z251" s="95" t="s">
        <v>52</v>
      </c>
      <c r="AA251" s="76"/>
      <c r="AB251" s="76"/>
    </row>
    <row r="252" spans="1:28" ht="26.25" customHeight="1">
      <c r="A252" s="97" t="s">
        <v>52</v>
      </c>
      <c r="B252" s="348" t="s">
        <v>56</v>
      </c>
      <c r="C252" s="349"/>
      <c r="D252" s="350"/>
      <c r="E252" s="388" t="str">
        <f>C249</f>
        <v>UMBRELLA INTERNACIONAL SAS</v>
      </c>
      <c r="F252" s="389"/>
      <c r="G252" s="389"/>
      <c r="H252" s="390"/>
      <c r="I252" s="394" t="s">
        <v>23</v>
      </c>
      <c r="J252" s="335"/>
      <c r="K252" s="395" t="s">
        <v>331</v>
      </c>
      <c r="L252" s="395"/>
      <c r="M252" s="395"/>
      <c r="N252" s="395"/>
      <c r="O252" s="396"/>
      <c r="P252" s="394" t="s">
        <v>24</v>
      </c>
      <c r="Q252" s="394"/>
      <c r="R252" s="394"/>
      <c r="S252" s="78">
        <v>1</v>
      </c>
      <c r="T252" s="77" t="s">
        <v>52</v>
      </c>
      <c r="U252" s="77" t="s">
        <v>52</v>
      </c>
      <c r="V252" s="75" t="s">
        <v>52</v>
      </c>
      <c r="W252" s="75" t="s">
        <v>52</v>
      </c>
      <c r="X252" s="75" t="s">
        <v>52</v>
      </c>
      <c r="Y252" s="98" t="s">
        <v>52</v>
      </c>
      <c r="Z252" s="99" t="s">
        <v>52</v>
      </c>
      <c r="AA252" s="79"/>
      <c r="AB252" s="79"/>
    </row>
    <row r="253" spans="1:28" ht="30.75" customHeight="1">
      <c r="A253" s="97" t="s">
        <v>52</v>
      </c>
      <c r="B253" s="411"/>
      <c r="C253" s="412"/>
      <c r="D253" s="413"/>
      <c r="E253" s="391"/>
      <c r="F253" s="392"/>
      <c r="G253" s="392"/>
      <c r="H253" s="393"/>
      <c r="I253" s="394" t="s">
        <v>25</v>
      </c>
      <c r="J253" s="335"/>
      <c r="K253" s="395"/>
      <c r="L253" s="395"/>
      <c r="M253" s="395"/>
      <c r="N253" s="395"/>
      <c r="O253" s="396"/>
      <c r="P253" s="394" t="s">
        <v>24</v>
      </c>
      <c r="Q253" s="394"/>
      <c r="R253" s="394"/>
      <c r="S253" s="142"/>
      <c r="T253" s="77" t="s">
        <v>52</v>
      </c>
      <c r="U253" s="77" t="s">
        <v>52</v>
      </c>
      <c r="V253" s="77" t="s">
        <v>52</v>
      </c>
      <c r="W253" s="77" t="s">
        <v>52</v>
      </c>
      <c r="X253" s="77" t="s">
        <v>52</v>
      </c>
      <c r="Y253" s="98" t="s">
        <v>52</v>
      </c>
      <c r="Z253" s="99" t="s">
        <v>52</v>
      </c>
      <c r="AA253" s="79"/>
      <c r="AB253" s="79"/>
    </row>
    <row r="254" spans="1:28" s="141" customFormat="1" ht="26.25" customHeight="1">
      <c r="A254" s="134"/>
      <c r="B254" s="135"/>
      <c r="C254" s="135"/>
      <c r="D254" s="135"/>
      <c r="E254" s="136"/>
      <c r="F254" s="136"/>
      <c r="G254" s="136"/>
      <c r="H254" s="136"/>
      <c r="I254" s="137"/>
      <c r="J254" s="137"/>
      <c r="K254" s="137"/>
      <c r="L254" s="137"/>
      <c r="M254" s="137"/>
      <c r="N254" s="137"/>
      <c r="O254" s="137"/>
      <c r="P254" s="334" t="s">
        <v>91</v>
      </c>
      <c r="Q254" s="394"/>
      <c r="R254" s="397"/>
      <c r="S254" s="143">
        <f>S252+S253</f>
        <v>1</v>
      </c>
      <c r="T254" s="138"/>
      <c r="U254" s="138"/>
      <c r="V254" s="138"/>
      <c r="W254" s="138"/>
      <c r="X254" s="138"/>
      <c r="Y254" s="139"/>
      <c r="Z254" s="140"/>
      <c r="AA254" s="139"/>
      <c r="AB254" s="139"/>
    </row>
    <row r="255" spans="1:28" ht="31.5" customHeight="1">
      <c r="A255" s="94" t="s">
        <v>52</v>
      </c>
      <c r="B255" s="96" t="s">
        <v>52</v>
      </c>
      <c r="C255" s="96" t="s">
        <v>52</v>
      </c>
      <c r="D255" s="96" t="s">
        <v>52</v>
      </c>
      <c r="E255" s="96" t="s">
        <v>52</v>
      </c>
      <c r="F255" s="96" t="s">
        <v>52</v>
      </c>
      <c r="G255" s="96" t="s">
        <v>52</v>
      </c>
      <c r="H255" s="96" t="s">
        <v>52</v>
      </c>
      <c r="I255" s="96" t="s">
        <v>52</v>
      </c>
      <c r="J255" s="96" t="s">
        <v>52</v>
      </c>
      <c r="K255" s="77" t="s">
        <v>52</v>
      </c>
      <c r="L255" s="77" t="s">
        <v>52</v>
      </c>
      <c r="M255" s="77" t="s">
        <v>52</v>
      </c>
      <c r="N255" s="96" t="s">
        <v>52</v>
      </c>
      <c r="O255" s="96" t="s">
        <v>52</v>
      </c>
      <c r="P255" s="96" t="s">
        <v>52</v>
      </c>
      <c r="Q255" s="96" t="s">
        <v>52</v>
      </c>
      <c r="R255" s="96" t="s">
        <v>52</v>
      </c>
      <c r="S255" s="96" t="s">
        <v>52</v>
      </c>
      <c r="T255" s="77" t="s">
        <v>52</v>
      </c>
      <c r="U255" s="77" t="s">
        <v>52</v>
      </c>
      <c r="V255" s="77" t="s">
        <v>52</v>
      </c>
      <c r="W255" s="77" t="s">
        <v>52</v>
      </c>
      <c r="X255" s="77" t="s">
        <v>52</v>
      </c>
      <c r="Y255" s="76"/>
      <c r="Z255" s="100"/>
      <c r="AA255" s="76"/>
      <c r="AB255" s="76"/>
    </row>
    <row r="256" spans="1:28" ht="37.5" customHeight="1">
      <c r="A256" s="94" t="s">
        <v>52</v>
      </c>
      <c r="B256" s="334" t="s">
        <v>26</v>
      </c>
      <c r="C256" s="394"/>
      <c r="D256" s="335"/>
      <c r="E256" s="398">
        <v>215897184</v>
      </c>
      <c r="F256" s="399"/>
      <c r="G256" s="400" t="s">
        <v>27</v>
      </c>
      <c r="H256" s="400"/>
      <c r="I256" s="401"/>
      <c r="J256" s="64">
        <v>1</v>
      </c>
      <c r="K256" s="17">
        <f>((E256/1300000)*J256)</f>
        <v>166.07475692307693</v>
      </c>
      <c r="L256" s="217" t="s">
        <v>54</v>
      </c>
      <c r="M256" s="258"/>
      <c r="N256" s="258"/>
      <c r="O256" s="258"/>
      <c r="P256" s="258"/>
      <c r="Q256" s="226"/>
      <c r="R256" s="75" t="s">
        <v>52</v>
      </c>
      <c r="S256" s="75" t="s">
        <v>52</v>
      </c>
      <c r="T256" s="75" t="s">
        <v>52</v>
      </c>
      <c r="U256" s="75" t="s">
        <v>52</v>
      </c>
      <c r="V256" s="75" t="s">
        <v>52</v>
      </c>
      <c r="W256" s="75" t="s">
        <v>52</v>
      </c>
      <c r="X256" s="75" t="s">
        <v>52</v>
      </c>
      <c r="Y256" s="75" t="s">
        <v>52</v>
      </c>
      <c r="Z256" s="95" t="s">
        <v>52</v>
      </c>
      <c r="AA256" s="76"/>
      <c r="AB256" s="76"/>
    </row>
    <row r="257" spans="1:28" ht="37.5" customHeight="1">
      <c r="A257" s="94"/>
      <c r="B257" s="133"/>
      <c r="C257" s="133"/>
      <c r="D257" s="133"/>
      <c r="E257" s="148"/>
      <c r="F257" s="149"/>
      <c r="G257" s="402" t="s">
        <v>93</v>
      </c>
      <c r="H257" s="400"/>
      <c r="I257" s="401"/>
      <c r="J257" s="150">
        <v>0.7</v>
      </c>
      <c r="K257" s="17">
        <f>((E256/1300000)*J257)</f>
        <v>116.25232984615384</v>
      </c>
      <c r="L257" s="217" t="s">
        <v>54</v>
      </c>
      <c r="M257" s="152"/>
      <c r="N257" s="75"/>
      <c r="O257" s="75"/>
      <c r="P257" s="75"/>
      <c r="Q257" s="75"/>
      <c r="R257" s="75"/>
      <c r="S257" s="75"/>
      <c r="T257" s="75"/>
      <c r="U257" s="75"/>
      <c r="V257" s="75"/>
      <c r="W257" s="75"/>
      <c r="X257" s="75"/>
      <c r="Y257" s="75"/>
      <c r="Z257" s="95"/>
      <c r="AA257" s="76"/>
      <c r="AB257" s="76"/>
    </row>
    <row r="258" spans="1:28" ht="23.25">
      <c r="A258" s="94" t="s">
        <v>52</v>
      </c>
      <c r="B258" s="96" t="s">
        <v>52</v>
      </c>
      <c r="C258" s="96" t="s">
        <v>52</v>
      </c>
      <c r="D258" s="96" t="s">
        <v>52</v>
      </c>
      <c r="E258" s="96" t="s">
        <v>52</v>
      </c>
      <c r="F258" s="96" t="s">
        <v>52</v>
      </c>
      <c r="G258" s="96" t="s">
        <v>52</v>
      </c>
      <c r="H258" s="96" t="s">
        <v>52</v>
      </c>
      <c r="I258" s="96" t="s">
        <v>52</v>
      </c>
      <c r="J258" s="96" t="s">
        <v>52</v>
      </c>
      <c r="K258" s="77" t="s">
        <v>52</v>
      </c>
      <c r="L258" s="77" t="s">
        <v>52</v>
      </c>
      <c r="M258" s="77" t="s">
        <v>52</v>
      </c>
      <c r="N258" s="96" t="s">
        <v>52</v>
      </c>
      <c r="O258" s="96" t="s">
        <v>52</v>
      </c>
      <c r="P258" s="96" t="s">
        <v>52</v>
      </c>
      <c r="Q258" s="96" t="s">
        <v>52</v>
      </c>
      <c r="R258" s="96" t="s">
        <v>52</v>
      </c>
      <c r="S258" s="96" t="s">
        <v>52</v>
      </c>
      <c r="T258" s="77" t="s">
        <v>52</v>
      </c>
      <c r="U258" s="77" t="s">
        <v>52</v>
      </c>
      <c r="V258" s="77" t="s">
        <v>52</v>
      </c>
      <c r="W258" s="77" t="s">
        <v>52</v>
      </c>
      <c r="X258" s="77" t="s">
        <v>52</v>
      </c>
      <c r="Y258" s="76"/>
      <c r="Z258" s="100"/>
      <c r="AA258" s="76"/>
      <c r="AB258" s="76"/>
    </row>
    <row r="259" spans="1:28" ht="46.5" customHeight="1">
      <c r="A259" s="94" t="s">
        <v>52</v>
      </c>
      <c r="B259" s="334" t="s">
        <v>57</v>
      </c>
      <c r="C259" s="335"/>
      <c r="D259" s="80">
        <v>1</v>
      </c>
      <c r="E259" s="68">
        <v>80101600</v>
      </c>
      <c r="F259" s="68">
        <v>81101500</v>
      </c>
      <c r="G259" s="68"/>
      <c r="H259" s="68"/>
      <c r="I259" s="336" t="s">
        <v>28</v>
      </c>
      <c r="J259" s="337"/>
      <c r="K259" s="403" t="s">
        <v>29</v>
      </c>
      <c r="L259" s="404"/>
      <c r="M259" s="75" t="s">
        <v>52</v>
      </c>
      <c r="N259" s="75" t="s">
        <v>52</v>
      </c>
      <c r="O259" s="75" t="s">
        <v>52</v>
      </c>
      <c r="P259" s="75" t="s">
        <v>52</v>
      </c>
      <c r="Q259" s="76"/>
      <c r="R259" s="75" t="s">
        <v>52</v>
      </c>
      <c r="S259" s="75" t="s">
        <v>52</v>
      </c>
      <c r="T259" s="75" t="s">
        <v>52</v>
      </c>
      <c r="U259" s="75" t="s">
        <v>52</v>
      </c>
      <c r="V259" s="75" t="s">
        <v>52</v>
      </c>
      <c r="W259" s="75" t="s">
        <v>52</v>
      </c>
      <c r="X259" s="75" t="s">
        <v>52</v>
      </c>
      <c r="Y259" s="75" t="s">
        <v>52</v>
      </c>
      <c r="Z259" s="95" t="s">
        <v>52</v>
      </c>
      <c r="AA259" s="76"/>
      <c r="AB259" s="76"/>
    </row>
    <row r="260" spans="1:28" ht="23.25">
      <c r="A260" s="94" t="s">
        <v>52</v>
      </c>
      <c r="B260" s="338" t="s">
        <v>30</v>
      </c>
      <c r="C260" s="339"/>
      <c r="D260" s="69" t="s">
        <v>31</v>
      </c>
      <c r="E260" s="74"/>
      <c r="F260" s="74"/>
      <c r="G260" s="74"/>
      <c r="H260" s="74" t="s">
        <v>52</v>
      </c>
      <c r="I260" s="340">
        <f>COUNTA(E260:F260)</f>
        <v>0</v>
      </c>
      <c r="J260" s="341"/>
      <c r="K260" s="330" t="s">
        <v>54</v>
      </c>
      <c r="L260" s="331"/>
      <c r="M260" s="75" t="s">
        <v>52</v>
      </c>
      <c r="N260" s="75" t="s">
        <v>52</v>
      </c>
      <c r="O260" s="75" t="s">
        <v>52</v>
      </c>
      <c r="P260" s="75" t="s">
        <v>52</v>
      </c>
      <c r="Q260" s="75" t="s">
        <v>52</v>
      </c>
      <c r="R260" s="75" t="s">
        <v>52</v>
      </c>
      <c r="S260" s="75" t="s">
        <v>52</v>
      </c>
      <c r="T260" s="75" t="s">
        <v>52</v>
      </c>
      <c r="U260" s="75" t="s">
        <v>52</v>
      </c>
      <c r="V260" s="75" t="s">
        <v>52</v>
      </c>
      <c r="W260" s="75" t="s">
        <v>52</v>
      </c>
      <c r="X260" s="75" t="s">
        <v>52</v>
      </c>
      <c r="Y260" s="75" t="s">
        <v>52</v>
      </c>
      <c r="Z260" s="95" t="s">
        <v>52</v>
      </c>
      <c r="AA260" s="76"/>
      <c r="AB260" s="76"/>
    </row>
    <row r="261" spans="1:28" ht="23.25">
      <c r="A261" s="94" t="s">
        <v>52</v>
      </c>
      <c r="B261" s="338" t="s">
        <v>30</v>
      </c>
      <c r="C261" s="339"/>
      <c r="D261" s="69" t="s">
        <v>48</v>
      </c>
      <c r="E261" s="74"/>
      <c r="F261" s="74"/>
      <c r="G261" s="74"/>
      <c r="H261" s="74" t="s">
        <v>52</v>
      </c>
      <c r="I261" s="340">
        <f t="shared" ref="I261:I262" si="11">COUNTA(E261:F261)</f>
        <v>0</v>
      </c>
      <c r="J261" s="341"/>
      <c r="K261" s="330" t="s">
        <v>54</v>
      </c>
      <c r="L261" s="331"/>
      <c r="M261" s="147"/>
      <c r="N261" s="75" t="s">
        <v>52</v>
      </c>
      <c r="O261" s="75" t="s">
        <v>52</v>
      </c>
      <c r="P261" s="75" t="s">
        <v>52</v>
      </c>
      <c r="Q261" s="75" t="s">
        <v>52</v>
      </c>
      <c r="R261" s="75" t="s">
        <v>52</v>
      </c>
      <c r="S261" s="75" t="s">
        <v>52</v>
      </c>
      <c r="T261" s="75" t="s">
        <v>52</v>
      </c>
      <c r="U261" s="75" t="s">
        <v>52</v>
      </c>
      <c r="V261" s="75" t="s">
        <v>52</v>
      </c>
      <c r="W261" s="75" t="s">
        <v>52</v>
      </c>
      <c r="X261" s="75" t="s">
        <v>52</v>
      </c>
      <c r="Y261" s="75" t="s">
        <v>52</v>
      </c>
      <c r="Z261" s="95" t="s">
        <v>52</v>
      </c>
      <c r="AA261" s="76"/>
      <c r="AB261" s="76"/>
    </row>
    <row r="262" spans="1:28" ht="23.25">
      <c r="A262" s="94" t="s">
        <v>52</v>
      </c>
      <c r="B262" s="338" t="s">
        <v>30</v>
      </c>
      <c r="C262" s="339"/>
      <c r="D262" s="69" t="s">
        <v>49</v>
      </c>
      <c r="E262" s="74"/>
      <c r="F262" s="74"/>
      <c r="G262" s="74"/>
      <c r="H262" s="74" t="s">
        <v>52</v>
      </c>
      <c r="I262" s="340">
        <f t="shared" si="11"/>
        <v>0</v>
      </c>
      <c r="J262" s="341"/>
      <c r="K262" s="330" t="s">
        <v>54</v>
      </c>
      <c r="L262" s="331"/>
      <c r="M262" s="75" t="s">
        <v>52</v>
      </c>
      <c r="N262" s="75" t="s">
        <v>52</v>
      </c>
      <c r="O262" s="75" t="s">
        <v>52</v>
      </c>
      <c r="P262" s="75" t="s">
        <v>52</v>
      </c>
      <c r="Q262" s="75" t="s">
        <v>52</v>
      </c>
      <c r="R262" s="75" t="s">
        <v>52</v>
      </c>
      <c r="S262" s="75" t="s">
        <v>52</v>
      </c>
      <c r="T262" s="75" t="s">
        <v>52</v>
      </c>
      <c r="U262" s="75" t="s">
        <v>52</v>
      </c>
      <c r="V262" s="75" t="s">
        <v>52</v>
      </c>
      <c r="W262" s="75" t="s">
        <v>52</v>
      </c>
      <c r="X262" s="75" t="s">
        <v>52</v>
      </c>
      <c r="Y262" s="75" t="s">
        <v>52</v>
      </c>
      <c r="Z262" s="95" t="s">
        <v>52</v>
      </c>
      <c r="AA262" s="76"/>
      <c r="AB262" s="76"/>
    </row>
    <row r="263" spans="1:28" ht="23.25">
      <c r="A263" s="94" t="s">
        <v>52</v>
      </c>
      <c r="B263" s="342" t="s">
        <v>33</v>
      </c>
      <c r="C263" s="343"/>
      <c r="D263" s="344"/>
      <c r="E263" s="116"/>
      <c r="F263" s="116"/>
      <c r="G263" s="116"/>
      <c r="H263" s="116"/>
      <c r="I263" s="340">
        <f>COUNTA(E263:F263)</f>
        <v>0</v>
      </c>
      <c r="J263" s="341"/>
      <c r="K263" s="330" t="s">
        <v>54</v>
      </c>
      <c r="L263" s="331"/>
      <c r="M263" s="75" t="s">
        <v>52</v>
      </c>
      <c r="N263" s="75" t="s">
        <v>52</v>
      </c>
      <c r="O263" s="75" t="s">
        <v>52</v>
      </c>
      <c r="P263" s="75" t="s">
        <v>52</v>
      </c>
      <c r="Q263" s="75" t="s">
        <v>52</v>
      </c>
      <c r="R263" s="75" t="s">
        <v>52</v>
      </c>
      <c r="S263" s="75" t="s">
        <v>52</v>
      </c>
      <c r="T263" s="75" t="s">
        <v>52</v>
      </c>
      <c r="U263" s="75" t="s">
        <v>52</v>
      </c>
      <c r="V263" s="75" t="s">
        <v>52</v>
      </c>
      <c r="W263" s="75" t="s">
        <v>52</v>
      </c>
      <c r="X263" s="75" t="s">
        <v>52</v>
      </c>
      <c r="Y263" s="75" t="s">
        <v>52</v>
      </c>
      <c r="Z263" s="95" t="s">
        <v>52</v>
      </c>
      <c r="AA263" s="76"/>
      <c r="AB263" s="76"/>
    </row>
    <row r="264" spans="1:28">
      <c r="A264" s="101" t="s">
        <v>52</v>
      </c>
      <c r="B264" s="102" t="s">
        <v>52</v>
      </c>
      <c r="C264" s="102" t="s">
        <v>52</v>
      </c>
      <c r="D264" s="102" t="s">
        <v>52</v>
      </c>
      <c r="E264" s="102" t="s">
        <v>52</v>
      </c>
      <c r="F264" s="102" t="s">
        <v>52</v>
      </c>
      <c r="G264" s="103" t="s">
        <v>52</v>
      </c>
      <c r="H264" s="103" t="s">
        <v>52</v>
      </c>
      <c r="I264" s="103" t="s">
        <v>52</v>
      </c>
      <c r="J264" s="103" t="s">
        <v>52</v>
      </c>
      <c r="K264" s="104" t="s">
        <v>52</v>
      </c>
      <c r="L264" s="104" t="s">
        <v>52</v>
      </c>
      <c r="M264" s="104" t="s">
        <v>52</v>
      </c>
      <c r="N264" s="104" t="s">
        <v>52</v>
      </c>
      <c r="O264" s="104" t="s">
        <v>52</v>
      </c>
      <c r="P264" s="104" t="s">
        <v>52</v>
      </c>
      <c r="Q264" s="104" t="s">
        <v>52</v>
      </c>
      <c r="R264" s="104" t="s">
        <v>52</v>
      </c>
      <c r="S264" s="104" t="s">
        <v>52</v>
      </c>
      <c r="T264" s="104" t="s">
        <v>52</v>
      </c>
      <c r="U264" s="104" t="s">
        <v>52</v>
      </c>
      <c r="V264" s="104" t="s">
        <v>52</v>
      </c>
      <c r="W264" s="104" t="s">
        <v>52</v>
      </c>
      <c r="X264" s="104" t="s">
        <v>52</v>
      </c>
      <c r="Y264" s="104" t="s">
        <v>52</v>
      </c>
      <c r="Z264" s="105" t="s">
        <v>52</v>
      </c>
      <c r="AA264" s="81"/>
      <c r="AB264" s="81"/>
    </row>
    <row r="265" spans="1:28" ht="48" customHeight="1">
      <c r="A265" s="101" t="s">
        <v>52</v>
      </c>
      <c r="B265" s="345" t="s">
        <v>34</v>
      </c>
      <c r="C265" s="345" t="s">
        <v>35</v>
      </c>
      <c r="D265" s="345" t="s">
        <v>36</v>
      </c>
      <c r="E265" s="345" t="s">
        <v>58</v>
      </c>
      <c r="F265" s="348" t="s">
        <v>59</v>
      </c>
      <c r="G265" s="349"/>
      <c r="H265" s="350"/>
      <c r="I265" s="357" t="s">
        <v>60</v>
      </c>
      <c r="J265" s="358"/>
      <c r="K265" s="363" t="s">
        <v>37</v>
      </c>
      <c r="L265" s="363"/>
      <c r="M265" s="364"/>
      <c r="N265" s="369" t="s">
        <v>38</v>
      </c>
      <c r="O265" s="369"/>
      <c r="P265" s="369"/>
      <c r="Q265" s="369"/>
      <c r="R265" s="387"/>
      <c r="S265" s="345" t="s">
        <v>61</v>
      </c>
      <c r="T265" s="345" t="s">
        <v>39</v>
      </c>
      <c r="U265" s="345" t="s">
        <v>40</v>
      </c>
      <c r="V265" s="345" t="s">
        <v>41</v>
      </c>
      <c r="W265" s="345" t="s">
        <v>62</v>
      </c>
      <c r="X265" s="345" t="s">
        <v>63</v>
      </c>
      <c r="Y265" s="357" t="s">
        <v>42</v>
      </c>
      <c r="Z265" s="366"/>
      <c r="AA265" s="81"/>
      <c r="AB265" s="81"/>
    </row>
    <row r="266" spans="1:28" ht="183.75" customHeight="1">
      <c r="A266" s="101" t="s">
        <v>52</v>
      </c>
      <c r="B266" s="346"/>
      <c r="C266" s="346"/>
      <c r="D266" s="346"/>
      <c r="E266" s="346"/>
      <c r="F266" s="351"/>
      <c r="G266" s="352"/>
      <c r="H266" s="353"/>
      <c r="I266" s="359"/>
      <c r="J266" s="360"/>
      <c r="K266" s="369" t="s">
        <v>43</v>
      </c>
      <c r="L266" s="370"/>
      <c r="M266" s="145" t="s">
        <v>44</v>
      </c>
      <c r="N266" s="371" t="s">
        <v>64</v>
      </c>
      <c r="O266" s="372"/>
      <c r="P266" s="372"/>
      <c r="Q266" s="372"/>
      <c r="R266" s="373"/>
      <c r="S266" s="346"/>
      <c r="T266" s="346"/>
      <c r="U266" s="346"/>
      <c r="V266" s="346"/>
      <c r="W266" s="346"/>
      <c r="X266" s="346"/>
      <c r="Y266" s="359"/>
      <c r="Z266" s="367"/>
      <c r="AA266" s="81"/>
      <c r="AB266" s="81"/>
    </row>
    <row r="267" spans="1:28" ht="88.5" customHeight="1">
      <c r="A267" s="106" t="s">
        <v>52</v>
      </c>
      <c r="B267" s="347"/>
      <c r="C267" s="347"/>
      <c r="D267" s="347"/>
      <c r="E267" s="347"/>
      <c r="F267" s="354"/>
      <c r="G267" s="355"/>
      <c r="H267" s="356"/>
      <c r="I267" s="361"/>
      <c r="J267" s="362"/>
      <c r="K267" s="406" t="s">
        <v>45</v>
      </c>
      <c r="L267" s="407"/>
      <c r="M267" s="146" t="s">
        <v>92</v>
      </c>
      <c r="N267" s="374"/>
      <c r="O267" s="375"/>
      <c r="P267" s="375"/>
      <c r="Q267" s="375"/>
      <c r="R267" s="376"/>
      <c r="S267" s="347"/>
      <c r="T267" s="347"/>
      <c r="U267" s="347"/>
      <c r="V267" s="347"/>
      <c r="W267" s="347"/>
      <c r="X267" s="347"/>
      <c r="Y267" s="361"/>
      <c r="Z267" s="368"/>
      <c r="AA267" s="82"/>
      <c r="AB267" s="82"/>
    </row>
    <row r="268" spans="1:28" ht="15.75">
      <c r="A268" s="101" t="s">
        <v>52</v>
      </c>
      <c r="B268" s="83" t="s">
        <v>52</v>
      </c>
      <c r="C268" s="107"/>
      <c r="D268" s="107"/>
      <c r="E268" s="108"/>
      <c r="F268" s="327" t="s">
        <v>52</v>
      </c>
      <c r="G268" s="327"/>
      <c r="H268" s="327"/>
      <c r="I268" s="108"/>
      <c r="J268" s="108"/>
      <c r="K268" s="108"/>
      <c r="L268" s="81"/>
      <c r="M268" s="81"/>
      <c r="N268" s="81"/>
      <c r="O268" s="108"/>
      <c r="P268" s="108"/>
      <c r="Q268" s="108"/>
      <c r="R268" s="108"/>
      <c r="S268" s="108"/>
      <c r="T268" s="108"/>
      <c r="U268" s="108"/>
      <c r="V268" s="108"/>
      <c r="W268" s="108"/>
      <c r="X268" s="108"/>
      <c r="Y268" s="108"/>
      <c r="Z268" s="109"/>
      <c r="AA268" s="81"/>
      <c r="AB268" s="81"/>
    </row>
    <row r="269" spans="1:28" ht="227.25" customHeight="1">
      <c r="A269" s="101" t="s">
        <v>52</v>
      </c>
      <c r="B269" s="72">
        <v>1</v>
      </c>
      <c r="C269" s="255">
        <v>69</v>
      </c>
      <c r="D269" s="66">
        <v>648</v>
      </c>
      <c r="E269" s="256" t="s">
        <v>332</v>
      </c>
      <c r="F269" s="328" t="s">
        <v>334</v>
      </c>
      <c r="G269" s="328"/>
      <c r="H269" s="328"/>
      <c r="I269" s="329"/>
      <c r="J269" s="329"/>
      <c r="K269" s="330" t="s">
        <v>54</v>
      </c>
      <c r="L269" s="331"/>
      <c r="M269" s="214" t="s">
        <v>46</v>
      </c>
      <c r="N269" s="330" t="s">
        <v>54</v>
      </c>
      <c r="O269" s="332"/>
      <c r="P269" s="332"/>
      <c r="Q269" s="332"/>
      <c r="R269" s="331"/>
      <c r="S269" s="207" t="s">
        <v>54</v>
      </c>
      <c r="T269" s="203" t="s">
        <v>337</v>
      </c>
      <c r="U269" s="67">
        <v>1</v>
      </c>
      <c r="V269" s="257">
        <v>1377.986702586207</v>
      </c>
      <c r="W269" s="245"/>
      <c r="X269" s="232"/>
      <c r="Y269" s="333" t="s">
        <v>338</v>
      </c>
      <c r="Z269" s="333"/>
      <c r="AA269" s="84"/>
      <c r="AB269" s="81"/>
    </row>
    <row r="270" spans="1:28" ht="216" customHeight="1">
      <c r="A270" s="101" t="s">
        <v>52</v>
      </c>
      <c r="B270" s="72">
        <v>2</v>
      </c>
      <c r="C270" s="255">
        <v>58</v>
      </c>
      <c r="D270" s="66">
        <v>580</v>
      </c>
      <c r="E270" s="256" t="s">
        <v>333</v>
      </c>
      <c r="F270" s="328" t="s">
        <v>335</v>
      </c>
      <c r="G270" s="328"/>
      <c r="H270" s="328"/>
      <c r="I270" s="329"/>
      <c r="J270" s="329"/>
      <c r="K270" s="330" t="s">
        <v>54</v>
      </c>
      <c r="L270" s="331"/>
      <c r="M270" s="214" t="s">
        <v>46</v>
      </c>
      <c r="N270" s="330" t="s">
        <v>54</v>
      </c>
      <c r="O270" s="332"/>
      <c r="P270" s="332"/>
      <c r="Q270" s="332"/>
      <c r="R270" s="331"/>
      <c r="S270" s="207" t="s">
        <v>54</v>
      </c>
      <c r="T270" s="203" t="s">
        <v>337</v>
      </c>
      <c r="U270" s="67">
        <v>1</v>
      </c>
      <c r="V270" s="257">
        <v>1221.052351831428</v>
      </c>
      <c r="W270" s="245"/>
      <c r="X270" s="232"/>
      <c r="Y270" s="333" t="s">
        <v>338</v>
      </c>
      <c r="Z270" s="333"/>
      <c r="AA270" s="84"/>
      <c r="AB270" s="81"/>
    </row>
    <row r="271" spans="1:28" ht="201.75" customHeight="1">
      <c r="A271" s="101" t="s">
        <v>52</v>
      </c>
      <c r="B271" s="72">
        <v>3</v>
      </c>
      <c r="C271" s="255">
        <v>40</v>
      </c>
      <c r="D271" s="66">
        <v>401</v>
      </c>
      <c r="E271" s="256" t="s">
        <v>131</v>
      </c>
      <c r="F271" s="328" t="s">
        <v>336</v>
      </c>
      <c r="G271" s="328"/>
      <c r="H271" s="328"/>
      <c r="I271" s="329"/>
      <c r="J271" s="329"/>
      <c r="K271" s="330" t="s">
        <v>54</v>
      </c>
      <c r="L271" s="331"/>
      <c r="M271" s="214" t="s">
        <v>46</v>
      </c>
      <c r="N271" s="330" t="s">
        <v>54</v>
      </c>
      <c r="O271" s="332"/>
      <c r="P271" s="332"/>
      <c r="Q271" s="332"/>
      <c r="R271" s="331"/>
      <c r="S271" s="207" t="s">
        <v>54</v>
      </c>
      <c r="T271" s="203" t="s">
        <v>337</v>
      </c>
      <c r="U271" s="67">
        <v>1</v>
      </c>
      <c r="V271" s="257">
        <v>621.12636033392982</v>
      </c>
      <c r="W271" s="245"/>
      <c r="X271" s="232"/>
      <c r="Y271" s="333" t="s">
        <v>338</v>
      </c>
      <c r="Z271" s="333"/>
      <c r="AA271" s="84"/>
      <c r="AB271" s="81"/>
    </row>
    <row r="272" spans="1:28" ht="17.25" thickBot="1">
      <c r="A272" s="101" t="s">
        <v>52</v>
      </c>
      <c r="B272" s="110" t="s">
        <v>52</v>
      </c>
      <c r="C272" s="86" t="s">
        <v>52</v>
      </c>
      <c r="D272" s="86" t="s">
        <v>52</v>
      </c>
      <c r="E272" s="87" t="s">
        <v>52</v>
      </c>
      <c r="F272" s="87" t="s">
        <v>52</v>
      </c>
      <c r="G272" s="87" t="s">
        <v>52</v>
      </c>
      <c r="H272" s="87" t="s">
        <v>52</v>
      </c>
      <c r="I272" s="87" t="s">
        <v>52</v>
      </c>
      <c r="J272" s="87" t="s">
        <v>52</v>
      </c>
      <c r="K272" s="87" t="s">
        <v>52</v>
      </c>
      <c r="L272" s="87" t="s">
        <v>52</v>
      </c>
      <c r="M272" s="87" t="s">
        <v>52</v>
      </c>
      <c r="N272" s="87" t="s">
        <v>52</v>
      </c>
      <c r="O272" s="87" t="s">
        <v>52</v>
      </c>
      <c r="P272" s="87" t="s">
        <v>52</v>
      </c>
      <c r="Q272" s="87" t="s">
        <v>52</v>
      </c>
      <c r="R272" s="87" t="s">
        <v>52</v>
      </c>
      <c r="S272" s="87" t="s">
        <v>52</v>
      </c>
      <c r="T272" s="87" t="s">
        <v>52</v>
      </c>
      <c r="U272" s="87" t="s">
        <v>52</v>
      </c>
      <c r="V272" s="87" t="s">
        <v>52</v>
      </c>
      <c r="W272" s="87" t="s">
        <v>52</v>
      </c>
      <c r="X272" s="87" t="s">
        <v>52</v>
      </c>
      <c r="Y272" s="87" t="s">
        <v>52</v>
      </c>
      <c r="Z272" s="109"/>
      <c r="AA272" s="81"/>
      <c r="AB272" s="81"/>
    </row>
    <row r="273" spans="1:28" ht="33" customHeight="1">
      <c r="A273" s="101" t="s">
        <v>52</v>
      </c>
      <c r="B273" s="319" t="s">
        <v>68</v>
      </c>
      <c r="C273" s="320"/>
      <c r="D273" s="320"/>
      <c r="E273" s="320"/>
      <c r="F273" s="320"/>
      <c r="G273" s="320"/>
      <c r="H273" s="320"/>
      <c r="I273" s="320"/>
      <c r="J273" s="320"/>
      <c r="K273" s="320"/>
      <c r="L273" s="320"/>
      <c r="M273" s="320"/>
      <c r="N273" s="320"/>
      <c r="O273" s="320"/>
      <c r="P273" s="320"/>
      <c r="Q273" s="320"/>
      <c r="R273" s="320"/>
      <c r="S273" s="320"/>
      <c r="T273" s="320"/>
      <c r="U273" s="320"/>
      <c r="V273" s="321"/>
      <c r="W273" s="158">
        <f>SUM(W269:W271)</f>
        <v>0</v>
      </c>
      <c r="X273" s="158">
        <f>SUM(X269:X271)</f>
        <v>0</v>
      </c>
      <c r="Y273" s="317"/>
      <c r="Z273" s="318"/>
      <c r="AA273" s="81"/>
      <c r="AB273" s="81"/>
    </row>
    <row r="274" spans="1:28" ht="33" customHeight="1" thickBot="1">
      <c r="A274" s="157" t="s">
        <v>52</v>
      </c>
      <c r="B274" s="322" t="s">
        <v>69</v>
      </c>
      <c r="C274" s="323"/>
      <c r="D274" s="323"/>
      <c r="E274" s="323"/>
      <c r="F274" s="323"/>
      <c r="G274" s="323"/>
      <c r="H274" s="323"/>
      <c r="I274" s="323"/>
      <c r="J274" s="323"/>
      <c r="K274" s="323"/>
      <c r="L274" s="323"/>
      <c r="M274" s="323"/>
      <c r="N274" s="323"/>
      <c r="O274" s="323"/>
      <c r="P274" s="323"/>
      <c r="Q274" s="323"/>
      <c r="R274" s="323"/>
      <c r="S274" s="323"/>
      <c r="T274" s="323"/>
      <c r="U274" s="323"/>
      <c r="V274" s="324"/>
      <c r="W274" s="111" t="e">
        <f>AVERAGE(W269:W271)</f>
        <v>#DIV/0!</v>
      </c>
      <c r="X274" s="111"/>
      <c r="Y274" s="325" t="s">
        <v>52</v>
      </c>
      <c r="Z274" s="326"/>
      <c r="AA274" s="81"/>
      <c r="AB274" s="81"/>
    </row>
    <row r="275" spans="1:28" s="114" customFormat="1" ht="46.5" customHeight="1">
      <c r="A275" s="101" t="s">
        <v>52</v>
      </c>
      <c r="B275" s="131" t="s">
        <v>52</v>
      </c>
      <c r="C275" s="131" t="s">
        <v>52</v>
      </c>
      <c r="D275" s="131" t="s">
        <v>52</v>
      </c>
      <c r="E275" s="131" t="s">
        <v>52</v>
      </c>
      <c r="F275" s="131" t="s">
        <v>52</v>
      </c>
      <c r="G275" s="131" t="s">
        <v>52</v>
      </c>
      <c r="H275" s="131" t="s">
        <v>52</v>
      </c>
      <c r="I275" s="131" t="s">
        <v>52</v>
      </c>
      <c r="J275" s="131" t="s">
        <v>52</v>
      </c>
      <c r="K275" s="131" t="s">
        <v>52</v>
      </c>
      <c r="L275" s="131" t="s">
        <v>52</v>
      </c>
      <c r="M275" s="131" t="s">
        <v>52</v>
      </c>
      <c r="N275" s="131" t="s">
        <v>52</v>
      </c>
      <c r="O275" s="131" t="s">
        <v>52</v>
      </c>
      <c r="P275" s="131" t="s">
        <v>52</v>
      </c>
      <c r="Q275" s="131" t="s">
        <v>52</v>
      </c>
      <c r="R275" s="131" t="s">
        <v>52</v>
      </c>
      <c r="S275" s="131" t="s">
        <v>52</v>
      </c>
      <c r="T275" s="131" t="s">
        <v>52</v>
      </c>
      <c r="U275" s="131" t="s">
        <v>52</v>
      </c>
      <c r="V275" s="131" t="s">
        <v>52</v>
      </c>
      <c r="W275" s="130" t="s">
        <v>52</v>
      </c>
      <c r="X275" s="130" t="s">
        <v>52</v>
      </c>
      <c r="Y275" s="129" t="s">
        <v>52</v>
      </c>
      <c r="Z275" s="95" t="s">
        <v>52</v>
      </c>
      <c r="AA275" s="132" t="s">
        <v>52</v>
      </c>
      <c r="AB275" s="132" t="s">
        <v>52</v>
      </c>
    </row>
    <row r="276" spans="1:28" s="114" customFormat="1" ht="46.5" customHeight="1">
      <c r="A276" s="10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0"/>
      <c r="X276" s="130"/>
      <c r="Y276" s="129"/>
      <c r="Z276" s="95"/>
      <c r="AA276" s="132"/>
      <c r="AB276" s="132"/>
    </row>
    <row r="277" spans="1:28" ht="50.25" customHeight="1">
      <c r="A277" s="94" t="s">
        <v>52</v>
      </c>
      <c r="B277" s="73" t="s">
        <v>406</v>
      </c>
      <c r="C277" s="463" t="s">
        <v>367</v>
      </c>
      <c r="D277" s="463"/>
      <c r="E277" s="463"/>
      <c r="F277" s="463"/>
      <c r="G277" s="463"/>
      <c r="H277" s="463"/>
      <c r="I277" s="463"/>
      <c r="J277" s="464"/>
      <c r="K277" s="264" t="s">
        <v>52</v>
      </c>
      <c r="L277" s="75" t="s">
        <v>52</v>
      </c>
      <c r="M277" s="381" t="s">
        <v>47</v>
      </c>
      <c r="N277" s="382"/>
      <c r="O277" s="382"/>
      <c r="P277" s="383"/>
      <c r="Q277" s="75" t="s">
        <v>52</v>
      </c>
      <c r="R277" s="465"/>
      <c r="S277" s="465"/>
      <c r="T277" s="465"/>
      <c r="U277" s="465"/>
      <c r="V277" s="465"/>
      <c r="W277" s="465"/>
      <c r="X277" s="465"/>
      <c r="Y277" s="75" t="s">
        <v>52</v>
      </c>
      <c r="Z277" s="95" t="s">
        <v>52</v>
      </c>
      <c r="AA277" s="76"/>
      <c r="AB277" s="76"/>
    </row>
    <row r="278" spans="1:28" ht="43.5" customHeight="1">
      <c r="A278" s="94" t="s">
        <v>52</v>
      </c>
      <c r="B278" s="77" t="s">
        <v>52</v>
      </c>
      <c r="C278" s="96" t="s">
        <v>52</v>
      </c>
      <c r="D278" s="96" t="s">
        <v>52</v>
      </c>
      <c r="E278" s="77" t="s">
        <v>52</v>
      </c>
      <c r="F278" s="77" t="s">
        <v>52</v>
      </c>
      <c r="G278" s="77" t="s">
        <v>52</v>
      </c>
      <c r="H278" s="77" t="s">
        <v>52</v>
      </c>
      <c r="I278" s="77" t="s">
        <v>52</v>
      </c>
      <c r="J278" s="76"/>
      <c r="K278" s="77" t="s">
        <v>52</v>
      </c>
      <c r="L278" s="75" t="s">
        <v>52</v>
      </c>
      <c r="M278" s="384"/>
      <c r="N278" s="385"/>
      <c r="O278" s="385"/>
      <c r="P278" s="386"/>
      <c r="Q278" s="75" t="s">
        <v>52</v>
      </c>
      <c r="R278" s="465"/>
      <c r="S278" s="465"/>
      <c r="T278" s="465"/>
      <c r="U278" s="465"/>
      <c r="V278" s="465"/>
      <c r="W278" s="465"/>
      <c r="X278" s="465"/>
      <c r="Y278" s="75" t="s">
        <v>52</v>
      </c>
      <c r="Z278" s="95" t="s">
        <v>52</v>
      </c>
      <c r="AA278" s="76"/>
      <c r="AB278" s="76"/>
    </row>
    <row r="279" spans="1:28" ht="23.25">
      <c r="A279" s="94" t="s">
        <v>52</v>
      </c>
      <c r="B279" s="96" t="s">
        <v>52</v>
      </c>
      <c r="C279" s="96" t="s">
        <v>52</v>
      </c>
      <c r="D279" s="96" t="s">
        <v>52</v>
      </c>
      <c r="E279" s="96" t="s">
        <v>52</v>
      </c>
      <c r="F279" s="96" t="s">
        <v>52</v>
      </c>
      <c r="G279" s="96" t="s">
        <v>52</v>
      </c>
      <c r="H279" s="96" t="s">
        <v>52</v>
      </c>
      <c r="I279" s="96" t="s">
        <v>52</v>
      </c>
      <c r="J279" s="96" t="s">
        <v>52</v>
      </c>
      <c r="K279" s="77" t="s">
        <v>52</v>
      </c>
      <c r="L279" s="77" t="s">
        <v>52</v>
      </c>
      <c r="M279" s="77" t="s">
        <v>52</v>
      </c>
      <c r="N279" s="96" t="s">
        <v>52</v>
      </c>
      <c r="O279" s="96" t="s">
        <v>52</v>
      </c>
      <c r="P279" s="96" t="s">
        <v>52</v>
      </c>
      <c r="Q279" s="96" t="s">
        <v>52</v>
      </c>
      <c r="R279" s="96" t="s">
        <v>52</v>
      </c>
      <c r="S279" s="96" t="s">
        <v>52</v>
      </c>
      <c r="T279" s="77" t="s">
        <v>52</v>
      </c>
      <c r="U279" s="77" t="s">
        <v>52</v>
      </c>
      <c r="V279" s="77" t="s">
        <v>52</v>
      </c>
      <c r="W279" s="77" t="s">
        <v>52</v>
      </c>
      <c r="X279" s="77" t="s">
        <v>52</v>
      </c>
      <c r="Y279" s="77" t="s">
        <v>52</v>
      </c>
      <c r="Z279" s="95" t="s">
        <v>52</v>
      </c>
      <c r="AA279" s="76"/>
      <c r="AB279" s="76"/>
    </row>
    <row r="280" spans="1:28" ht="44.25" customHeight="1">
      <c r="A280" s="97" t="s">
        <v>52</v>
      </c>
      <c r="B280" s="348" t="s">
        <v>56</v>
      </c>
      <c r="C280" s="349"/>
      <c r="D280" s="350"/>
      <c r="E280" s="388" t="str">
        <f>C277</f>
        <v>CONSORCIO LARGARTOS</v>
      </c>
      <c r="F280" s="389"/>
      <c r="G280" s="389"/>
      <c r="H280" s="390"/>
      <c r="I280" s="394" t="s">
        <v>23</v>
      </c>
      <c r="J280" s="335"/>
      <c r="K280" s="466" t="s">
        <v>368</v>
      </c>
      <c r="L280" s="467"/>
      <c r="M280" s="467"/>
      <c r="N280" s="467"/>
      <c r="O280" s="468"/>
      <c r="P280" s="394" t="s">
        <v>24</v>
      </c>
      <c r="Q280" s="394"/>
      <c r="R280" s="394"/>
      <c r="S280" s="78">
        <v>0.25</v>
      </c>
      <c r="T280" s="77" t="s">
        <v>52</v>
      </c>
      <c r="U280" s="77" t="s">
        <v>52</v>
      </c>
      <c r="V280" s="75" t="s">
        <v>52</v>
      </c>
      <c r="W280" s="75" t="s">
        <v>52</v>
      </c>
      <c r="X280" s="75" t="s">
        <v>52</v>
      </c>
      <c r="Y280" s="98" t="s">
        <v>52</v>
      </c>
      <c r="Z280" s="99" t="s">
        <v>52</v>
      </c>
      <c r="AA280" s="79"/>
      <c r="AB280" s="79"/>
    </row>
    <row r="281" spans="1:28" ht="42.75" customHeight="1">
      <c r="A281" s="97" t="s">
        <v>52</v>
      </c>
      <c r="B281" s="411"/>
      <c r="C281" s="412"/>
      <c r="D281" s="413"/>
      <c r="E281" s="391"/>
      <c r="F281" s="392"/>
      <c r="G281" s="392"/>
      <c r="H281" s="393"/>
      <c r="I281" s="394" t="s">
        <v>25</v>
      </c>
      <c r="J281" s="335"/>
      <c r="K281" s="466" t="s">
        <v>369</v>
      </c>
      <c r="L281" s="467"/>
      <c r="M281" s="467"/>
      <c r="N281" s="467"/>
      <c r="O281" s="468"/>
      <c r="P281" s="394" t="s">
        <v>24</v>
      </c>
      <c r="Q281" s="394"/>
      <c r="R281" s="394"/>
      <c r="S281" s="142">
        <v>0.75</v>
      </c>
      <c r="T281" s="77" t="s">
        <v>52</v>
      </c>
      <c r="U281" s="77" t="s">
        <v>52</v>
      </c>
      <c r="V281" s="77" t="s">
        <v>52</v>
      </c>
      <c r="W281" s="77" t="s">
        <v>52</v>
      </c>
      <c r="X281" s="77" t="s">
        <v>52</v>
      </c>
      <c r="Y281" s="98" t="s">
        <v>52</v>
      </c>
      <c r="Z281" s="99" t="s">
        <v>52</v>
      </c>
      <c r="AA281" s="79"/>
      <c r="AB281" s="79"/>
    </row>
    <row r="282" spans="1:28" ht="26.25" customHeight="1">
      <c r="A282" s="265"/>
      <c r="B282" s="108"/>
      <c r="C282" s="108"/>
      <c r="D282" s="108"/>
      <c r="E282" s="266"/>
      <c r="F282" s="266"/>
      <c r="G282" s="266"/>
      <c r="H282" s="266"/>
      <c r="I282" s="267"/>
      <c r="J282" s="267"/>
      <c r="K282" s="267"/>
      <c r="L282" s="267"/>
      <c r="M282" s="267"/>
      <c r="N282" s="267"/>
      <c r="O282" s="267"/>
      <c r="P282" s="334" t="s">
        <v>91</v>
      </c>
      <c r="Q282" s="394"/>
      <c r="R282" s="397"/>
      <c r="S282" s="268">
        <f>S280+S281</f>
        <v>1</v>
      </c>
      <c r="T282" s="108"/>
      <c r="U282" s="108"/>
      <c r="V282" s="108"/>
      <c r="W282" s="108"/>
      <c r="X282" s="108"/>
      <c r="Y282" s="79"/>
      <c r="Z282" s="269"/>
      <c r="AA282" s="79"/>
      <c r="AB282" s="79"/>
    </row>
    <row r="283" spans="1:28" ht="15" customHeight="1">
      <c r="A283" s="94" t="s">
        <v>52</v>
      </c>
      <c r="B283" s="96" t="s">
        <v>52</v>
      </c>
      <c r="C283" s="96" t="s">
        <v>52</v>
      </c>
      <c r="D283" s="96" t="s">
        <v>52</v>
      </c>
      <c r="E283" s="96" t="s">
        <v>52</v>
      </c>
      <c r="F283" s="96" t="s">
        <v>52</v>
      </c>
      <c r="G283" s="96" t="s">
        <v>52</v>
      </c>
      <c r="H283" s="96" t="s">
        <v>52</v>
      </c>
      <c r="I283" s="96" t="s">
        <v>52</v>
      </c>
      <c r="J283" s="96" t="s">
        <v>52</v>
      </c>
      <c r="K283" s="77" t="s">
        <v>52</v>
      </c>
      <c r="L283" s="77" t="s">
        <v>52</v>
      </c>
      <c r="M283" s="77" t="s">
        <v>52</v>
      </c>
      <c r="N283" s="96" t="s">
        <v>52</v>
      </c>
      <c r="O283" s="96" t="s">
        <v>52</v>
      </c>
      <c r="P283" s="96" t="s">
        <v>52</v>
      </c>
      <c r="Q283" s="96" t="s">
        <v>52</v>
      </c>
      <c r="R283" s="96" t="s">
        <v>52</v>
      </c>
      <c r="S283" s="96" t="s">
        <v>52</v>
      </c>
      <c r="T283" s="77" t="s">
        <v>52</v>
      </c>
      <c r="U283" s="77" t="s">
        <v>52</v>
      </c>
      <c r="V283" s="77" t="s">
        <v>52</v>
      </c>
      <c r="W283" s="77" t="s">
        <v>52</v>
      </c>
      <c r="X283" s="77" t="s">
        <v>52</v>
      </c>
      <c r="Y283" s="76"/>
      <c r="Z283" s="100"/>
      <c r="AA283" s="76"/>
      <c r="AB283" s="76"/>
    </row>
    <row r="284" spans="1:28" ht="37.5" customHeight="1">
      <c r="A284" s="94" t="s">
        <v>52</v>
      </c>
      <c r="B284" s="334" t="s">
        <v>26</v>
      </c>
      <c r="C284" s="394"/>
      <c r="D284" s="335"/>
      <c r="E284" s="398">
        <v>215897184</v>
      </c>
      <c r="F284" s="399"/>
      <c r="G284" s="400" t="s">
        <v>27</v>
      </c>
      <c r="H284" s="400"/>
      <c r="I284" s="401"/>
      <c r="J284" s="64">
        <v>1</v>
      </c>
      <c r="K284" s="17">
        <f>((E284/1300000)*J284)</f>
        <v>166.07475692307693</v>
      </c>
      <c r="L284" s="204" t="s">
        <v>47</v>
      </c>
      <c r="M284" s="152"/>
      <c r="N284" s="75" t="s">
        <v>52</v>
      </c>
      <c r="O284" s="75" t="s">
        <v>52</v>
      </c>
      <c r="P284" s="75" t="s">
        <v>52</v>
      </c>
      <c r="Q284" s="75" t="s">
        <v>52</v>
      </c>
      <c r="R284" s="75" t="s">
        <v>52</v>
      </c>
      <c r="S284" s="75" t="s">
        <v>52</v>
      </c>
      <c r="T284" s="75" t="s">
        <v>52</v>
      </c>
      <c r="U284" s="75" t="s">
        <v>52</v>
      </c>
      <c r="V284" s="75" t="s">
        <v>52</v>
      </c>
      <c r="W284" s="75" t="s">
        <v>52</v>
      </c>
      <c r="X284" s="75" t="s">
        <v>52</v>
      </c>
      <c r="Y284" s="75" t="s">
        <v>52</v>
      </c>
      <c r="Z284" s="95" t="s">
        <v>52</v>
      </c>
      <c r="AA284" s="76"/>
      <c r="AB284" s="76"/>
    </row>
    <row r="285" spans="1:28" ht="37.5" customHeight="1">
      <c r="A285" s="94"/>
      <c r="B285" s="270"/>
      <c r="C285" s="270"/>
      <c r="D285" s="270"/>
      <c r="E285" s="271"/>
      <c r="F285" s="272"/>
      <c r="G285" s="402" t="s">
        <v>93</v>
      </c>
      <c r="H285" s="400"/>
      <c r="I285" s="401"/>
      <c r="J285" s="150">
        <v>0.7</v>
      </c>
      <c r="K285" s="17">
        <f>((E284/1300000)*J285)</f>
        <v>116.25232984615384</v>
      </c>
      <c r="L285" s="204" t="s">
        <v>47</v>
      </c>
      <c r="M285" s="273"/>
      <c r="N285" s="75"/>
      <c r="O285" s="75"/>
      <c r="P285" s="75"/>
      <c r="Q285" s="75"/>
      <c r="R285" s="75"/>
      <c r="S285" s="75"/>
      <c r="T285" s="75"/>
      <c r="U285" s="75"/>
      <c r="V285" s="75"/>
      <c r="W285" s="75"/>
      <c r="X285" s="75"/>
      <c r="Y285" s="75"/>
      <c r="Z285" s="95"/>
      <c r="AA285" s="76"/>
      <c r="AB285" s="76"/>
    </row>
    <row r="286" spans="1:28" ht="23.25">
      <c r="A286" s="94" t="s">
        <v>52</v>
      </c>
      <c r="B286" s="96" t="s">
        <v>52</v>
      </c>
      <c r="C286" s="96" t="s">
        <v>52</v>
      </c>
      <c r="D286" s="96" t="s">
        <v>52</v>
      </c>
      <c r="E286" s="96" t="s">
        <v>52</v>
      </c>
      <c r="F286" s="96" t="s">
        <v>52</v>
      </c>
      <c r="G286" s="96" t="s">
        <v>52</v>
      </c>
      <c r="H286" s="96" t="s">
        <v>52</v>
      </c>
      <c r="I286" s="96" t="s">
        <v>52</v>
      </c>
      <c r="J286" s="96" t="s">
        <v>52</v>
      </c>
      <c r="K286" s="77" t="s">
        <v>52</v>
      </c>
      <c r="L286" s="77" t="s">
        <v>52</v>
      </c>
      <c r="M286" s="77" t="s">
        <v>52</v>
      </c>
      <c r="N286" s="96" t="s">
        <v>52</v>
      </c>
      <c r="O286" s="96" t="s">
        <v>52</v>
      </c>
      <c r="P286" s="96" t="s">
        <v>52</v>
      </c>
      <c r="Q286" s="96" t="s">
        <v>52</v>
      </c>
      <c r="R286" s="96" t="s">
        <v>52</v>
      </c>
      <c r="S286" s="96" t="s">
        <v>52</v>
      </c>
      <c r="T286" s="77" t="s">
        <v>52</v>
      </c>
      <c r="U286" s="77" t="s">
        <v>52</v>
      </c>
      <c r="V286" s="77" t="s">
        <v>52</v>
      </c>
      <c r="W286" s="77" t="s">
        <v>52</v>
      </c>
      <c r="X286" s="77" t="s">
        <v>52</v>
      </c>
      <c r="Y286" s="76"/>
      <c r="Z286" s="100"/>
      <c r="AA286" s="76"/>
      <c r="AB286" s="76"/>
    </row>
    <row r="287" spans="1:28" ht="46.5" customHeight="1">
      <c r="A287" s="94" t="s">
        <v>52</v>
      </c>
      <c r="B287" s="334" t="s">
        <v>57</v>
      </c>
      <c r="C287" s="335"/>
      <c r="D287" s="80">
        <v>1</v>
      </c>
      <c r="E287" s="205">
        <v>80101600</v>
      </c>
      <c r="F287" s="205">
        <v>81101500</v>
      </c>
      <c r="G287" s="205"/>
      <c r="H287" s="205"/>
      <c r="I287" s="336" t="s">
        <v>28</v>
      </c>
      <c r="J287" s="337"/>
      <c r="K287" s="403" t="s">
        <v>29</v>
      </c>
      <c r="L287" s="404"/>
      <c r="M287" s="75" t="s">
        <v>52</v>
      </c>
      <c r="N287" s="75" t="s">
        <v>52</v>
      </c>
      <c r="O287" s="75" t="s">
        <v>52</v>
      </c>
      <c r="P287" s="75" t="s">
        <v>52</v>
      </c>
      <c r="Q287" s="76"/>
      <c r="R287" s="75" t="s">
        <v>52</v>
      </c>
      <c r="S287" s="75" t="s">
        <v>52</v>
      </c>
      <c r="T287" s="75" t="s">
        <v>52</v>
      </c>
      <c r="U287" s="75" t="s">
        <v>52</v>
      </c>
      <c r="V287" s="75" t="s">
        <v>52</v>
      </c>
      <c r="W287" s="75" t="s">
        <v>52</v>
      </c>
      <c r="X287" s="75" t="s">
        <v>52</v>
      </c>
      <c r="Y287" s="75" t="s">
        <v>52</v>
      </c>
      <c r="Z287" s="95" t="s">
        <v>52</v>
      </c>
      <c r="AA287" s="76"/>
      <c r="AB287" s="76"/>
    </row>
    <row r="288" spans="1:28" ht="23.25">
      <c r="A288" s="94" t="s">
        <v>52</v>
      </c>
      <c r="B288" s="338" t="s">
        <v>30</v>
      </c>
      <c r="C288" s="339"/>
      <c r="D288" s="69" t="s">
        <v>31</v>
      </c>
      <c r="E288" s="74" t="s">
        <v>32</v>
      </c>
      <c r="F288" s="74" t="s">
        <v>32</v>
      </c>
      <c r="G288" s="74"/>
      <c r="H288" s="74" t="s">
        <v>52</v>
      </c>
      <c r="I288" s="340">
        <f>COUNTA(E288:F288)</f>
        <v>2</v>
      </c>
      <c r="J288" s="341"/>
      <c r="K288" s="405" t="s">
        <v>47</v>
      </c>
      <c r="L288" s="405"/>
      <c r="M288" s="75" t="s">
        <v>52</v>
      </c>
      <c r="N288" s="75" t="s">
        <v>52</v>
      </c>
      <c r="O288" s="75" t="s">
        <v>52</v>
      </c>
      <c r="P288" s="75" t="s">
        <v>52</v>
      </c>
      <c r="Q288" s="75" t="s">
        <v>52</v>
      </c>
      <c r="R288" s="75" t="s">
        <v>52</v>
      </c>
      <c r="S288" s="75" t="s">
        <v>52</v>
      </c>
      <c r="T288" s="75" t="s">
        <v>52</v>
      </c>
      <c r="U288" s="75" t="s">
        <v>52</v>
      </c>
      <c r="V288" s="75" t="s">
        <v>52</v>
      </c>
      <c r="W288" s="75" t="s">
        <v>52</v>
      </c>
      <c r="X288" s="75" t="s">
        <v>52</v>
      </c>
      <c r="Y288" s="75" t="s">
        <v>52</v>
      </c>
      <c r="Z288" s="95" t="s">
        <v>52</v>
      </c>
      <c r="AA288" s="76"/>
      <c r="AB288" s="76"/>
    </row>
    <row r="289" spans="1:28" ht="23.25">
      <c r="A289" s="94" t="s">
        <v>52</v>
      </c>
      <c r="B289" s="338" t="s">
        <v>30</v>
      </c>
      <c r="C289" s="339"/>
      <c r="D289" s="69" t="s">
        <v>48</v>
      </c>
      <c r="E289" s="74" t="s">
        <v>32</v>
      </c>
      <c r="F289" s="74" t="s">
        <v>32</v>
      </c>
      <c r="G289" s="74"/>
      <c r="H289" s="74" t="s">
        <v>52</v>
      </c>
      <c r="I289" s="340">
        <f t="shared" ref="I289:I292" si="12">COUNTA(E289:F289)</f>
        <v>2</v>
      </c>
      <c r="J289" s="341"/>
      <c r="K289" s="405" t="s">
        <v>47</v>
      </c>
      <c r="L289" s="405"/>
      <c r="M289" s="274"/>
      <c r="N289" s="75" t="s">
        <v>52</v>
      </c>
      <c r="O289" s="75" t="s">
        <v>52</v>
      </c>
      <c r="P289" s="75" t="s">
        <v>52</v>
      </c>
      <c r="Q289" s="75" t="s">
        <v>52</v>
      </c>
      <c r="R289" s="75" t="s">
        <v>52</v>
      </c>
      <c r="S289" s="75" t="s">
        <v>52</v>
      </c>
      <c r="T289" s="75" t="s">
        <v>52</v>
      </c>
      <c r="U289" s="75" t="s">
        <v>52</v>
      </c>
      <c r="V289" s="75" t="s">
        <v>52</v>
      </c>
      <c r="W289" s="75" t="s">
        <v>52</v>
      </c>
      <c r="X289" s="75" t="s">
        <v>52</v>
      </c>
      <c r="Y289" s="75" t="s">
        <v>52</v>
      </c>
      <c r="Z289" s="95" t="s">
        <v>52</v>
      </c>
      <c r="AA289" s="76"/>
      <c r="AB289" s="76"/>
    </row>
    <row r="290" spans="1:28" ht="23.25" hidden="1">
      <c r="A290" s="94" t="s">
        <v>52</v>
      </c>
      <c r="B290" s="338" t="s">
        <v>30</v>
      </c>
      <c r="C290" s="339"/>
      <c r="D290" s="69" t="s">
        <v>49</v>
      </c>
      <c r="E290" s="74" t="s">
        <v>32</v>
      </c>
      <c r="F290" s="74" t="s">
        <v>32</v>
      </c>
      <c r="G290" s="74"/>
      <c r="H290" s="74" t="s">
        <v>52</v>
      </c>
      <c r="I290" s="340">
        <f t="shared" si="12"/>
        <v>2</v>
      </c>
      <c r="J290" s="341"/>
      <c r="K290" s="405" t="s">
        <v>47</v>
      </c>
      <c r="L290" s="405"/>
      <c r="M290" s="75" t="s">
        <v>52</v>
      </c>
      <c r="N290" s="75" t="s">
        <v>52</v>
      </c>
      <c r="O290" s="75" t="s">
        <v>52</v>
      </c>
      <c r="P290" s="75" t="s">
        <v>52</v>
      </c>
      <c r="Q290" s="75" t="s">
        <v>52</v>
      </c>
      <c r="R290" s="75" t="s">
        <v>52</v>
      </c>
      <c r="S290" s="75" t="s">
        <v>52</v>
      </c>
      <c r="T290" s="75" t="s">
        <v>52</v>
      </c>
      <c r="U290" s="75" t="s">
        <v>52</v>
      </c>
      <c r="V290" s="75" t="s">
        <v>52</v>
      </c>
      <c r="W290" s="75" t="s">
        <v>52</v>
      </c>
      <c r="X290" s="75" t="s">
        <v>52</v>
      </c>
      <c r="Y290" s="75" t="s">
        <v>52</v>
      </c>
      <c r="Z290" s="95" t="s">
        <v>52</v>
      </c>
      <c r="AA290" s="76"/>
      <c r="AB290" s="76"/>
    </row>
    <row r="291" spans="1:28" ht="23.25" hidden="1">
      <c r="A291" s="94" t="s">
        <v>52</v>
      </c>
      <c r="B291" s="338" t="s">
        <v>30</v>
      </c>
      <c r="C291" s="339"/>
      <c r="D291" s="69" t="s">
        <v>50</v>
      </c>
      <c r="E291" s="74" t="s">
        <v>32</v>
      </c>
      <c r="F291" s="74" t="s">
        <v>32</v>
      </c>
      <c r="G291" s="74"/>
      <c r="H291" s="74" t="s">
        <v>52</v>
      </c>
      <c r="I291" s="340">
        <f t="shared" si="12"/>
        <v>2</v>
      </c>
      <c r="J291" s="341"/>
      <c r="K291" s="405" t="s">
        <v>47</v>
      </c>
      <c r="L291" s="405"/>
      <c r="M291" s="75" t="s">
        <v>52</v>
      </c>
      <c r="N291" s="75" t="s">
        <v>52</v>
      </c>
      <c r="O291" s="75" t="s">
        <v>52</v>
      </c>
      <c r="P291" s="75" t="s">
        <v>52</v>
      </c>
      <c r="Q291" s="75" t="s">
        <v>52</v>
      </c>
      <c r="R291" s="75" t="s">
        <v>52</v>
      </c>
      <c r="S291" s="75" t="s">
        <v>52</v>
      </c>
      <c r="T291" s="75" t="s">
        <v>52</v>
      </c>
      <c r="U291" s="75" t="s">
        <v>52</v>
      </c>
      <c r="V291" s="75" t="s">
        <v>52</v>
      </c>
      <c r="W291" s="75" t="s">
        <v>52</v>
      </c>
      <c r="X291" s="75" t="s">
        <v>52</v>
      </c>
      <c r="Y291" s="75" t="s">
        <v>52</v>
      </c>
      <c r="Z291" s="95" t="s">
        <v>52</v>
      </c>
      <c r="AA291" s="76"/>
      <c r="AB291" s="76"/>
    </row>
    <row r="292" spans="1:28" ht="23.25" hidden="1">
      <c r="A292" s="94" t="s">
        <v>52</v>
      </c>
      <c r="B292" s="338" t="s">
        <v>30</v>
      </c>
      <c r="C292" s="339"/>
      <c r="D292" s="69" t="s">
        <v>51</v>
      </c>
      <c r="E292" s="74" t="s">
        <v>32</v>
      </c>
      <c r="F292" s="74" t="s">
        <v>32</v>
      </c>
      <c r="G292" s="74"/>
      <c r="H292" s="74" t="s">
        <v>52</v>
      </c>
      <c r="I292" s="340">
        <f t="shared" si="12"/>
        <v>2</v>
      </c>
      <c r="J292" s="341"/>
      <c r="K292" s="405" t="s">
        <v>47</v>
      </c>
      <c r="L292" s="405"/>
      <c r="M292" s="75" t="s">
        <v>52</v>
      </c>
      <c r="N292" s="75" t="s">
        <v>52</v>
      </c>
      <c r="O292" s="75" t="s">
        <v>52</v>
      </c>
      <c r="P292" s="75" t="s">
        <v>52</v>
      </c>
      <c r="Q292" s="75" t="s">
        <v>52</v>
      </c>
      <c r="R292" s="75" t="s">
        <v>52</v>
      </c>
      <c r="S292" s="75" t="s">
        <v>52</v>
      </c>
      <c r="T292" s="75" t="s">
        <v>52</v>
      </c>
      <c r="U292" s="75" t="s">
        <v>52</v>
      </c>
      <c r="V292" s="75" t="s">
        <v>52</v>
      </c>
      <c r="W292" s="75" t="s">
        <v>52</v>
      </c>
      <c r="X292" s="75" t="s">
        <v>52</v>
      </c>
      <c r="Y292" s="75" t="s">
        <v>52</v>
      </c>
      <c r="Z292" s="95" t="s">
        <v>52</v>
      </c>
      <c r="AA292" s="76"/>
      <c r="AB292" s="76"/>
    </row>
    <row r="293" spans="1:28" ht="23.25">
      <c r="A293" s="94" t="s">
        <v>52</v>
      </c>
      <c r="B293" s="342" t="s">
        <v>33</v>
      </c>
      <c r="C293" s="343"/>
      <c r="D293" s="344"/>
      <c r="E293" s="116"/>
      <c r="F293" s="116"/>
      <c r="G293" s="116"/>
      <c r="H293" s="116"/>
      <c r="I293" s="340">
        <f>COUNTA(E293:F293)</f>
        <v>0</v>
      </c>
      <c r="J293" s="341"/>
      <c r="K293" s="405"/>
      <c r="L293" s="405"/>
      <c r="M293" s="75" t="s">
        <v>52</v>
      </c>
      <c r="N293" s="75" t="s">
        <v>52</v>
      </c>
      <c r="O293" s="75" t="s">
        <v>52</v>
      </c>
      <c r="P293" s="75" t="s">
        <v>52</v>
      </c>
      <c r="Q293" s="75" t="s">
        <v>52</v>
      </c>
      <c r="R293" s="75" t="s">
        <v>52</v>
      </c>
      <c r="S293" s="75" t="s">
        <v>52</v>
      </c>
      <c r="T293" s="75" t="s">
        <v>52</v>
      </c>
      <c r="U293" s="75" t="s">
        <v>52</v>
      </c>
      <c r="V293" s="75" t="s">
        <v>52</v>
      </c>
      <c r="W293" s="75" t="s">
        <v>52</v>
      </c>
      <c r="X293" s="75" t="s">
        <v>52</v>
      </c>
      <c r="Y293" s="75" t="s">
        <v>52</v>
      </c>
      <c r="Z293" s="95" t="s">
        <v>52</v>
      </c>
      <c r="AA293" s="76"/>
      <c r="AB293" s="76"/>
    </row>
    <row r="294" spans="1:28">
      <c r="A294" s="101" t="s">
        <v>52</v>
      </c>
      <c r="B294" s="102" t="s">
        <v>52</v>
      </c>
      <c r="C294" s="102" t="s">
        <v>52</v>
      </c>
      <c r="D294" s="102" t="s">
        <v>52</v>
      </c>
      <c r="E294" s="102" t="s">
        <v>52</v>
      </c>
      <c r="F294" s="102" t="s">
        <v>52</v>
      </c>
      <c r="G294" s="103" t="s">
        <v>52</v>
      </c>
      <c r="H294" s="103" t="s">
        <v>52</v>
      </c>
      <c r="I294" s="103" t="s">
        <v>52</v>
      </c>
      <c r="J294" s="103" t="s">
        <v>52</v>
      </c>
      <c r="K294" s="104" t="s">
        <v>52</v>
      </c>
      <c r="L294" s="104" t="s">
        <v>52</v>
      </c>
      <c r="M294" s="104" t="s">
        <v>52</v>
      </c>
      <c r="N294" s="104" t="s">
        <v>52</v>
      </c>
      <c r="O294" s="104" t="s">
        <v>52</v>
      </c>
      <c r="P294" s="104" t="s">
        <v>52</v>
      </c>
      <c r="Q294" s="104" t="s">
        <v>52</v>
      </c>
      <c r="R294" s="104" t="s">
        <v>52</v>
      </c>
      <c r="S294" s="104" t="s">
        <v>52</v>
      </c>
      <c r="T294" s="104" t="s">
        <v>52</v>
      </c>
      <c r="U294" s="104" t="s">
        <v>52</v>
      </c>
      <c r="V294" s="104" t="s">
        <v>52</v>
      </c>
      <c r="W294" s="104" t="s">
        <v>52</v>
      </c>
      <c r="X294" s="104" t="s">
        <v>52</v>
      </c>
      <c r="Y294" s="104" t="s">
        <v>52</v>
      </c>
      <c r="Z294" s="105" t="s">
        <v>52</v>
      </c>
      <c r="AA294" s="81"/>
      <c r="AB294" s="81"/>
    </row>
    <row r="295" spans="1:28" ht="48" customHeight="1">
      <c r="A295" s="101" t="s">
        <v>52</v>
      </c>
      <c r="B295" s="345" t="s">
        <v>34</v>
      </c>
      <c r="C295" s="345" t="s">
        <v>35</v>
      </c>
      <c r="D295" s="345" t="s">
        <v>36</v>
      </c>
      <c r="E295" s="345" t="s">
        <v>58</v>
      </c>
      <c r="F295" s="348" t="s">
        <v>59</v>
      </c>
      <c r="G295" s="349"/>
      <c r="H295" s="350"/>
      <c r="I295" s="357" t="s">
        <v>60</v>
      </c>
      <c r="J295" s="358"/>
      <c r="K295" s="363" t="s">
        <v>37</v>
      </c>
      <c r="L295" s="363"/>
      <c r="M295" s="364"/>
      <c r="N295" s="369" t="s">
        <v>38</v>
      </c>
      <c r="O295" s="369"/>
      <c r="P295" s="369"/>
      <c r="Q295" s="369"/>
      <c r="R295" s="387"/>
      <c r="S295" s="345" t="s">
        <v>61</v>
      </c>
      <c r="T295" s="345" t="s">
        <v>39</v>
      </c>
      <c r="U295" s="345" t="s">
        <v>40</v>
      </c>
      <c r="V295" s="345" t="s">
        <v>41</v>
      </c>
      <c r="W295" s="345" t="s">
        <v>126</v>
      </c>
      <c r="X295" s="345" t="s">
        <v>63</v>
      </c>
      <c r="Y295" s="357" t="s">
        <v>42</v>
      </c>
      <c r="Z295" s="366"/>
      <c r="AA295" s="461" t="s">
        <v>137</v>
      </c>
      <c r="AB295" s="81"/>
    </row>
    <row r="296" spans="1:28" ht="185.25" customHeight="1">
      <c r="A296" s="101" t="s">
        <v>52</v>
      </c>
      <c r="B296" s="346"/>
      <c r="C296" s="346"/>
      <c r="D296" s="346"/>
      <c r="E296" s="346"/>
      <c r="F296" s="351"/>
      <c r="G296" s="352"/>
      <c r="H296" s="353"/>
      <c r="I296" s="359"/>
      <c r="J296" s="360"/>
      <c r="K296" s="369" t="s">
        <v>43</v>
      </c>
      <c r="L296" s="370"/>
      <c r="M296" s="145" t="s">
        <v>44</v>
      </c>
      <c r="N296" s="371" t="s">
        <v>64</v>
      </c>
      <c r="O296" s="372"/>
      <c r="P296" s="372"/>
      <c r="Q296" s="372"/>
      <c r="R296" s="373"/>
      <c r="S296" s="346"/>
      <c r="T296" s="346"/>
      <c r="U296" s="346"/>
      <c r="V296" s="346"/>
      <c r="W296" s="346"/>
      <c r="X296" s="346"/>
      <c r="Y296" s="359"/>
      <c r="Z296" s="367"/>
      <c r="AA296" s="461"/>
      <c r="AB296" s="81"/>
    </row>
    <row r="297" spans="1:28" ht="88.5" customHeight="1">
      <c r="A297" s="106" t="s">
        <v>52</v>
      </c>
      <c r="B297" s="347"/>
      <c r="C297" s="347"/>
      <c r="D297" s="347"/>
      <c r="E297" s="347"/>
      <c r="F297" s="354"/>
      <c r="G297" s="355"/>
      <c r="H297" s="356"/>
      <c r="I297" s="361"/>
      <c r="J297" s="362"/>
      <c r="K297" s="406" t="s">
        <v>45</v>
      </c>
      <c r="L297" s="407"/>
      <c r="M297" s="146" t="s">
        <v>92</v>
      </c>
      <c r="N297" s="374"/>
      <c r="O297" s="375"/>
      <c r="P297" s="375"/>
      <c r="Q297" s="375"/>
      <c r="R297" s="376"/>
      <c r="S297" s="347"/>
      <c r="T297" s="347"/>
      <c r="U297" s="347"/>
      <c r="V297" s="347"/>
      <c r="W297" s="347"/>
      <c r="X297" s="347"/>
      <c r="Y297" s="361"/>
      <c r="Z297" s="368"/>
      <c r="AA297" s="461"/>
      <c r="AB297" s="82"/>
    </row>
    <row r="298" spans="1:28" ht="15.75">
      <c r="A298" s="101" t="s">
        <v>52</v>
      </c>
      <c r="B298" s="83" t="s">
        <v>52</v>
      </c>
      <c r="C298" s="107"/>
      <c r="D298" s="107"/>
      <c r="E298" s="108"/>
      <c r="F298" s="327" t="s">
        <v>52</v>
      </c>
      <c r="G298" s="327"/>
      <c r="H298" s="327"/>
      <c r="I298" s="108"/>
      <c r="J298" s="108"/>
      <c r="K298" s="108"/>
      <c r="L298" s="81"/>
      <c r="M298" s="81"/>
      <c r="N298" s="81"/>
      <c r="O298" s="108"/>
      <c r="P298" s="108"/>
      <c r="Q298" s="108"/>
      <c r="R298" s="108"/>
      <c r="S298" s="108"/>
      <c r="T298" s="108"/>
      <c r="U298" s="108"/>
      <c r="V298" s="108"/>
      <c r="W298" s="108"/>
      <c r="X298" s="108"/>
      <c r="Y298" s="108"/>
      <c r="Z298" s="109"/>
      <c r="AA298" s="81"/>
      <c r="AB298" s="81"/>
    </row>
    <row r="299" spans="1:28" ht="195.75" customHeight="1">
      <c r="A299" s="101" t="s">
        <v>52</v>
      </c>
      <c r="B299" s="72">
        <v>1</v>
      </c>
      <c r="C299" s="66">
        <v>10</v>
      </c>
      <c r="D299" s="66">
        <v>45</v>
      </c>
      <c r="E299" s="202" t="s">
        <v>370</v>
      </c>
      <c r="F299" s="333" t="s">
        <v>408</v>
      </c>
      <c r="G299" s="333"/>
      <c r="H299" s="333"/>
      <c r="I299" s="329" t="s">
        <v>371</v>
      </c>
      <c r="J299" s="329"/>
      <c r="K299" s="381" t="s">
        <v>47</v>
      </c>
      <c r="L299" s="383"/>
      <c r="M299" s="204" t="s">
        <v>47</v>
      </c>
      <c r="N299" s="365" t="s">
        <v>47</v>
      </c>
      <c r="O299" s="365"/>
      <c r="P299" s="365"/>
      <c r="Q299" s="365"/>
      <c r="R299" s="365"/>
      <c r="S299" s="204" t="s">
        <v>47</v>
      </c>
      <c r="T299" s="203" t="s">
        <v>372</v>
      </c>
      <c r="U299" s="67">
        <v>0.45</v>
      </c>
      <c r="V299" s="154">
        <v>583.48</v>
      </c>
      <c r="W299" s="155">
        <f>U299*V299</f>
        <v>262.56600000000003</v>
      </c>
      <c r="X299" s="155">
        <f>V299*U299</f>
        <v>262.56600000000003</v>
      </c>
      <c r="Y299" s="333" t="s">
        <v>139</v>
      </c>
      <c r="Z299" s="333"/>
      <c r="AA299" s="216" t="s">
        <v>138</v>
      </c>
      <c r="AB299" s="81"/>
    </row>
    <row r="300" spans="1:28" ht="148.5" customHeight="1">
      <c r="A300" s="101" t="s">
        <v>52</v>
      </c>
      <c r="B300" s="72">
        <v>2</v>
      </c>
      <c r="C300" s="275">
        <v>53</v>
      </c>
      <c r="D300" s="275">
        <v>127</v>
      </c>
      <c r="E300" s="276" t="s">
        <v>373</v>
      </c>
      <c r="F300" s="469" t="s">
        <v>407</v>
      </c>
      <c r="G300" s="469"/>
      <c r="H300" s="469"/>
      <c r="I300" s="329" t="s">
        <v>374</v>
      </c>
      <c r="J300" s="329"/>
      <c r="K300" s="381" t="s">
        <v>47</v>
      </c>
      <c r="L300" s="383"/>
      <c r="M300" s="204" t="s">
        <v>70</v>
      </c>
      <c r="N300" s="365" t="s">
        <v>70</v>
      </c>
      <c r="O300" s="365"/>
      <c r="P300" s="365"/>
      <c r="Q300" s="365"/>
      <c r="R300" s="365"/>
      <c r="S300" s="204" t="s">
        <v>47</v>
      </c>
      <c r="T300" s="203" t="s">
        <v>375</v>
      </c>
      <c r="U300" s="67">
        <v>0.95</v>
      </c>
      <c r="V300" s="154">
        <v>419.91</v>
      </c>
      <c r="W300" s="155">
        <f>U300*V300</f>
        <v>398.91450000000003</v>
      </c>
      <c r="X300" s="155">
        <f>V300*U300</f>
        <v>398.91450000000003</v>
      </c>
      <c r="Y300" s="333" t="s">
        <v>139</v>
      </c>
      <c r="Z300" s="333"/>
      <c r="AA300" s="222" t="s">
        <v>142</v>
      </c>
      <c r="AB300" s="81"/>
    </row>
    <row r="301" spans="1:28" ht="17.25" thickBot="1">
      <c r="A301" s="101" t="s">
        <v>52</v>
      </c>
      <c r="B301" s="110" t="s">
        <v>52</v>
      </c>
      <c r="C301" s="86" t="s">
        <v>52</v>
      </c>
      <c r="D301" s="86" t="s">
        <v>52</v>
      </c>
      <c r="E301" s="87" t="s">
        <v>52</v>
      </c>
      <c r="F301" s="87" t="s">
        <v>52</v>
      </c>
      <c r="G301" s="87" t="s">
        <v>52</v>
      </c>
      <c r="H301" s="87" t="s">
        <v>52</v>
      </c>
      <c r="I301" s="87" t="s">
        <v>52</v>
      </c>
      <c r="J301" s="87" t="s">
        <v>52</v>
      </c>
      <c r="K301" s="87" t="s">
        <v>52</v>
      </c>
      <c r="L301" s="87" t="s">
        <v>52</v>
      </c>
      <c r="M301" s="87" t="s">
        <v>52</v>
      </c>
      <c r="N301" s="87" t="s">
        <v>52</v>
      </c>
      <c r="O301" s="87" t="s">
        <v>52</v>
      </c>
      <c r="P301" s="87" t="s">
        <v>52</v>
      </c>
      <c r="Q301" s="87" t="s">
        <v>52</v>
      </c>
      <c r="R301" s="87" t="s">
        <v>52</v>
      </c>
      <c r="S301" s="87" t="s">
        <v>52</v>
      </c>
      <c r="T301" s="87" t="s">
        <v>52</v>
      </c>
      <c r="U301" s="87" t="s">
        <v>52</v>
      </c>
      <c r="V301" s="87" t="s">
        <v>52</v>
      </c>
      <c r="W301" s="87" t="s">
        <v>52</v>
      </c>
      <c r="X301" s="87" t="s">
        <v>52</v>
      </c>
      <c r="Y301" s="87" t="s">
        <v>52</v>
      </c>
      <c r="Z301" s="109"/>
      <c r="AA301" s="81"/>
      <c r="AB301" s="81"/>
    </row>
    <row r="302" spans="1:28" ht="33" customHeight="1">
      <c r="A302" s="101" t="s">
        <v>52</v>
      </c>
      <c r="B302" s="319" t="s">
        <v>68</v>
      </c>
      <c r="C302" s="320"/>
      <c r="D302" s="320"/>
      <c r="E302" s="320"/>
      <c r="F302" s="320"/>
      <c r="G302" s="320"/>
      <c r="H302" s="320"/>
      <c r="I302" s="320"/>
      <c r="J302" s="320"/>
      <c r="K302" s="320"/>
      <c r="L302" s="320"/>
      <c r="M302" s="320"/>
      <c r="N302" s="320"/>
      <c r="O302" s="320"/>
      <c r="P302" s="320"/>
      <c r="Q302" s="320"/>
      <c r="R302" s="320"/>
      <c r="S302" s="320"/>
      <c r="T302" s="320"/>
      <c r="U302" s="320"/>
      <c r="V302" s="320"/>
      <c r="W302" s="218">
        <f>SUM(W299:W300)</f>
        <v>661.48050000000012</v>
      </c>
      <c r="X302" s="219">
        <f>SUM(X299:X300)</f>
        <v>661.48050000000012</v>
      </c>
      <c r="Y302" s="470" t="s">
        <v>52</v>
      </c>
      <c r="Z302" s="470"/>
      <c r="AA302" s="81"/>
      <c r="AB302" s="81"/>
    </row>
    <row r="303" spans="1:28" ht="33" customHeight="1" thickBot="1">
      <c r="A303" s="157" t="s">
        <v>52</v>
      </c>
      <c r="B303" s="322" t="s">
        <v>69</v>
      </c>
      <c r="C303" s="323"/>
      <c r="D303" s="323"/>
      <c r="E303" s="323"/>
      <c r="F303" s="323"/>
      <c r="G303" s="323"/>
      <c r="H303" s="323"/>
      <c r="I303" s="323"/>
      <c r="J303" s="323"/>
      <c r="K303" s="323"/>
      <c r="L303" s="323"/>
      <c r="M303" s="323"/>
      <c r="N303" s="323"/>
      <c r="O303" s="323"/>
      <c r="P303" s="323"/>
      <c r="Q303" s="323"/>
      <c r="R303" s="323"/>
      <c r="S303" s="323"/>
      <c r="T303" s="323"/>
      <c r="U303" s="323"/>
      <c r="V303" s="323"/>
      <c r="W303" s="220">
        <f>AVERAGE(W299:W300)</f>
        <v>330.74025000000006</v>
      </c>
      <c r="X303" s="221"/>
      <c r="Y303" s="470" t="s">
        <v>52</v>
      </c>
      <c r="Z303" s="470"/>
      <c r="AA303" s="81"/>
      <c r="AB303" s="81"/>
    </row>
    <row r="304" spans="1:28" ht="46.5" customHeight="1">
      <c r="A304" s="101" t="s">
        <v>52</v>
      </c>
      <c r="B304" s="277" t="s">
        <v>52</v>
      </c>
      <c r="C304" s="277" t="s">
        <v>52</v>
      </c>
      <c r="D304" s="277" t="s">
        <v>52</v>
      </c>
      <c r="E304" s="277" t="s">
        <v>52</v>
      </c>
      <c r="F304" s="277" t="s">
        <v>52</v>
      </c>
      <c r="G304" s="277" t="s">
        <v>52</v>
      </c>
      <c r="H304" s="277" t="s">
        <v>52</v>
      </c>
      <c r="I304" s="277" t="s">
        <v>52</v>
      </c>
      <c r="J304" s="277" t="s">
        <v>52</v>
      </c>
      <c r="K304" s="277" t="s">
        <v>52</v>
      </c>
      <c r="L304" s="277" t="s">
        <v>52</v>
      </c>
      <c r="M304" s="277" t="s">
        <v>52</v>
      </c>
      <c r="N304" s="277" t="s">
        <v>52</v>
      </c>
      <c r="O304" s="277" t="s">
        <v>52</v>
      </c>
      <c r="P304" s="277" t="s">
        <v>52</v>
      </c>
      <c r="Q304" s="277" t="s">
        <v>52</v>
      </c>
      <c r="R304" s="277" t="s">
        <v>52</v>
      </c>
      <c r="S304" s="277" t="s">
        <v>52</v>
      </c>
      <c r="T304" s="277" t="s">
        <v>52</v>
      </c>
      <c r="U304" s="277" t="s">
        <v>52</v>
      </c>
      <c r="V304" s="277" t="s">
        <v>52</v>
      </c>
      <c r="W304" s="77" t="s">
        <v>52</v>
      </c>
      <c r="X304" s="77" t="s">
        <v>52</v>
      </c>
      <c r="Y304" s="75" t="s">
        <v>52</v>
      </c>
      <c r="Z304" s="95" t="s">
        <v>52</v>
      </c>
      <c r="AA304" s="278" t="s">
        <v>52</v>
      </c>
      <c r="AB304" s="278" t="s">
        <v>52</v>
      </c>
    </row>
    <row r="305" spans="1:28" ht="35.25" customHeight="1">
      <c r="A305" s="112" t="s">
        <v>52</v>
      </c>
      <c r="B305" s="77" t="s">
        <v>52</v>
      </c>
      <c r="C305" s="77" t="s">
        <v>52</v>
      </c>
      <c r="D305" s="77" t="s">
        <v>52</v>
      </c>
      <c r="E305" s="77" t="s">
        <v>52</v>
      </c>
      <c r="F305" s="77" t="s">
        <v>52</v>
      </c>
      <c r="G305" s="77" t="s">
        <v>52</v>
      </c>
      <c r="H305" s="77" t="s">
        <v>52</v>
      </c>
      <c r="I305" s="77" t="s">
        <v>52</v>
      </c>
      <c r="J305" s="77" t="s">
        <v>52</v>
      </c>
      <c r="K305" s="77" t="s">
        <v>52</v>
      </c>
      <c r="L305" s="77" t="s">
        <v>52</v>
      </c>
      <c r="M305" s="77" t="s">
        <v>52</v>
      </c>
      <c r="N305" s="77" t="s">
        <v>52</v>
      </c>
      <c r="O305" s="77" t="s">
        <v>52</v>
      </c>
      <c r="P305" s="77" t="s">
        <v>52</v>
      </c>
      <c r="Q305" s="77" t="s">
        <v>52</v>
      </c>
      <c r="R305" s="77" t="s">
        <v>52</v>
      </c>
      <c r="S305" s="77" t="s">
        <v>52</v>
      </c>
      <c r="T305" s="77" t="s">
        <v>52</v>
      </c>
      <c r="U305" s="77" t="s">
        <v>52</v>
      </c>
      <c r="V305" s="77" t="s">
        <v>52</v>
      </c>
      <c r="W305" s="77" t="s">
        <v>52</v>
      </c>
      <c r="X305" s="77" t="s">
        <v>52</v>
      </c>
      <c r="Y305" s="77" t="s">
        <v>52</v>
      </c>
      <c r="Z305" s="113"/>
      <c r="AA305" s="85"/>
      <c r="AB305" s="85"/>
    </row>
    <row r="306" spans="1:28" ht="43.5" customHeight="1">
      <c r="A306" s="94" t="s">
        <v>52</v>
      </c>
      <c r="B306" s="73">
        <v>12</v>
      </c>
      <c r="C306" s="467" t="s">
        <v>363</v>
      </c>
      <c r="D306" s="467"/>
      <c r="E306" s="467"/>
      <c r="F306" s="467"/>
      <c r="G306" s="467"/>
      <c r="H306" s="467"/>
      <c r="I306" s="467"/>
      <c r="J306" s="471"/>
      <c r="K306" s="264" t="s">
        <v>52</v>
      </c>
      <c r="L306" s="75" t="s">
        <v>52</v>
      </c>
      <c r="M306" s="381" t="s">
        <v>47</v>
      </c>
      <c r="N306" s="382"/>
      <c r="O306" s="382"/>
      <c r="P306" s="383"/>
      <c r="Q306" s="75" t="s">
        <v>52</v>
      </c>
      <c r="R306" s="75" t="s">
        <v>52</v>
      </c>
      <c r="S306" s="75" t="s">
        <v>52</v>
      </c>
      <c r="T306" s="75" t="s">
        <v>52</v>
      </c>
      <c r="U306" s="75" t="s">
        <v>52</v>
      </c>
      <c r="V306" s="75" t="s">
        <v>52</v>
      </c>
      <c r="W306" s="75" t="s">
        <v>52</v>
      </c>
      <c r="X306" s="75" t="s">
        <v>52</v>
      </c>
      <c r="Y306" s="75" t="s">
        <v>52</v>
      </c>
      <c r="Z306" s="95" t="s">
        <v>52</v>
      </c>
      <c r="AA306" s="76"/>
      <c r="AB306" s="76"/>
    </row>
    <row r="307" spans="1:28" ht="19.5" customHeight="1">
      <c r="A307" s="94" t="s">
        <v>52</v>
      </c>
      <c r="B307" s="77" t="s">
        <v>52</v>
      </c>
      <c r="C307" s="96" t="s">
        <v>52</v>
      </c>
      <c r="D307" s="96" t="s">
        <v>52</v>
      </c>
      <c r="E307" s="77" t="s">
        <v>52</v>
      </c>
      <c r="F307" s="77" t="s">
        <v>52</v>
      </c>
      <c r="G307" s="77" t="s">
        <v>52</v>
      </c>
      <c r="H307" s="77" t="s">
        <v>52</v>
      </c>
      <c r="I307" s="77" t="s">
        <v>52</v>
      </c>
      <c r="J307" s="76"/>
      <c r="K307" s="77" t="s">
        <v>52</v>
      </c>
      <c r="L307" s="75" t="s">
        <v>52</v>
      </c>
      <c r="M307" s="384"/>
      <c r="N307" s="385"/>
      <c r="O307" s="385"/>
      <c r="P307" s="386"/>
      <c r="Q307" s="75" t="s">
        <v>52</v>
      </c>
      <c r="R307" s="75" t="s">
        <v>52</v>
      </c>
      <c r="S307" s="75" t="s">
        <v>52</v>
      </c>
      <c r="T307" s="75" t="s">
        <v>52</v>
      </c>
      <c r="U307" s="75" t="s">
        <v>52</v>
      </c>
      <c r="V307" s="75" t="s">
        <v>52</v>
      </c>
      <c r="W307" s="75" t="s">
        <v>52</v>
      </c>
      <c r="X307" s="75" t="s">
        <v>52</v>
      </c>
      <c r="Y307" s="75" t="s">
        <v>52</v>
      </c>
      <c r="Z307" s="95" t="s">
        <v>52</v>
      </c>
      <c r="AA307" s="76"/>
      <c r="AB307" s="76"/>
    </row>
    <row r="308" spans="1:28" ht="23.25">
      <c r="A308" s="94" t="s">
        <v>52</v>
      </c>
      <c r="B308" s="96" t="s">
        <v>52</v>
      </c>
      <c r="C308" s="96" t="s">
        <v>52</v>
      </c>
      <c r="D308" s="96" t="s">
        <v>52</v>
      </c>
      <c r="E308" s="96" t="s">
        <v>52</v>
      </c>
      <c r="F308" s="96" t="s">
        <v>52</v>
      </c>
      <c r="G308" s="96" t="s">
        <v>52</v>
      </c>
      <c r="H308" s="96" t="s">
        <v>52</v>
      </c>
      <c r="I308" s="96" t="s">
        <v>52</v>
      </c>
      <c r="J308" s="96" t="s">
        <v>52</v>
      </c>
      <c r="K308" s="77" t="s">
        <v>52</v>
      </c>
      <c r="L308" s="77" t="s">
        <v>52</v>
      </c>
      <c r="M308" s="77" t="s">
        <v>52</v>
      </c>
      <c r="N308" s="96" t="s">
        <v>52</v>
      </c>
      <c r="O308" s="96" t="s">
        <v>52</v>
      </c>
      <c r="P308" s="96" t="s">
        <v>52</v>
      </c>
      <c r="Q308" s="96" t="s">
        <v>52</v>
      </c>
      <c r="R308" s="96" t="s">
        <v>52</v>
      </c>
      <c r="S308" s="96" t="s">
        <v>52</v>
      </c>
      <c r="T308" s="77" t="s">
        <v>52</v>
      </c>
      <c r="U308" s="77" t="s">
        <v>52</v>
      </c>
      <c r="V308" s="77" t="s">
        <v>52</v>
      </c>
      <c r="W308" s="77" t="s">
        <v>52</v>
      </c>
      <c r="X308" s="77" t="s">
        <v>52</v>
      </c>
      <c r="Y308" s="77" t="s">
        <v>52</v>
      </c>
      <c r="Z308" s="95" t="s">
        <v>52</v>
      </c>
      <c r="AA308" s="76"/>
      <c r="AB308" s="76"/>
    </row>
    <row r="309" spans="1:28" ht="48.75" customHeight="1">
      <c r="A309" s="97" t="s">
        <v>52</v>
      </c>
      <c r="B309" s="348" t="s">
        <v>56</v>
      </c>
      <c r="C309" s="349"/>
      <c r="D309" s="350"/>
      <c r="E309" s="388" t="str">
        <f>C306</f>
        <v>CONSORCIO PARQUES BOGOTA SR</v>
      </c>
      <c r="F309" s="389"/>
      <c r="G309" s="389"/>
      <c r="H309" s="390"/>
      <c r="I309" s="394" t="s">
        <v>23</v>
      </c>
      <c r="J309" s="335"/>
      <c r="K309" s="472" t="s">
        <v>376</v>
      </c>
      <c r="L309" s="473"/>
      <c r="M309" s="473"/>
      <c r="N309" s="473"/>
      <c r="O309" s="474"/>
      <c r="P309" s="394" t="s">
        <v>24</v>
      </c>
      <c r="Q309" s="394"/>
      <c r="R309" s="394"/>
      <c r="S309" s="78">
        <v>0.1</v>
      </c>
      <c r="T309" s="77" t="s">
        <v>52</v>
      </c>
      <c r="U309" s="77" t="s">
        <v>52</v>
      </c>
      <c r="V309" s="75" t="s">
        <v>52</v>
      </c>
      <c r="W309" s="75" t="s">
        <v>52</v>
      </c>
      <c r="X309" s="75" t="s">
        <v>52</v>
      </c>
      <c r="Y309" s="98" t="s">
        <v>52</v>
      </c>
      <c r="Z309" s="99" t="s">
        <v>52</v>
      </c>
      <c r="AA309" s="79"/>
      <c r="AB309" s="79"/>
    </row>
    <row r="310" spans="1:28" ht="48.75" customHeight="1">
      <c r="A310" s="97" t="s">
        <v>52</v>
      </c>
      <c r="B310" s="411"/>
      <c r="C310" s="412"/>
      <c r="D310" s="413"/>
      <c r="E310" s="391"/>
      <c r="F310" s="392"/>
      <c r="G310" s="392"/>
      <c r="H310" s="393"/>
      <c r="I310" s="394" t="s">
        <v>25</v>
      </c>
      <c r="J310" s="335"/>
      <c r="K310" s="472" t="s">
        <v>377</v>
      </c>
      <c r="L310" s="473"/>
      <c r="M310" s="473"/>
      <c r="N310" s="473"/>
      <c r="O310" s="474"/>
      <c r="P310" s="394" t="s">
        <v>24</v>
      </c>
      <c r="Q310" s="394"/>
      <c r="R310" s="394"/>
      <c r="S310" s="142">
        <v>0.9</v>
      </c>
      <c r="T310" s="77" t="s">
        <v>52</v>
      </c>
      <c r="U310" s="77" t="s">
        <v>52</v>
      </c>
      <c r="V310" s="77" t="s">
        <v>52</v>
      </c>
      <c r="W310" s="77" t="s">
        <v>52</v>
      </c>
      <c r="X310" s="77" t="s">
        <v>52</v>
      </c>
      <c r="Y310" s="98" t="s">
        <v>52</v>
      </c>
      <c r="Z310" s="99" t="s">
        <v>52</v>
      </c>
      <c r="AA310" s="79"/>
      <c r="AB310" s="79"/>
    </row>
    <row r="311" spans="1:28" ht="26.25" customHeight="1">
      <c r="A311" s="265"/>
      <c r="B311" s="108"/>
      <c r="C311" s="108"/>
      <c r="D311" s="108"/>
      <c r="E311" s="266"/>
      <c r="F311" s="266"/>
      <c r="G311" s="266"/>
      <c r="H311" s="266"/>
      <c r="I311" s="267"/>
      <c r="J311" s="267"/>
      <c r="K311" s="267"/>
      <c r="L311" s="267"/>
      <c r="M311" s="267"/>
      <c r="N311" s="267"/>
      <c r="O311" s="267"/>
      <c r="P311" s="334" t="s">
        <v>91</v>
      </c>
      <c r="Q311" s="394"/>
      <c r="R311" s="397"/>
      <c r="S311" s="268">
        <f>S309+S310</f>
        <v>1</v>
      </c>
      <c r="T311" s="108"/>
      <c r="U311" s="108"/>
      <c r="V311" s="108"/>
      <c r="W311" s="108"/>
      <c r="X311" s="108"/>
      <c r="Y311" s="79"/>
      <c r="Z311" s="269"/>
      <c r="AA311" s="79"/>
      <c r="AB311" s="79"/>
    </row>
    <row r="312" spans="1:28" ht="10.5" customHeight="1">
      <c r="A312" s="94" t="s">
        <v>52</v>
      </c>
      <c r="B312" s="96" t="s">
        <v>52</v>
      </c>
      <c r="C312" s="96" t="s">
        <v>52</v>
      </c>
      <c r="D312" s="96" t="s">
        <v>52</v>
      </c>
      <c r="E312" s="96" t="s">
        <v>52</v>
      </c>
      <c r="F312" s="96" t="s">
        <v>52</v>
      </c>
      <c r="G312" s="96" t="s">
        <v>52</v>
      </c>
      <c r="H312" s="96" t="s">
        <v>52</v>
      </c>
      <c r="I312" s="96" t="s">
        <v>52</v>
      </c>
      <c r="J312" s="96" t="s">
        <v>52</v>
      </c>
      <c r="K312" s="77" t="s">
        <v>52</v>
      </c>
      <c r="L312" s="77" t="s">
        <v>52</v>
      </c>
      <c r="M312" s="77" t="s">
        <v>52</v>
      </c>
      <c r="N312" s="96" t="s">
        <v>52</v>
      </c>
      <c r="O312" s="96" t="s">
        <v>52</v>
      </c>
      <c r="P312" s="96" t="s">
        <v>52</v>
      </c>
      <c r="Q312" s="96" t="s">
        <v>52</v>
      </c>
      <c r="R312" s="96" t="s">
        <v>52</v>
      </c>
      <c r="S312" s="96" t="s">
        <v>52</v>
      </c>
      <c r="T312" s="77" t="s">
        <v>52</v>
      </c>
      <c r="U312" s="77" t="s">
        <v>52</v>
      </c>
      <c r="V312" s="77" t="s">
        <v>52</v>
      </c>
      <c r="W312" s="77" t="s">
        <v>52</v>
      </c>
      <c r="X312" s="77" t="s">
        <v>52</v>
      </c>
      <c r="Y312" s="76"/>
      <c r="Z312" s="100"/>
      <c r="AA312" s="76"/>
      <c r="AB312" s="76"/>
    </row>
    <row r="313" spans="1:28" ht="37.5" customHeight="1">
      <c r="A313" s="94" t="s">
        <v>52</v>
      </c>
      <c r="B313" s="334" t="s">
        <v>26</v>
      </c>
      <c r="C313" s="394"/>
      <c r="D313" s="335"/>
      <c r="E313" s="398">
        <v>215897184</v>
      </c>
      <c r="F313" s="399"/>
      <c r="G313" s="400" t="s">
        <v>27</v>
      </c>
      <c r="H313" s="400"/>
      <c r="I313" s="401"/>
      <c r="J313" s="64">
        <v>1</v>
      </c>
      <c r="K313" s="17">
        <f>((E313/1300000)*J313)</f>
        <v>166.07475692307693</v>
      </c>
      <c r="L313" s="204" t="s">
        <v>47</v>
      </c>
      <c r="M313" s="152"/>
      <c r="N313" s="75" t="s">
        <v>52</v>
      </c>
      <c r="O313" s="75" t="s">
        <v>52</v>
      </c>
      <c r="P313" s="75" t="s">
        <v>52</v>
      </c>
      <c r="Q313" s="75" t="s">
        <v>52</v>
      </c>
      <c r="R313" s="75" t="s">
        <v>52</v>
      </c>
      <c r="S313" s="75" t="s">
        <v>52</v>
      </c>
      <c r="T313" s="75" t="s">
        <v>52</v>
      </c>
      <c r="U313" s="75" t="s">
        <v>52</v>
      </c>
      <c r="V313" s="75" t="s">
        <v>52</v>
      </c>
      <c r="W313" s="75" t="s">
        <v>52</v>
      </c>
      <c r="X313" s="75" t="s">
        <v>52</v>
      </c>
      <c r="Y313" s="75" t="s">
        <v>52</v>
      </c>
      <c r="Z313" s="95" t="s">
        <v>52</v>
      </c>
      <c r="AA313" s="76"/>
      <c r="AB313" s="76"/>
    </row>
    <row r="314" spans="1:28" ht="37.5" customHeight="1">
      <c r="A314" s="94"/>
      <c r="B314" s="270"/>
      <c r="C314" s="270"/>
      <c r="D314" s="270"/>
      <c r="E314" s="271"/>
      <c r="F314" s="272"/>
      <c r="G314" s="402" t="s">
        <v>93</v>
      </c>
      <c r="H314" s="400"/>
      <c r="I314" s="401"/>
      <c r="J314" s="150">
        <v>0.7</v>
      </c>
      <c r="K314" s="17">
        <f>((E313/1300000)*J314)</f>
        <v>116.25232984615384</v>
      </c>
      <c r="L314" s="204" t="s">
        <v>47</v>
      </c>
      <c r="M314" s="152"/>
      <c r="N314" s="75"/>
      <c r="O314" s="75"/>
      <c r="P314" s="75"/>
      <c r="Q314" s="75"/>
      <c r="R314" s="75"/>
      <c r="S314" s="75"/>
      <c r="T314" s="75"/>
      <c r="U314" s="75"/>
      <c r="V314" s="75"/>
      <c r="W314" s="75"/>
      <c r="X314" s="75"/>
      <c r="Y314" s="75"/>
      <c r="Z314" s="95"/>
      <c r="AA314" s="76"/>
      <c r="AB314" s="76"/>
    </row>
    <row r="315" spans="1:28" ht="23.25">
      <c r="A315" s="94" t="s">
        <v>52</v>
      </c>
      <c r="B315" s="96" t="s">
        <v>52</v>
      </c>
      <c r="C315" s="96" t="s">
        <v>52</v>
      </c>
      <c r="D315" s="96" t="s">
        <v>52</v>
      </c>
      <c r="E315" s="96" t="s">
        <v>52</v>
      </c>
      <c r="F315" s="96" t="s">
        <v>52</v>
      </c>
      <c r="G315" s="96" t="s">
        <v>52</v>
      </c>
      <c r="H315" s="96" t="s">
        <v>52</v>
      </c>
      <c r="I315" s="96" t="s">
        <v>52</v>
      </c>
      <c r="J315" s="96" t="s">
        <v>52</v>
      </c>
      <c r="K315" s="77" t="s">
        <v>52</v>
      </c>
      <c r="L315" s="77" t="s">
        <v>52</v>
      </c>
      <c r="M315" s="77" t="s">
        <v>52</v>
      </c>
      <c r="N315" s="96" t="s">
        <v>52</v>
      </c>
      <c r="O315" s="96" t="s">
        <v>52</v>
      </c>
      <c r="P315" s="96" t="s">
        <v>52</v>
      </c>
      <c r="Q315" s="96" t="s">
        <v>52</v>
      </c>
      <c r="R315" s="96" t="s">
        <v>52</v>
      </c>
      <c r="S315" s="96" t="s">
        <v>52</v>
      </c>
      <c r="T315" s="77" t="s">
        <v>52</v>
      </c>
      <c r="U315" s="77" t="s">
        <v>52</v>
      </c>
      <c r="V315" s="77" t="s">
        <v>52</v>
      </c>
      <c r="W315" s="77" t="s">
        <v>52</v>
      </c>
      <c r="X315" s="77" t="s">
        <v>52</v>
      </c>
      <c r="Y315" s="76"/>
      <c r="Z315" s="100"/>
      <c r="AA315" s="76"/>
      <c r="AB315" s="76"/>
    </row>
    <row r="316" spans="1:28" ht="46.5" customHeight="1">
      <c r="A316" s="94" t="s">
        <v>52</v>
      </c>
      <c r="B316" s="334" t="s">
        <v>57</v>
      </c>
      <c r="C316" s="335"/>
      <c r="D316" s="80">
        <v>1</v>
      </c>
      <c r="E316" s="205">
        <v>80101600</v>
      </c>
      <c r="F316" s="205">
        <v>81101500</v>
      </c>
      <c r="G316" s="205"/>
      <c r="H316" s="205"/>
      <c r="I316" s="336" t="s">
        <v>28</v>
      </c>
      <c r="J316" s="337"/>
      <c r="K316" s="403" t="s">
        <v>29</v>
      </c>
      <c r="L316" s="404"/>
      <c r="M316" s="75" t="s">
        <v>52</v>
      </c>
      <c r="N316" s="75" t="s">
        <v>52</v>
      </c>
      <c r="O316" s="75" t="s">
        <v>52</v>
      </c>
      <c r="P316" s="75" t="s">
        <v>52</v>
      </c>
      <c r="Q316" s="76"/>
      <c r="R316" s="75" t="s">
        <v>52</v>
      </c>
      <c r="S316" s="75" t="s">
        <v>52</v>
      </c>
      <c r="T316" s="75" t="s">
        <v>52</v>
      </c>
      <c r="U316" s="75" t="s">
        <v>52</v>
      </c>
      <c r="V316" s="75" t="s">
        <v>52</v>
      </c>
      <c r="W316" s="75" t="s">
        <v>52</v>
      </c>
      <c r="X316" s="75" t="s">
        <v>52</v>
      </c>
      <c r="Y316" s="75" t="s">
        <v>52</v>
      </c>
      <c r="Z316" s="95" t="s">
        <v>52</v>
      </c>
      <c r="AA316" s="76"/>
      <c r="AB316" s="76"/>
    </row>
    <row r="317" spans="1:28" ht="23.25">
      <c r="A317" s="94" t="s">
        <v>52</v>
      </c>
      <c r="B317" s="338" t="s">
        <v>30</v>
      </c>
      <c r="C317" s="339"/>
      <c r="D317" s="69" t="s">
        <v>31</v>
      </c>
      <c r="E317" s="74" t="s">
        <v>32</v>
      </c>
      <c r="F317" s="74" t="s">
        <v>32</v>
      </c>
      <c r="G317" s="74"/>
      <c r="H317" s="74" t="s">
        <v>52</v>
      </c>
      <c r="I317" s="340">
        <f>COUNTA(E317:F317)</f>
        <v>2</v>
      </c>
      <c r="J317" s="341"/>
      <c r="K317" s="405" t="s">
        <v>47</v>
      </c>
      <c r="L317" s="405"/>
      <c r="M317" s="75" t="s">
        <v>52</v>
      </c>
      <c r="N317" s="75" t="s">
        <v>52</v>
      </c>
      <c r="O317" s="75" t="s">
        <v>52</v>
      </c>
      <c r="P317" s="75" t="s">
        <v>52</v>
      </c>
      <c r="Q317" s="75" t="s">
        <v>52</v>
      </c>
      <c r="R317" s="75" t="s">
        <v>52</v>
      </c>
      <c r="S317" s="75" t="s">
        <v>52</v>
      </c>
      <c r="T317" s="75" t="s">
        <v>52</v>
      </c>
      <c r="U317" s="75" t="s">
        <v>52</v>
      </c>
      <c r="V317" s="75" t="s">
        <v>52</v>
      </c>
      <c r="W317" s="75" t="s">
        <v>52</v>
      </c>
      <c r="X317" s="75" t="s">
        <v>52</v>
      </c>
      <c r="Y317" s="75" t="s">
        <v>52</v>
      </c>
      <c r="Z317" s="95" t="s">
        <v>52</v>
      </c>
      <c r="AA317" s="76"/>
      <c r="AB317" s="76"/>
    </row>
    <row r="318" spans="1:28" ht="23.25">
      <c r="A318" s="94" t="s">
        <v>52</v>
      </c>
      <c r="B318" s="338" t="s">
        <v>30</v>
      </c>
      <c r="C318" s="339"/>
      <c r="D318" s="69" t="s">
        <v>48</v>
      </c>
      <c r="E318" s="74" t="s">
        <v>32</v>
      </c>
      <c r="F318" s="74" t="s">
        <v>32</v>
      </c>
      <c r="G318" s="74"/>
      <c r="H318" s="74" t="s">
        <v>52</v>
      </c>
      <c r="I318" s="340">
        <f t="shared" ref="I318:I320" si="13">COUNTA(E318:F318)</f>
        <v>2</v>
      </c>
      <c r="J318" s="341"/>
      <c r="K318" s="405" t="s">
        <v>47</v>
      </c>
      <c r="L318" s="405"/>
      <c r="M318" s="274"/>
      <c r="N318" s="75" t="s">
        <v>52</v>
      </c>
      <c r="O318" s="75" t="s">
        <v>52</v>
      </c>
      <c r="P318" s="75" t="s">
        <v>52</v>
      </c>
      <c r="Q318" s="75" t="s">
        <v>52</v>
      </c>
      <c r="R318" s="75" t="s">
        <v>52</v>
      </c>
      <c r="S318" s="75" t="s">
        <v>52</v>
      </c>
      <c r="T318" s="75" t="s">
        <v>52</v>
      </c>
      <c r="U318" s="75" t="s">
        <v>52</v>
      </c>
      <c r="V318" s="75" t="s">
        <v>52</v>
      </c>
      <c r="W318" s="75" t="s">
        <v>52</v>
      </c>
      <c r="X318" s="75" t="s">
        <v>52</v>
      </c>
      <c r="Y318" s="75" t="s">
        <v>52</v>
      </c>
      <c r="Z318" s="95" t="s">
        <v>52</v>
      </c>
      <c r="AA318" s="76"/>
      <c r="AB318" s="76"/>
    </row>
    <row r="319" spans="1:28" ht="23.25">
      <c r="A319" s="94" t="s">
        <v>52</v>
      </c>
      <c r="B319" s="338" t="s">
        <v>30</v>
      </c>
      <c r="C319" s="339"/>
      <c r="D319" s="69" t="s">
        <v>49</v>
      </c>
      <c r="E319" s="74" t="s">
        <v>32</v>
      </c>
      <c r="F319" s="74" t="s">
        <v>32</v>
      </c>
      <c r="G319" s="74"/>
      <c r="H319" s="74" t="s">
        <v>52</v>
      </c>
      <c r="I319" s="340">
        <f t="shared" si="13"/>
        <v>2</v>
      </c>
      <c r="J319" s="341"/>
      <c r="K319" s="405" t="s">
        <v>47</v>
      </c>
      <c r="L319" s="405"/>
      <c r="M319" s="75" t="s">
        <v>52</v>
      </c>
      <c r="N319" s="75" t="s">
        <v>52</v>
      </c>
      <c r="O319" s="75" t="s">
        <v>52</v>
      </c>
      <c r="P319" s="75" t="s">
        <v>52</v>
      </c>
      <c r="Q319" s="75" t="s">
        <v>52</v>
      </c>
      <c r="R319" s="75" t="s">
        <v>52</v>
      </c>
      <c r="S319" s="75" t="s">
        <v>52</v>
      </c>
      <c r="T319" s="75" t="s">
        <v>52</v>
      </c>
      <c r="U319" s="75" t="s">
        <v>52</v>
      </c>
      <c r="V319" s="75" t="s">
        <v>52</v>
      </c>
      <c r="W319" s="75" t="s">
        <v>52</v>
      </c>
      <c r="X319" s="75" t="s">
        <v>52</v>
      </c>
      <c r="Y319" s="75" t="s">
        <v>52</v>
      </c>
      <c r="Z319" s="95" t="s">
        <v>52</v>
      </c>
      <c r="AA319" s="76"/>
      <c r="AB319" s="76"/>
    </row>
    <row r="320" spans="1:28" ht="23.25">
      <c r="A320" s="94" t="s">
        <v>52</v>
      </c>
      <c r="B320" s="338" t="s">
        <v>30</v>
      </c>
      <c r="C320" s="339"/>
      <c r="D320" s="69" t="s">
        <v>50</v>
      </c>
      <c r="E320" s="74" t="s">
        <v>32</v>
      </c>
      <c r="F320" s="74" t="s">
        <v>32</v>
      </c>
      <c r="G320" s="74"/>
      <c r="H320" s="74" t="s">
        <v>52</v>
      </c>
      <c r="I320" s="340">
        <f t="shared" si="13"/>
        <v>2</v>
      </c>
      <c r="J320" s="341"/>
      <c r="K320" s="405" t="s">
        <v>47</v>
      </c>
      <c r="L320" s="405"/>
      <c r="M320" s="75" t="s">
        <v>52</v>
      </c>
      <c r="N320" s="75" t="s">
        <v>52</v>
      </c>
      <c r="O320" s="75" t="s">
        <v>52</v>
      </c>
      <c r="P320" s="75" t="s">
        <v>52</v>
      </c>
      <c r="Q320" s="75" t="s">
        <v>52</v>
      </c>
      <c r="R320" s="75" t="s">
        <v>52</v>
      </c>
      <c r="S320" s="75" t="s">
        <v>52</v>
      </c>
      <c r="T320" s="75" t="s">
        <v>52</v>
      </c>
      <c r="U320" s="75" t="s">
        <v>52</v>
      </c>
      <c r="V320" s="75" t="s">
        <v>52</v>
      </c>
      <c r="W320" s="75" t="s">
        <v>52</v>
      </c>
      <c r="X320" s="75" t="s">
        <v>52</v>
      </c>
      <c r="Y320" s="75" t="s">
        <v>52</v>
      </c>
      <c r="Z320" s="95" t="s">
        <v>52</v>
      </c>
      <c r="AA320" s="76"/>
      <c r="AB320" s="76"/>
    </row>
    <row r="321" spans="1:28" ht="23.25">
      <c r="A321" s="94" t="s">
        <v>52</v>
      </c>
      <c r="B321" s="342" t="s">
        <v>33</v>
      </c>
      <c r="C321" s="343"/>
      <c r="D321" s="344"/>
      <c r="E321" s="116"/>
      <c r="F321" s="116"/>
      <c r="G321" s="116"/>
      <c r="H321" s="116"/>
      <c r="I321" s="340">
        <f>COUNTA(E321:F321)</f>
        <v>0</v>
      </c>
      <c r="J321" s="341"/>
      <c r="K321" s="405"/>
      <c r="L321" s="405"/>
      <c r="M321" s="75" t="s">
        <v>52</v>
      </c>
      <c r="N321" s="75" t="s">
        <v>52</v>
      </c>
      <c r="O321" s="75" t="s">
        <v>52</v>
      </c>
      <c r="P321" s="75" t="s">
        <v>52</v>
      </c>
      <c r="Q321" s="75" t="s">
        <v>52</v>
      </c>
      <c r="R321" s="75" t="s">
        <v>52</v>
      </c>
      <c r="S321" s="75" t="s">
        <v>52</v>
      </c>
      <c r="T321" s="75" t="s">
        <v>52</v>
      </c>
      <c r="U321" s="75" t="s">
        <v>52</v>
      </c>
      <c r="V321" s="75" t="s">
        <v>52</v>
      </c>
      <c r="W321" s="75" t="s">
        <v>52</v>
      </c>
      <c r="X321" s="75" t="s">
        <v>52</v>
      </c>
      <c r="Y321" s="75" t="s">
        <v>52</v>
      </c>
      <c r="Z321" s="95" t="s">
        <v>52</v>
      </c>
      <c r="AA321" s="76"/>
      <c r="AB321" s="76"/>
    </row>
    <row r="322" spans="1:28">
      <c r="A322" s="101" t="s">
        <v>52</v>
      </c>
      <c r="B322" s="102" t="s">
        <v>52</v>
      </c>
      <c r="C322" s="102" t="s">
        <v>52</v>
      </c>
      <c r="D322" s="102" t="s">
        <v>52</v>
      </c>
      <c r="E322" s="102" t="s">
        <v>52</v>
      </c>
      <c r="F322" s="102" t="s">
        <v>52</v>
      </c>
      <c r="G322" s="103" t="s">
        <v>52</v>
      </c>
      <c r="H322" s="103" t="s">
        <v>52</v>
      </c>
      <c r="I322" s="103" t="s">
        <v>52</v>
      </c>
      <c r="J322" s="103" t="s">
        <v>52</v>
      </c>
      <c r="K322" s="104" t="s">
        <v>52</v>
      </c>
      <c r="L322" s="104" t="s">
        <v>52</v>
      </c>
      <c r="M322" s="104" t="s">
        <v>52</v>
      </c>
      <c r="N322" s="104" t="s">
        <v>52</v>
      </c>
      <c r="O322" s="104" t="s">
        <v>52</v>
      </c>
      <c r="P322" s="104" t="s">
        <v>52</v>
      </c>
      <c r="Q322" s="104" t="s">
        <v>52</v>
      </c>
      <c r="R322" s="104" t="s">
        <v>52</v>
      </c>
      <c r="S322" s="104" t="s">
        <v>52</v>
      </c>
      <c r="T322" s="104" t="s">
        <v>52</v>
      </c>
      <c r="U322" s="104" t="s">
        <v>52</v>
      </c>
      <c r="V322" s="104" t="s">
        <v>52</v>
      </c>
      <c r="W322" s="104" t="s">
        <v>52</v>
      </c>
      <c r="X322" s="104" t="s">
        <v>52</v>
      </c>
      <c r="Y322" s="104" t="s">
        <v>52</v>
      </c>
      <c r="Z322" s="105" t="s">
        <v>52</v>
      </c>
      <c r="AA322" s="81"/>
      <c r="AB322" s="81"/>
    </row>
    <row r="323" spans="1:28" ht="48" customHeight="1">
      <c r="A323" s="101" t="s">
        <v>52</v>
      </c>
      <c r="B323" s="345" t="s">
        <v>34</v>
      </c>
      <c r="C323" s="345" t="s">
        <v>35</v>
      </c>
      <c r="D323" s="345" t="s">
        <v>36</v>
      </c>
      <c r="E323" s="345" t="s">
        <v>58</v>
      </c>
      <c r="F323" s="348" t="s">
        <v>59</v>
      </c>
      <c r="G323" s="349"/>
      <c r="H323" s="350"/>
      <c r="I323" s="357" t="s">
        <v>60</v>
      </c>
      <c r="J323" s="358"/>
      <c r="K323" s="363" t="s">
        <v>37</v>
      </c>
      <c r="L323" s="363"/>
      <c r="M323" s="364"/>
      <c r="N323" s="369" t="s">
        <v>38</v>
      </c>
      <c r="O323" s="369"/>
      <c r="P323" s="369"/>
      <c r="Q323" s="369"/>
      <c r="R323" s="387"/>
      <c r="S323" s="345" t="s">
        <v>61</v>
      </c>
      <c r="T323" s="345" t="s">
        <v>39</v>
      </c>
      <c r="U323" s="345" t="s">
        <v>40</v>
      </c>
      <c r="V323" s="345" t="s">
        <v>41</v>
      </c>
      <c r="W323" s="345" t="s">
        <v>62</v>
      </c>
      <c r="X323" s="345" t="s">
        <v>63</v>
      </c>
      <c r="Y323" s="357" t="s">
        <v>42</v>
      </c>
      <c r="Z323" s="366"/>
      <c r="AA323" s="81"/>
      <c r="AB323" s="81"/>
    </row>
    <row r="324" spans="1:28" ht="183.75" customHeight="1">
      <c r="A324" s="101" t="s">
        <v>52</v>
      </c>
      <c r="B324" s="346"/>
      <c r="C324" s="346"/>
      <c r="D324" s="346"/>
      <c r="E324" s="346"/>
      <c r="F324" s="351"/>
      <c r="G324" s="352"/>
      <c r="H324" s="353"/>
      <c r="I324" s="359"/>
      <c r="J324" s="360"/>
      <c r="K324" s="369" t="s">
        <v>43</v>
      </c>
      <c r="L324" s="370"/>
      <c r="M324" s="145" t="s">
        <v>44</v>
      </c>
      <c r="N324" s="371" t="s">
        <v>64</v>
      </c>
      <c r="O324" s="372"/>
      <c r="P324" s="372"/>
      <c r="Q324" s="372"/>
      <c r="R324" s="373"/>
      <c r="S324" s="346"/>
      <c r="T324" s="346"/>
      <c r="U324" s="346"/>
      <c r="V324" s="346"/>
      <c r="W324" s="346"/>
      <c r="X324" s="346"/>
      <c r="Y324" s="359"/>
      <c r="Z324" s="367"/>
      <c r="AA324" s="81"/>
      <c r="AB324" s="81"/>
    </row>
    <row r="325" spans="1:28" ht="88.5" customHeight="1">
      <c r="A325" s="106" t="s">
        <v>52</v>
      </c>
      <c r="B325" s="347"/>
      <c r="C325" s="347"/>
      <c r="D325" s="347"/>
      <c r="E325" s="347"/>
      <c r="F325" s="354"/>
      <c r="G325" s="355"/>
      <c r="H325" s="356"/>
      <c r="I325" s="361"/>
      <c r="J325" s="362"/>
      <c r="K325" s="406" t="s">
        <v>45</v>
      </c>
      <c r="L325" s="407"/>
      <c r="M325" s="146" t="s">
        <v>92</v>
      </c>
      <c r="N325" s="374"/>
      <c r="O325" s="375"/>
      <c r="P325" s="375"/>
      <c r="Q325" s="375"/>
      <c r="R325" s="376"/>
      <c r="S325" s="347"/>
      <c r="T325" s="347"/>
      <c r="U325" s="347"/>
      <c r="V325" s="347"/>
      <c r="W325" s="347"/>
      <c r="X325" s="347"/>
      <c r="Y325" s="361"/>
      <c r="Z325" s="368"/>
      <c r="AA325" s="82"/>
      <c r="AB325" s="82"/>
    </row>
    <row r="326" spans="1:28" ht="15.75">
      <c r="A326" s="101" t="s">
        <v>52</v>
      </c>
      <c r="B326" s="83" t="s">
        <v>52</v>
      </c>
      <c r="C326" s="107"/>
      <c r="D326" s="107"/>
      <c r="E326" s="108"/>
      <c r="F326" s="327" t="s">
        <v>52</v>
      </c>
      <c r="G326" s="327"/>
      <c r="H326" s="327"/>
      <c r="I326" s="108"/>
      <c r="J326" s="108"/>
      <c r="K326" s="108"/>
      <c r="L326" s="81"/>
      <c r="M326" s="81"/>
      <c r="N326" s="81"/>
      <c r="O326" s="108"/>
      <c r="P326" s="108"/>
      <c r="Q326" s="108"/>
      <c r="R326" s="108"/>
      <c r="S326" s="108"/>
      <c r="T326" s="108"/>
      <c r="U326" s="108"/>
      <c r="V326" s="108"/>
      <c r="W326" s="108"/>
      <c r="X326" s="108"/>
      <c r="Y326" s="108"/>
      <c r="Z326" s="109"/>
      <c r="AA326" s="81"/>
      <c r="AB326" s="81"/>
    </row>
    <row r="327" spans="1:28" ht="165" customHeight="1">
      <c r="A327" s="101" t="s">
        <v>52</v>
      </c>
      <c r="B327" s="72">
        <v>1</v>
      </c>
      <c r="C327" s="66">
        <v>172</v>
      </c>
      <c r="D327" s="66">
        <v>328</v>
      </c>
      <c r="E327" s="202" t="s">
        <v>378</v>
      </c>
      <c r="F327" s="480" t="s">
        <v>436</v>
      </c>
      <c r="G327" s="480"/>
      <c r="H327" s="480"/>
      <c r="I327" s="329" t="s">
        <v>379</v>
      </c>
      <c r="J327" s="329"/>
      <c r="K327" s="381" t="s">
        <v>47</v>
      </c>
      <c r="L327" s="383"/>
      <c r="M327" s="204" t="s">
        <v>47</v>
      </c>
      <c r="N327" s="365" t="s">
        <v>47</v>
      </c>
      <c r="O327" s="365"/>
      <c r="P327" s="365"/>
      <c r="Q327" s="365"/>
      <c r="R327" s="365"/>
      <c r="S327" s="204" t="s">
        <v>47</v>
      </c>
      <c r="T327" s="203" t="s">
        <v>380</v>
      </c>
      <c r="U327" s="67">
        <v>1</v>
      </c>
      <c r="V327" s="154">
        <v>1461.1</v>
      </c>
      <c r="W327" s="155">
        <f>U327*V327</f>
        <v>1461.1</v>
      </c>
      <c r="X327" s="155">
        <f>V327*U327</f>
        <v>1461.1</v>
      </c>
      <c r="Y327" s="333" t="s">
        <v>139</v>
      </c>
      <c r="Z327" s="333"/>
      <c r="AA327" s="84"/>
      <c r="AB327" s="81"/>
    </row>
    <row r="328" spans="1:28" ht="117.6" customHeight="1">
      <c r="A328" s="101" t="s">
        <v>52</v>
      </c>
      <c r="B328" s="72">
        <v>2</v>
      </c>
      <c r="C328" s="66">
        <v>169</v>
      </c>
      <c r="D328" s="66">
        <v>322</v>
      </c>
      <c r="E328" s="202" t="s">
        <v>381</v>
      </c>
      <c r="F328" s="480" t="s">
        <v>382</v>
      </c>
      <c r="G328" s="480"/>
      <c r="H328" s="480"/>
      <c r="I328" s="329" t="s">
        <v>383</v>
      </c>
      <c r="J328" s="329"/>
      <c r="K328" s="381" t="s">
        <v>47</v>
      </c>
      <c r="L328" s="383"/>
      <c r="M328" s="204" t="s">
        <v>47</v>
      </c>
      <c r="N328" s="365" t="s">
        <v>47</v>
      </c>
      <c r="O328" s="365"/>
      <c r="P328" s="365"/>
      <c r="Q328" s="365"/>
      <c r="R328" s="365"/>
      <c r="S328" s="204" t="s">
        <v>47</v>
      </c>
      <c r="T328" s="203" t="s">
        <v>380</v>
      </c>
      <c r="U328" s="67">
        <v>0.5</v>
      </c>
      <c r="V328" s="154">
        <v>448.15</v>
      </c>
      <c r="W328" s="155">
        <f t="shared" ref="W328:W330" si="14">U328*V328</f>
        <v>224.07499999999999</v>
      </c>
      <c r="X328" s="155">
        <f>V328*U328</f>
        <v>224.07499999999999</v>
      </c>
      <c r="Y328" s="333" t="s">
        <v>384</v>
      </c>
      <c r="Z328" s="333"/>
      <c r="AA328" s="84"/>
      <c r="AB328" s="81"/>
    </row>
    <row r="329" spans="1:28" ht="201" customHeight="1">
      <c r="A329" s="101" t="s">
        <v>52</v>
      </c>
      <c r="B329" s="72">
        <v>3</v>
      </c>
      <c r="C329" s="66">
        <v>189</v>
      </c>
      <c r="D329" s="66">
        <v>360</v>
      </c>
      <c r="E329" s="202" t="s">
        <v>385</v>
      </c>
      <c r="F329" s="475" t="s">
        <v>437</v>
      </c>
      <c r="G329" s="475"/>
      <c r="H329" s="475"/>
      <c r="I329" s="329" t="s">
        <v>386</v>
      </c>
      <c r="J329" s="329"/>
      <c r="K329" s="381" t="s">
        <v>47</v>
      </c>
      <c r="L329" s="383"/>
      <c r="M329" s="204" t="s">
        <v>47</v>
      </c>
      <c r="N329" s="365" t="s">
        <v>47</v>
      </c>
      <c r="O329" s="365"/>
      <c r="P329" s="365"/>
      <c r="Q329" s="365"/>
      <c r="R329" s="365"/>
      <c r="S329" s="204" t="s">
        <v>47</v>
      </c>
      <c r="T329" s="203" t="s">
        <v>380</v>
      </c>
      <c r="U329" s="67">
        <v>0.5</v>
      </c>
      <c r="V329" s="154">
        <v>507.59</v>
      </c>
      <c r="W329" s="155">
        <f t="shared" si="14"/>
        <v>253.79499999999999</v>
      </c>
      <c r="X329" s="155">
        <f>V329*U329</f>
        <v>253.79499999999999</v>
      </c>
      <c r="Y329" s="333" t="s">
        <v>384</v>
      </c>
      <c r="Z329" s="333"/>
      <c r="AA329" s="84"/>
      <c r="AB329" s="81"/>
    </row>
    <row r="330" spans="1:28" ht="168" customHeight="1">
      <c r="A330" s="101" t="s">
        <v>52</v>
      </c>
      <c r="B330" s="72">
        <v>4</v>
      </c>
      <c r="C330" s="66">
        <v>198</v>
      </c>
      <c r="D330" s="66">
        <v>379</v>
      </c>
      <c r="E330" s="202" t="s">
        <v>385</v>
      </c>
      <c r="F330" s="476" t="s">
        <v>387</v>
      </c>
      <c r="G330" s="476"/>
      <c r="H330" s="476"/>
      <c r="I330" s="329" t="s">
        <v>388</v>
      </c>
      <c r="J330" s="329"/>
      <c r="K330" s="381" t="s">
        <v>47</v>
      </c>
      <c r="L330" s="383"/>
      <c r="M330" s="204" t="s">
        <v>47</v>
      </c>
      <c r="N330" s="477" t="s">
        <v>46</v>
      </c>
      <c r="O330" s="478"/>
      <c r="P330" s="478"/>
      <c r="Q330" s="478"/>
      <c r="R330" s="479"/>
      <c r="S330" s="204" t="s">
        <v>47</v>
      </c>
      <c r="T330" s="203" t="s">
        <v>380</v>
      </c>
      <c r="U330" s="67">
        <v>0.2</v>
      </c>
      <c r="V330" s="154">
        <v>284.8</v>
      </c>
      <c r="W330" s="155">
        <f t="shared" si="14"/>
        <v>56.960000000000008</v>
      </c>
      <c r="X330" s="155">
        <f>V330*U330</f>
        <v>56.960000000000008</v>
      </c>
      <c r="Y330" s="333" t="s">
        <v>389</v>
      </c>
      <c r="Z330" s="333"/>
      <c r="AA330" s="84"/>
      <c r="AB330" s="81"/>
    </row>
    <row r="331" spans="1:28" ht="17.25" thickBot="1">
      <c r="A331" s="101" t="s">
        <v>52</v>
      </c>
      <c r="B331" s="110" t="s">
        <v>52</v>
      </c>
      <c r="C331" s="86" t="s">
        <v>52</v>
      </c>
      <c r="D331" s="86" t="s">
        <v>52</v>
      </c>
      <c r="E331" s="87" t="s">
        <v>52</v>
      </c>
      <c r="F331" s="87" t="s">
        <v>52</v>
      </c>
      <c r="G331" s="87" t="s">
        <v>52</v>
      </c>
      <c r="H331" s="87" t="s">
        <v>52</v>
      </c>
      <c r="I331" s="87" t="s">
        <v>52</v>
      </c>
      <c r="J331" s="87" t="s">
        <v>52</v>
      </c>
      <c r="K331" s="87" t="s">
        <v>52</v>
      </c>
      <c r="L331" s="87" t="s">
        <v>52</v>
      </c>
      <c r="M331" s="87" t="s">
        <v>52</v>
      </c>
      <c r="N331" s="87" t="s">
        <v>52</v>
      </c>
      <c r="O331" s="87" t="s">
        <v>52</v>
      </c>
      <c r="P331" s="87" t="s">
        <v>52</v>
      </c>
      <c r="Q331" s="87" t="s">
        <v>52</v>
      </c>
      <c r="R331" s="87" t="s">
        <v>52</v>
      </c>
      <c r="S331" s="87" t="s">
        <v>52</v>
      </c>
      <c r="T331" s="87" t="s">
        <v>52</v>
      </c>
      <c r="U331" s="87" t="s">
        <v>52</v>
      </c>
      <c r="V331" s="87" t="s">
        <v>52</v>
      </c>
      <c r="W331" s="87" t="s">
        <v>52</v>
      </c>
      <c r="X331" s="87" t="s">
        <v>52</v>
      </c>
      <c r="Y331" s="87" t="s">
        <v>52</v>
      </c>
      <c r="Z331" s="109"/>
      <c r="AA331" s="81"/>
      <c r="AB331" s="81"/>
    </row>
    <row r="332" spans="1:28" ht="33" customHeight="1">
      <c r="A332" s="101" t="s">
        <v>52</v>
      </c>
      <c r="B332" s="319" t="s">
        <v>68</v>
      </c>
      <c r="C332" s="320"/>
      <c r="D332" s="320"/>
      <c r="E332" s="320"/>
      <c r="F332" s="320"/>
      <c r="G332" s="320"/>
      <c r="H332" s="320"/>
      <c r="I332" s="320"/>
      <c r="J332" s="320"/>
      <c r="K332" s="320"/>
      <c r="L332" s="320"/>
      <c r="M332" s="320"/>
      <c r="N332" s="320"/>
      <c r="O332" s="320"/>
      <c r="P332" s="320"/>
      <c r="Q332" s="320"/>
      <c r="R332" s="320"/>
      <c r="S332" s="320"/>
      <c r="T332" s="320"/>
      <c r="U332" s="320"/>
      <c r="V332" s="321"/>
      <c r="W332" s="218">
        <f>SUM(W327:W330)</f>
        <v>1995.93</v>
      </c>
      <c r="X332" s="219">
        <f>SUM(X327:X330)</f>
        <v>1995.93</v>
      </c>
      <c r="Y332" s="377" t="s">
        <v>47</v>
      </c>
      <c r="Z332" s="378"/>
      <c r="AA332" s="81"/>
      <c r="AB332" s="81"/>
    </row>
    <row r="333" spans="1:28" ht="33" customHeight="1" thickBot="1">
      <c r="A333" s="157" t="s">
        <v>52</v>
      </c>
      <c r="B333" s="322" t="s">
        <v>69</v>
      </c>
      <c r="C333" s="323"/>
      <c r="D333" s="323"/>
      <c r="E333" s="323"/>
      <c r="F333" s="323"/>
      <c r="G333" s="323"/>
      <c r="H333" s="323"/>
      <c r="I333" s="323"/>
      <c r="J333" s="323"/>
      <c r="K333" s="323"/>
      <c r="L333" s="323"/>
      <c r="M333" s="323"/>
      <c r="N333" s="323"/>
      <c r="O333" s="323"/>
      <c r="P333" s="323"/>
      <c r="Q333" s="323"/>
      <c r="R333" s="323"/>
      <c r="S333" s="323"/>
      <c r="T333" s="323"/>
      <c r="U333" s="323"/>
      <c r="V333" s="324"/>
      <c r="W333" s="220">
        <f>AVERAGE(W327:W330)</f>
        <v>498.98250000000002</v>
      </c>
      <c r="X333" s="221"/>
      <c r="Y333" s="325" t="s">
        <v>52</v>
      </c>
      <c r="Z333" s="326"/>
      <c r="AA333" s="81"/>
      <c r="AB333" s="81"/>
    </row>
    <row r="334" spans="1:28" ht="46.5" customHeight="1">
      <c r="A334" s="101" t="s">
        <v>52</v>
      </c>
      <c r="B334" s="277" t="s">
        <v>52</v>
      </c>
      <c r="C334" s="277" t="s">
        <v>52</v>
      </c>
      <c r="D334" s="277" t="s">
        <v>52</v>
      </c>
      <c r="E334" s="277" t="s">
        <v>52</v>
      </c>
      <c r="F334" s="277" t="s">
        <v>52</v>
      </c>
      <c r="G334" s="277" t="s">
        <v>52</v>
      </c>
      <c r="H334" s="277" t="s">
        <v>52</v>
      </c>
      <c r="I334" s="277" t="s">
        <v>52</v>
      </c>
      <c r="J334" s="277" t="s">
        <v>52</v>
      </c>
      <c r="K334" s="277" t="s">
        <v>52</v>
      </c>
      <c r="L334" s="277" t="s">
        <v>52</v>
      </c>
      <c r="M334" s="277" t="s">
        <v>52</v>
      </c>
      <c r="N334" s="277" t="s">
        <v>52</v>
      </c>
      <c r="O334" s="277" t="s">
        <v>52</v>
      </c>
      <c r="P334" s="277" t="s">
        <v>52</v>
      </c>
      <c r="Q334" s="277" t="s">
        <v>52</v>
      </c>
      <c r="R334" s="277" t="s">
        <v>52</v>
      </c>
      <c r="S334" s="277" t="s">
        <v>52</v>
      </c>
      <c r="T334" s="277" t="s">
        <v>52</v>
      </c>
      <c r="U334" s="277" t="s">
        <v>52</v>
      </c>
      <c r="V334" s="277" t="s">
        <v>52</v>
      </c>
      <c r="W334" s="77" t="s">
        <v>52</v>
      </c>
      <c r="X334" s="77" t="s">
        <v>52</v>
      </c>
      <c r="Y334" s="75" t="s">
        <v>52</v>
      </c>
      <c r="Z334" s="95" t="s">
        <v>52</v>
      </c>
      <c r="AA334" s="278" t="s">
        <v>52</v>
      </c>
      <c r="AB334" s="278" t="s">
        <v>52</v>
      </c>
    </row>
    <row r="335" spans="1:28" ht="28.5" customHeight="1">
      <c r="A335" s="101"/>
      <c r="B335" s="277"/>
      <c r="C335" s="277"/>
      <c r="D335" s="277"/>
      <c r="E335" s="277"/>
      <c r="F335" s="277"/>
      <c r="G335" s="277"/>
      <c r="H335" s="277"/>
      <c r="I335" s="277"/>
      <c r="J335" s="277"/>
      <c r="K335" s="277"/>
      <c r="L335" s="277"/>
      <c r="M335" s="277"/>
      <c r="N335" s="277"/>
      <c r="O335" s="277"/>
      <c r="P335" s="277"/>
      <c r="Q335" s="277"/>
      <c r="R335" s="277"/>
      <c r="S335" s="277"/>
      <c r="T335" s="277"/>
      <c r="U335" s="277"/>
      <c r="V335" s="277"/>
      <c r="W335" s="77"/>
      <c r="X335" s="77"/>
      <c r="Y335" s="75"/>
      <c r="Z335" s="95"/>
      <c r="AA335" s="278"/>
      <c r="AB335" s="278"/>
    </row>
    <row r="336" spans="1:28" ht="43.5" customHeight="1">
      <c r="A336" s="94" t="s">
        <v>52</v>
      </c>
      <c r="B336" s="73" t="s">
        <v>438</v>
      </c>
      <c r="C336" s="467" t="s">
        <v>364</v>
      </c>
      <c r="D336" s="467"/>
      <c r="E336" s="467"/>
      <c r="F336" s="467"/>
      <c r="G336" s="467"/>
      <c r="H336" s="467"/>
      <c r="I336" s="467"/>
      <c r="J336" s="471"/>
      <c r="K336" s="264" t="s">
        <v>52</v>
      </c>
      <c r="L336" s="75" t="s">
        <v>52</v>
      </c>
      <c r="M336" s="435" t="s">
        <v>47</v>
      </c>
      <c r="N336" s="436"/>
      <c r="O336" s="436"/>
      <c r="P336" s="437"/>
      <c r="Q336" s="75" t="s">
        <v>52</v>
      </c>
      <c r="R336" s="75" t="s">
        <v>52</v>
      </c>
      <c r="S336" s="75" t="s">
        <v>52</v>
      </c>
      <c r="T336" s="75" t="s">
        <v>52</v>
      </c>
      <c r="U336" s="75" t="s">
        <v>52</v>
      </c>
      <c r="V336" s="75" t="s">
        <v>52</v>
      </c>
      <c r="W336" s="75" t="s">
        <v>52</v>
      </c>
      <c r="X336" s="75" t="s">
        <v>52</v>
      </c>
      <c r="Y336" s="75" t="s">
        <v>52</v>
      </c>
      <c r="Z336" s="95" t="s">
        <v>52</v>
      </c>
      <c r="AA336" s="76"/>
      <c r="AB336" s="76"/>
    </row>
    <row r="337" spans="1:28" ht="25.5" customHeight="1">
      <c r="A337" s="94" t="s">
        <v>52</v>
      </c>
      <c r="B337" s="77" t="s">
        <v>52</v>
      </c>
      <c r="C337" s="96" t="s">
        <v>52</v>
      </c>
      <c r="D337" s="96" t="s">
        <v>52</v>
      </c>
      <c r="E337" s="77" t="s">
        <v>52</v>
      </c>
      <c r="F337" s="77" t="s">
        <v>52</v>
      </c>
      <c r="G337" s="77" t="s">
        <v>52</v>
      </c>
      <c r="H337" s="77" t="s">
        <v>52</v>
      </c>
      <c r="I337" s="77" t="s">
        <v>52</v>
      </c>
      <c r="J337" s="76"/>
      <c r="K337" s="77" t="s">
        <v>52</v>
      </c>
      <c r="L337" s="75" t="s">
        <v>52</v>
      </c>
      <c r="M337" s="384"/>
      <c r="N337" s="385"/>
      <c r="O337" s="385"/>
      <c r="P337" s="386"/>
      <c r="Q337" s="75" t="s">
        <v>52</v>
      </c>
      <c r="R337" s="75" t="s">
        <v>52</v>
      </c>
      <c r="S337" s="75" t="s">
        <v>52</v>
      </c>
      <c r="T337" s="75" t="s">
        <v>52</v>
      </c>
      <c r="U337" s="75" t="s">
        <v>52</v>
      </c>
      <c r="V337" s="75" t="s">
        <v>52</v>
      </c>
      <c r="W337" s="75" t="s">
        <v>52</v>
      </c>
      <c r="X337" s="75" t="s">
        <v>52</v>
      </c>
      <c r="Y337" s="75" t="s">
        <v>52</v>
      </c>
      <c r="Z337" s="95" t="s">
        <v>52</v>
      </c>
      <c r="AA337" s="76"/>
      <c r="AB337" s="76"/>
    </row>
    <row r="338" spans="1:28" ht="23.25">
      <c r="A338" s="94" t="s">
        <v>52</v>
      </c>
      <c r="B338" s="96" t="s">
        <v>52</v>
      </c>
      <c r="C338" s="96" t="s">
        <v>52</v>
      </c>
      <c r="D338" s="96" t="s">
        <v>52</v>
      </c>
      <c r="E338" s="96" t="s">
        <v>52</v>
      </c>
      <c r="F338" s="96" t="s">
        <v>52</v>
      </c>
      <c r="G338" s="96" t="s">
        <v>52</v>
      </c>
      <c r="H338" s="96" t="s">
        <v>52</v>
      </c>
      <c r="I338" s="96" t="s">
        <v>52</v>
      </c>
      <c r="J338" s="96" t="s">
        <v>52</v>
      </c>
      <c r="K338" s="77" t="s">
        <v>52</v>
      </c>
      <c r="L338" s="77" t="s">
        <v>52</v>
      </c>
      <c r="M338" s="77" t="s">
        <v>52</v>
      </c>
      <c r="N338" s="96" t="s">
        <v>52</v>
      </c>
      <c r="O338" s="96" t="s">
        <v>52</v>
      </c>
      <c r="P338" s="96" t="s">
        <v>52</v>
      </c>
      <c r="Q338" s="96" t="s">
        <v>52</v>
      </c>
      <c r="R338" s="96" t="s">
        <v>52</v>
      </c>
      <c r="S338" s="96" t="s">
        <v>52</v>
      </c>
      <c r="T338" s="77" t="s">
        <v>52</v>
      </c>
      <c r="U338" s="77" t="s">
        <v>52</v>
      </c>
      <c r="V338" s="77" t="s">
        <v>52</v>
      </c>
      <c r="W338" s="77" t="s">
        <v>52</v>
      </c>
      <c r="X338" s="77" t="s">
        <v>52</v>
      </c>
      <c r="Y338" s="77" t="s">
        <v>52</v>
      </c>
      <c r="Z338" s="95" t="s">
        <v>52</v>
      </c>
      <c r="AA338" s="76"/>
      <c r="AB338" s="76"/>
    </row>
    <row r="339" spans="1:28" ht="32.25" customHeight="1">
      <c r="A339" s="97" t="s">
        <v>52</v>
      </c>
      <c r="B339" s="348" t="s">
        <v>56</v>
      </c>
      <c r="C339" s="349"/>
      <c r="D339" s="350"/>
      <c r="E339" s="388" t="str">
        <f>C336</f>
        <v>CONSORCIO CONTROL BOGOTA</v>
      </c>
      <c r="F339" s="389"/>
      <c r="G339" s="389"/>
      <c r="H339" s="390"/>
      <c r="I339" s="394" t="s">
        <v>23</v>
      </c>
      <c r="J339" s="335"/>
      <c r="K339" s="473" t="s">
        <v>390</v>
      </c>
      <c r="L339" s="473"/>
      <c r="M339" s="473"/>
      <c r="N339" s="473"/>
      <c r="O339" s="474"/>
      <c r="P339" s="394" t="s">
        <v>24</v>
      </c>
      <c r="Q339" s="394"/>
      <c r="R339" s="394"/>
      <c r="S339" s="78">
        <v>0.9</v>
      </c>
      <c r="T339" s="77" t="s">
        <v>52</v>
      </c>
      <c r="U339" s="77" t="s">
        <v>52</v>
      </c>
      <c r="V339" s="75" t="s">
        <v>52</v>
      </c>
      <c r="W339" s="75" t="s">
        <v>52</v>
      </c>
      <c r="X339" s="75" t="s">
        <v>52</v>
      </c>
      <c r="Y339" s="98" t="s">
        <v>52</v>
      </c>
      <c r="Z339" s="99" t="s">
        <v>52</v>
      </c>
      <c r="AA339" s="79"/>
      <c r="AB339" s="79"/>
    </row>
    <row r="340" spans="1:28" ht="32.25" customHeight="1">
      <c r="A340" s="97" t="s">
        <v>52</v>
      </c>
      <c r="B340" s="411"/>
      <c r="C340" s="412"/>
      <c r="D340" s="413"/>
      <c r="E340" s="391"/>
      <c r="F340" s="392"/>
      <c r="G340" s="392"/>
      <c r="H340" s="393"/>
      <c r="I340" s="394" t="s">
        <v>25</v>
      </c>
      <c r="J340" s="335"/>
      <c r="K340" s="473" t="s">
        <v>391</v>
      </c>
      <c r="L340" s="473"/>
      <c r="M340" s="473"/>
      <c r="N340" s="473"/>
      <c r="O340" s="474"/>
      <c r="P340" s="394" t="s">
        <v>24</v>
      </c>
      <c r="Q340" s="394"/>
      <c r="R340" s="394"/>
      <c r="S340" s="142">
        <v>0.1</v>
      </c>
      <c r="T340" s="77" t="s">
        <v>52</v>
      </c>
      <c r="U340" s="77" t="s">
        <v>52</v>
      </c>
      <c r="V340" s="77" t="s">
        <v>52</v>
      </c>
      <c r="W340" s="77" t="s">
        <v>52</v>
      </c>
      <c r="X340" s="77" t="s">
        <v>52</v>
      </c>
      <c r="Y340" s="98" t="s">
        <v>52</v>
      </c>
      <c r="Z340" s="99" t="s">
        <v>52</v>
      </c>
      <c r="AA340" s="79"/>
      <c r="AB340" s="79"/>
    </row>
    <row r="341" spans="1:28" ht="26.25" customHeight="1">
      <c r="A341" s="265"/>
      <c r="B341" s="108"/>
      <c r="C341" s="108"/>
      <c r="D341" s="108"/>
      <c r="E341" s="266"/>
      <c r="F341" s="266"/>
      <c r="G341" s="266"/>
      <c r="H341" s="266"/>
      <c r="I341" s="267"/>
      <c r="J341" s="267"/>
      <c r="K341" s="267"/>
      <c r="L341" s="267"/>
      <c r="M341" s="267"/>
      <c r="N341" s="267"/>
      <c r="O341" s="267"/>
      <c r="P341" s="334" t="s">
        <v>91</v>
      </c>
      <c r="Q341" s="394"/>
      <c r="R341" s="397"/>
      <c r="S341" s="268">
        <f>S339+S340</f>
        <v>1</v>
      </c>
      <c r="T341" s="108"/>
      <c r="U341" s="108"/>
      <c r="V341" s="108"/>
      <c r="W341" s="108"/>
      <c r="X341" s="108"/>
      <c r="Y341" s="79"/>
      <c r="Z341" s="269"/>
      <c r="AA341" s="79"/>
      <c r="AB341" s="79"/>
    </row>
    <row r="342" spans="1:28" ht="18" customHeight="1">
      <c r="A342" s="94" t="s">
        <v>52</v>
      </c>
      <c r="B342" s="96" t="s">
        <v>52</v>
      </c>
      <c r="C342" s="96" t="s">
        <v>52</v>
      </c>
      <c r="D342" s="96" t="s">
        <v>52</v>
      </c>
      <c r="E342" s="96" t="s">
        <v>52</v>
      </c>
      <c r="F342" s="96" t="s">
        <v>52</v>
      </c>
      <c r="G342" s="96" t="s">
        <v>52</v>
      </c>
      <c r="H342" s="96" t="s">
        <v>52</v>
      </c>
      <c r="I342" s="96" t="s">
        <v>52</v>
      </c>
      <c r="J342" s="96" t="s">
        <v>52</v>
      </c>
      <c r="K342" s="77" t="s">
        <v>52</v>
      </c>
      <c r="L342" s="77" t="s">
        <v>52</v>
      </c>
      <c r="M342" s="77" t="s">
        <v>52</v>
      </c>
      <c r="N342" s="96" t="s">
        <v>52</v>
      </c>
      <c r="O342" s="96" t="s">
        <v>52</v>
      </c>
      <c r="P342" s="96" t="s">
        <v>52</v>
      </c>
      <c r="Q342" s="96" t="s">
        <v>52</v>
      </c>
      <c r="R342" s="96" t="s">
        <v>52</v>
      </c>
      <c r="S342" s="96" t="s">
        <v>52</v>
      </c>
      <c r="T342" s="77" t="s">
        <v>52</v>
      </c>
      <c r="U342" s="77" t="s">
        <v>52</v>
      </c>
      <c r="V342" s="77" t="s">
        <v>52</v>
      </c>
      <c r="W342" s="77" t="s">
        <v>52</v>
      </c>
      <c r="X342" s="77" t="s">
        <v>52</v>
      </c>
      <c r="Y342" s="76"/>
      <c r="Z342" s="100"/>
      <c r="AA342" s="76"/>
      <c r="AB342" s="76"/>
    </row>
    <row r="343" spans="1:28" ht="37.5" customHeight="1">
      <c r="A343" s="94" t="s">
        <v>52</v>
      </c>
      <c r="B343" s="334" t="s">
        <v>26</v>
      </c>
      <c r="C343" s="394"/>
      <c r="D343" s="335"/>
      <c r="E343" s="398">
        <v>215897184</v>
      </c>
      <c r="F343" s="399"/>
      <c r="G343" s="400" t="s">
        <v>27</v>
      </c>
      <c r="H343" s="400"/>
      <c r="I343" s="401"/>
      <c r="J343" s="64">
        <v>1</v>
      </c>
      <c r="K343" s="17">
        <f>((E343/1300000)*J343)</f>
        <v>166.07475692307693</v>
      </c>
      <c r="L343" s="204" t="s">
        <v>47</v>
      </c>
      <c r="M343" s="152"/>
      <c r="N343" s="75" t="s">
        <v>52</v>
      </c>
      <c r="O343" s="75" t="s">
        <v>52</v>
      </c>
      <c r="P343" s="75" t="s">
        <v>52</v>
      </c>
      <c r="Q343" s="75" t="s">
        <v>52</v>
      </c>
      <c r="R343" s="75" t="s">
        <v>52</v>
      </c>
      <c r="S343" s="75" t="s">
        <v>52</v>
      </c>
      <c r="T343" s="75" t="s">
        <v>52</v>
      </c>
      <c r="U343" s="75" t="s">
        <v>52</v>
      </c>
      <c r="V343" s="75" t="s">
        <v>52</v>
      </c>
      <c r="W343" s="75" t="s">
        <v>52</v>
      </c>
      <c r="X343" s="75" t="s">
        <v>52</v>
      </c>
      <c r="Y343" s="75" t="s">
        <v>52</v>
      </c>
      <c r="Z343" s="95" t="s">
        <v>52</v>
      </c>
      <c r="AA343" s="76"/>
      <c r="AB343" s="76"/>
    </row>
    <row r="344" spans="1:28" ht="37.5" customHeight="1">
      <c r="A344" s="94"/>
      <c r="B344" s="270"/>
      <c r="C344" s="270"/>
      <c r="D344" s="270"/>
      <c r="E344" s="271"/>
      <c r="F344" s="272"/>
      <c r="G344" s="402" t="s">
        <v>93</v>
      </c>
      <c r="H344" s="400"/>
      <c r="I344" s="401"/>
      <c r="J344" s="150">
        <v>0.7</v>
      </c>
      <c r="K344" s="17">
        <f>((E343/1300000)*J344)</f>
        <v>116.25232984615384</v>
      </c>
      <c r="L344" s="204" t="s">
        <v>47</v>
      </c>
      <c r="M344" s="152"/>
      <c r="N344" s="75"/>
      <c r="O344" s="75"/>
      <c r="P344" s="75"/>
      <c r="Q344" s="75"/>
      <c r="R344" s="75"/>
      <c r="S344" s="75"/>
      <c r="T344" s="75"/>
      <c r="U344" s="75"/>
      <c r="V344" s="75"/>
      <c r="W344" s="75"/>
      <c r="X344" s="75"/>
      <c r="Y344" s="75"/>
      <c r="Z344" s="95"/>
      <c r="AA344" s="76"/>
      <c r="AB344" s="76"/>
    </row>
    <row r="345" spans="1:28" ht="23.25">
      <c r="A345" s="94" t="s">
        <v>52</v>
      </c>
      <c r="B345" s="96" t="s">
        <v>52</v>
      </c>
      <c r="C345" s="96" t="s">
        <v>52</v>
      </c>
      <c r="D345" s="96" t="s">
        <v>52</v>
      </c>
      <c r="E345" s="96" t="s">
        <v>52</v>
      </c>
      <c r="F345" s="96" t="s">
        <v>52</v>
      </c>
      <c r="G345" s="96" t="s">
        <v>52</v>
      </c>
      <c r="H345" s="96" t="s">
        <v>52</v>
      </c>
      <c r="I345" s="96" t="s">
        <v>52</v>
      </c>
      <c r="J345" s="96" t="s">
        <v>52</v>
      </c>
      <c r="K345" s="77" t="s">
        <v>52</v>
      </c>
      <c r="L345" s="77" t="s">
        <v>52</v>
      </c>
      <c r="M345" s="77" t="s">
        <v>52</v>
      </c>
      <c r="N345" s="96" t="s">
        <v>52</v>
      </c>
      <c r="O345" s="96" t="s">
        <v>52</v>
      </c>
      <c r="P345" s="96" t="s">
        <v>52</v>
      </c>
      <c r="Q345" s="96" t="s">
        <v>52</v>
      </c>
      <c r="R345" s="96" t="s">
        <v>52</v>
      </c>
      <c r="S345" s="96" t="s">
        <v>52</v>
      </c>
      <c r="T345" s="77" t="s">
        <v>52</v>
      </c>
      <c r="U345" s="77" t="s">
        <v>52</v>
      </c>
      <c r="V345" s="77" t="s">
        <v>52</v>
      </c>
      <c r="W345" s="77" t="s">
        <v>52</v>
      </c>
      <c r="X345" s="77" t="s">
        <v>52</v>
      </c>
      <c r="Y345" s="76"/>
      <c r="Z345" s="100"/>
      <c r="AA345" s="76"/>
      <c r="AB345" s="76"/>
    </row>
    <row r="346" spans="1:28" ht="46.5" customHeight="1">
      <c r="A346" s="94" t="s">
        <v>52</v>
      </c>
      <c r="B346" s="334" t="s">
        <v>57</v>
      </c>
      <c r="C346" s="335"/>
      <c r="D346" s="80">
        <v>1</v>
      </c>
      <c r="E346" s="205">
        <v>80101600</v>
      </c>
      <c r="F346" s="205">
        <v>81101500</v>
      </c>
      <c r="G346" s="205"/>
      <c r="H346" s="205"/>
      <c r="I346" s="336" t="s">
        <v>28</v>
      </c>
      <c r="J346" s="337"/>
      <c r="K346" s="403" t="s">
        <v>29</v>
      </c>
      <c r="L346" s="404"/>
      <c r="M346" s="75" t="s">
        <v>52</v>
      </c>
      <c r="N346" s="75" t="s">
        <v>52</v>
      </c>
      <c r="O346" s="75" t="s">
        <v>52</v>
      </c>
      <c r="P346" s="75" t="s">
        <v>52</v>
      </c>
      <c r="Q346" s="76"/>
      <c r="R346" s="75" t="s">
        <v>52</v>
      </c>
      <c r="S346" s="75" t="s">
        <v>52</v>
      </c>
      <c r="T346" s="75" t="s">
        <v>52</v>
      </c>
      <c r="U346" s="75" t="s">
        <v>52</v>
      </c>
      <c r="V346" s="75" t="s">
        <v>52</v>
      </c>
      <c r="W346" s="75" t="s">
        <v>52</v>
      </c>
      <c r="X346" s="75" t="s">
        <v>52</v>
      </c>
      <c r="Y346" s="75" t="s">
        <v>52</v>
      </c>
      <c r="Z346" s="95" t="s">
        <v>52</v>
      </c>
      <c r="AA346" s="76"/>
      <c r="AB346" s="76"/>
    </row>
    <row r="347" spans="1:28" ht="23.25">
      <c r="A347" s="94" t="s">
        <v>52</v>
      </c>
      <c r="B347" s="338" t="s">
        <v>30</v>
      </c>
      <c r="C347" s="339"/>
      <c r="D347" s="69" t="s">
        <v>31</v>
      </c>
      <c r="E347" s="74" t="s">
        <v>32</v>
      </c>
      <c r="F347" s="74" t="s">
        <v>32</v>
      </c>
      <c r="G347" s="74"/>
      <c r="H347" s="74" t="s">
        <v>52</v>
      </c>
      <c r="I347" s="340">
        <f>COUNTA(E347:F347)</f>
        <v>2</v>
      </c>
      <c r="J347" s="341"/>
      <c r="K347" s="405" t="s">
        <v>47</v>
      </c>
      <c r="L347" s="405"/>
      <c r="M347" s="75" t="s">
        <v>52</v>
      </c>
      <c r="N347" s="75" t="s">
        <v>52</v>
      </c>
      <c r="O347" s="75" t="s">
        <v>52</v>
      </c>
      <c r="P347" s="75" t="s">
        <v>52</v>
      </c>
      <c r="Q347" s="75" t="s">
        <v>52</v>
      </c>
      <c r="R347" s="75" t="s">
        <v>52</v>
      </c>
      <c r="S347" s="75" t="s">
        <v>52</v>
      </c>
      <c r="T347" s="75" t="s">
        <v>52</v>
      </c>
      <c r="U347" s="75" t="s">
        <v>52</v>
      </c>
      <c r="V347" s="75" t="s">
        <v>52</v>
      </c>
      <c r="W347" s="75" t="s">
        <v>52</v>
      </c>
      <c r="X347" s="75" t="s">
        <v>52</v>
      </c>
      <c r="Y347" s="75" t="s">
        <v>52</v>
      </c>
      <c r="Z347" s="95" t="s">
        <v>52</v>
      </c>
      <c r="AA347" s="76"/>
      <c r="AB347" s="76"/>
    </row>
    <row r="348" spans="1:28" ht="23.25">
      <c r="A348" s="94" t="s">
        <v>52</v>
      </c>
      <c r="B348" s="338" t="s">
        <v>30</v>
      </c>
      <c r="C348" s="339"/>
      <c r="D348" s="69" t="s">
        <v>48</v>
      </c>
      <c r="E348" s="74" t="s">
        <v>32</v>
      </c>
      <c r="F348" s="74" t="s">
        <v>32</v>
      </c>
      <c r="G348" s="74"/>
      <c r="H348" s="74" t="s">
        <v>52</v>
      </c>
      <c r="I348" s="340">
        <f t="shared" ref="I348:I349" si="15">COUNTA(E348:F348)</f>
        <v>2</v>
      </c>
      <c r="J348" s="341"/>
      <c r="K348" s="405" t="s">
        <v>47</v>
      </c>
      <c r="L348" s="405"/>
      <c r="M348" s="274"/>
      <c r="N348" s="75" t="s">
        <v>52</v>
      </c>
      <c r="O348" s="75" t="s">
        <v>52</v>
      </c>
      <c r="P348" s="75" t="s">
        <v>52</v>
      </c>
      <c r="Q348" s="75" t="s">
        <v>52</v>
      </c>
      <c r="R348" s="75" t="s">
        <v>52</v>
      </c>
      <c r="S348" s="75" t="s">
        <v>52</v>
      </c>
      <c r="T348" s="75" t="s">
        <v>52</v>
      </c>
      <c r="U348" s="75" t="s">
        <v>52</v>
      </c>
      <c r="V348" s="75" t="s">
        <v>52</v>
      </c>
      <c r="W348" s="75" t="s">
        <v>52</v>
      </c>
      <c r="X348" s="75" t="s">
        <v>52</v>
      </c>
      <c r="Y348" s="75" t="s">
        <v>52</v>
      </c>
      <c r="Z348" s="95" t="s">
        <v>52</v>
      </c>
      <c r="AA348" s="76"/>
      <c r="AB348" s="76"/>
    </row>
    <row r="349" spans="1:28" ht="23.25">
      <c r="A349" s="94" t="s">
        <v>52</v>
      </c>
      <c r="B349" s="338" t="s">
        <v>30</v>
      </c>
      <c r="C349" s="339"/>
      <c r="D349" s="69" t="s">
        <v>49</v>
      </c>
      <c r="E349" s="74" t="s">
        <v>32</v>
      </c>
      <c r="F349" s="74" t="s">
        <v>32</v>
      </c>
      <c r="G349" s="74"/>
      <c r="H349" s="74" t="s">
        <v>52</v>
      </c>
      <c r="I349" s="340">
        <f t="shared" si="15"/>
        <v>2</v>
      </c>
      <c r="J349" s="341"/>
      <c r="K349" s="405" t="s">
        <v>47</v>
      </c>
      <c r="L349" s="405"/>
      <c r="M349" s="75" t="s">
        <v>52</v>
      </c>
      <c r="N349" s="75" t="s">
        <v>52</v>
      </c>
      <c r="O349" s="75" t="s">
        <v>52</v>
      </c>
      <c r="P349" s="75" t="s">
        <v>52</v>
      </c>
      <c r="Q349" s="75" t="s">
        <v>52</v>
      </c>
      <c r="R349" s="75" t="s">
        <v>52</v>
      </c>
      <c r="S349" s="75" t="s">
        <v>52</v>
      </c>
      <c r="T349" s="75" t="s">
        <v>52</v>
      </c>
      <c r="U349" s="75" t="s">
        <v>52</v>
      </c>
      <c r="V349" s="75" t="s">
        <v>52</v>
      </c>
      <c r="W349" s="75" t="s">
        <v>52</v>
      </c>
      <c r="X349" s="75" t="s">
        <v>52</v>
      </c>
      <c r="Y349" s="75" t="s">
        <v>52</v>
      </c>
      <c r="Z349" s="95" t="s">
        <v>52</v>
      </c>
      <c r="AA349" s="76"/>
      <c r="AB349" s="76"/>
    </row>
    <row r="350" spans="1:28" ht="23.25">
      <c r="A350" s="94" t="s">
        <v>52</v>
      </c>
      <c r="B350" s="342" t="s">
        <v>33</v>
      </c>
      <c r="C350" s="343"/>
      <c r="D350" s="344"/>
      <c r="E350" s="116">
        <v>0</v>
      </c>
      <c r="F350" s="116">
        <v>0</v>
      </c>
      <c r="G350" s="116"/>
      <c r="H350" s="116"/>
      <c r="I350" s="340">
        <f>COUNTA(E350:F350)</f>
        <v>2</v>
      </c>
      <c r="J350" s="341"/>
      <c r="K350" s="405"/>
      <c r="L350" s="405"/>
      <c r="M350" s="75" t="s">
        <v>52</v>
      </c>
      <c r="N350" s="75" t="s">
        <v>52</v>
      </c>
      <c r="O350" s="75" t="s">
        <v>52</v>
      </c>
      <c r="P350" s="75" t="s">
        <v>52</v>
      </c>
      <c r="Q350" s="75" t="s">
        <v>52</v>
      </c>
      <c r="R350" s="75" t="s">
        <v>52</v>
      </c>
      <c r="S350" s="75" t="s">
        <v>52</v>
      </c>
      <c r="T350" s="75" t="s">
        <v>52</v>
      </c>
      <c r="U350" s="75" t="s">
        <v>52</v>
      </c>
      <c r="V350" s="75" t="s">
        <v>52</v>
      </c>
      <c r="W350" s="75" t="s">
        <v>52</v>
      </c>
      <c r="X350" s="75" t="s">
        <v>52</v>
      </c>
      <c r="Y350" s="75" t="s">
        <v>52</v>
      </c>
      <c r="Z350" s="95" t="s">
        <v>52</v>
      </c>
      <c r="AA350" s="76"/>
      <c r="AB350" s="76"/>
    </row>
    <row r="351" spans="1:28">
      <c r="A351" s="101" t="s">
        <v>52</v>
      </c>
      <c r="B351" s="102" t="s">
        <v>52</v>
      </c>
      <c r="C351" s="102" t="s">
        <v>52</v>
      </c>
      <c r="D351" s="102" t="s">
        <v>52</v>
      </c>
      <c r="E351" s="102" t="s">
        <v>52</v>
      </c>
      <c r="F351" s="102" t="s">
        <v>52</v>
      </c>
      <c r="G351" s="103" t="s">
        <v>52</v>
      </c>
      <c r="H351" s="103" t="s">
        <v>52</v>
      </c>
      <c r="I351" s="103" t="s">
        <v>52</v>
      </c>
      <c r="J351" s="103" t="s">
        <v>52</v>
      </c>
      <c r="K351" s="104" t="s">
        <v>52</v>
      </c>
      <c r="L351" s="104" t="s">
        <v>52</v>
      </c>
      <c r="M351" s="104" t="s">
        <v>52</v>
      </c>
      <c r="N351" s="104" t="s">
        <v>52</v>
      </c>
      <c r="O351" s="104" t="s">
        <v>52</v>
      </c>
      <c r="P351" s="104" t="s">
        <v>52</v>
      </c>
      <c r="Q351" s="104" t="s">
        <v>52</v>
      </c>
      <c r="R351" s="104" t="s">
        <v>52</v>
      </c>
      <c r="S351" s="104" t="s">
        <v>52</v>
      </c>
      <c r="T351" s="104" t="s">
        <v>52</v>
      </c>
      <c r="U351" s="104" t="s">
        <v>52</v>
      </c>
      <c r="V351" s="104" t="s">
        <v>52</v>
      </c>
      <c r="W351" s="104" t="s">
        <v>52</v>
      </c>
      <c r="X351" s="104" t="s">
        <v>52</v>
      </c>
      <c r="Y351" s="104" t="s">
        <v>52</v>
      </c>
      <c r="Z351" s="105" t="s">
        <v>52</v>
      </c>
      <c r="AA351" s="81"/>
      <c r="AB351" s="81"/>
    </row>
    <row r="352" spans="1:28" ht="48" customHeight="1">
      <c r="A352" s="101" t="s">
        <v>52</v>
      </c>
      <c r="B352" s="345" t="s">
        <v>34</v>
      </c>
      <c r="C352" s="345" t="s">
        <v>35</v>
      </c>
      <c r="D352" s="345" t="s">
        <v>36</v>
      </c>
      <c r="E352" s="345" t="s">
        <v>58</v>
      </c>
      <c r="F352" s="348" t="s">
        <v>59</v>
      </c>
      <c r="G352" s="349"/>
      <c r="H352" s="350"/>
      <c r="I352" s="357" t="s">
        <v>60</v>
      </c>
      <c r="J352" s="358"/>
      <c r="K352" s="363" t="s">
        <v>37</v>
      </c>
      <c r="L352" s="363"/>
      <c r="M352" s="364"/>
      <c r="N352" s="369" t="s">
        <v>38</v>
      </c>
      <c r="O352" s="369"/>
      <c r="P352" s="369"/>
      <c r="Q352" s="369"/>
      <c r="R352" s="387"/>
      <c r="S352" s="345" t="s">
        <v>61</v>
      </c>
      <c r="T352" s="345" t="s">
        <v>39</v>
      </c>
      <c r="U352" s="345" t="s">
        <v>40</v>
      </c>
      <c r="V352" s="345" t="s">
        <v>41</v>
      </c>
      <c r="W352" s="345" t="s">
        <v>62</v>
      </c>
      <c r="X352" s="345" t="s">
        <v>63</v>
      </c>
      <c r="Y352" s="357" t="s">
        <v>42</v>
      </c>
      <c r="Z352" s="366"/>
      <c r="AA352" s="81"/>
      <c r="AB352" s="81"/>
    </row>
    <row r="353" spans="1:28" ht="183.75" customHeight="1">
      <c r="A353" s="101" t="s">
        <v>52</v>
      </c>
      <c r="B353" s="346"/>
      <c r="C353" s="346"/>
      <c r="D353" s="346"/>
      <c r="E353" s="346"/>
      <c r="F353" s="351"/>
      <c r="G353" s="352"/>
      <c r="H353" s="353"/>
      <c r="I353" s="359"/>
      <c r="J353" s="360"/>
      <c r="K353" s="369" t="s">
        <v>43</v>
      </c>
      <c r="L353" s="370"/>
      <c r="M353" s="145" t="s">
        <v>44</v>
      </c>
      <c r="N353" s="371" t="s">
        <v>64</v>
      </c>
      <c r="O353" s="372"/>
      <c r="P353" s="372"/>
      <c r="Q353" s="372"/>
      <c r="R353" s="373"/>
      <c r="S353" s="346"/>
      <c r="T353" s="346"/>
      <c r="U353" s="346"/>
      <c r="V353" s="346"/>
      <c r="W353" s="346"/>
      <c r="X353" s="346"/>
      <c r="Y353" s="359"/>
      <c r="Z353" s="367"/>
      <c r="AA353" s="81"/>
      <c r="AB353" s="81"/>
    </row>
    <row r="354" spans="1:28" ht="88.5" customHeight="1">
      <c r="A354" s="106" t="s">
        <v>52</v>
      </c>
      <c r="B354" s="347"/>
      <c r="C354" s="347"/>
      <c r="D354" s="347"/>
      <c r="E354" s="347"/>
      <c r="F354" s="354"/>
      <c r="G354" s="355"/>
      <c r="H354" s="356"/>
      <c r="I354" s="361"/>
      <c r="J354" s="362"/>
      <c r="K354" s="406" t="s">
        <v>45</v>
      </c>
      <c r="L354" s="407"/>
      <c r="M354" s="146" t="s">
        <v>92</v>
      </c>
      <c r="N354" s="374"/>
      <c r="O354" s="375"/>
      <c r="P354" s="375"/>
      <c r="Q354" s="375"/>
      <c r="R354" s="376"/>
      <c r="S354" s="347"/>
      <c r="T354" s="347"/>
      <c r="U354" s="347"/>
      <c r="V354" s="347"/>
      <c r="W354" s="347"/>
      <c r="X354" s="347"/>
      <c r="Y354" s="361"/>
      <c r="Z354" s="368"/>
      <c r="AA354" s="82"/>
      <c r="AB354" s="82"/>
    </row>
    <row r="355" spans="1:28" ht="15.75">
      <c r="A355" s="101" t="s">
        <v>52</v>
      </c>
      <c r="B355" s="83" t="s">
        <v>52</v>
      </c>
      <c r="C355" s="107"/>
      <c r="D355" s="107"/>
      <c r="E355" s="108"/>
      <c r="F355" s="327" t="s">
        <v>52</v>
      </c>
      <c r="G355" s="327"/>
      <c r="H355" s="327"/>
      <c r="I355" s="108"/>
      <c r="J355" s="108"/>
      <c r="K355" s="108"/>
      <c r="L355" s="81"/>
      <c r="M355" s="81"/>
      <c r="N355" s="81"/>
      <c r="O355" s="108"/>
      <c r="P355" s="108"/>
      <c r="Q355" s="108"/>
      <c r="R355" s="108"/>
      <c r="S355" s="108"/>
      <c r="T355" s="108"/>
      <c r="U355" s="108"/>
      <c r="V355" s="108"/>
      <c r="W355" s="108"/>
      <c r="X355" s="108"/>
      <c r="Y355" s="108"/>
      <c r="Z355" s="109"/>
      <c r="AA355" s="81"/>
      <c r="AB355" s="81"/>
    </row>
    <row r="356" spans="1:28" ht="124.9" customHeight="1">
      <c r="A356" s="101" t="s">
        <v>52</v>
      </c>
      <c r="B356" s="72">
        <v>1</v>
      </c>
      <c r="C356" s="66">
        <v>30</v>
      </c>
      <c r="D356" s="66">
        <v>43</v>
      </c>
      <c r="E356" s="202" t="s">
        <v>392</v>
      </c>
      <c r="F356" s="333" t="s">
        <v>393</v>
      </c>
      <c r="G356" s="333"/>
      <c r="H356" s="333"/>
      <c r="I356" s="329" t="s">
        <v>394</v>
      </c>
      <c r="J356" s="329"/>
      <c r="K356" s="381" t="s">
        <v>47</v>
      </c>
      <c r="L356" s="383"/>
      <c r="M356" s="204" t="s">
        <v>47</v>
      </c>
      <c r="N356" s="365" t="s">
        <v>47</v>
      </c>
      <c r="O356" s="365"/>
      <c r="P356" s="365"/>
      <c r="Q356" s="365"/>
      <c r="R356" s="365"/>
      <c r="S356" s="204" t="s">
        <v>47</v>
      </c>
      <c r="T356" s="203" t="s">
        <v>395</v>
      </c>
      <c r="U356" s="67">
        <v>0.3</v>
      </c>
      <c r="V356" s="154">
        <v>394.07</v>
      </c>
      <c r="W356" s="155">
        <f>U356*V356</f>
        <v>118.22099999999999</v>
      </c>
      <c r="X356" s="155">
        <f>V356*U356</f>
        <v>118.22099999999999</v>
      </c>
      <c r="Y356" s="333"/>
      <c r="Z356" s="333"/>
      <c r="AA356" s="84"/>
      <c r="AB356" s="81"/>
    </row>
    <row r="357" spans="1:28" ht="115.15" customHeight="1">
      <c r="A357" s="101" t="s">
        <v>52</v>
      </c>
      <c r="B357" s="72">
        <v>2</v>
      </c>
      <c r="C357" s="66">
        <v>100</v>
      </c>
      <c r="D357" s="66">
        <v>160</v>
      </c>
      <c r="E357" s="202" t="s">
        <v>396</v>
      </c>
      <c r="F357" s="333" t="s">
        <v>397</v>
      </c>
      <c r="G357" s="333"/>
      <c r="H357" s="333"/>
      <c r="I357" s="329" t="s">
        <v>398</v>
      </c>
      <c r="J357" s="329"/>
      <c r="K357" s="381" t="s">
        <v>47</v>
      </c>
      <c r="L357" s="383"/>
      <c r="M357" s="279" t="s">
        <v>46</v>
      </c>
      <c r="N357" s="365" t="s">
        <v>47</v>
      </c>
      <c r="O357" s="365"/>
      <c r="P357" s="365"/>
      <c r="Q357" s="365"/>
      <c r="R357" s="365"/>
      <c r="S357" s="204" t="s">
        <v>47</v>
      </c>
      <c r="T357" s="203" t="s">
        <v>395</v>
      </c>
      <c r="U357" s="67">
        <v>0.6</v>
      </c>
      <c r="V357" s="154">
        <v>238.86</v>
      </c>
      <c r="W357" s="155">
        <f t="shared" ref="W357:W358" si="16">U357*V357</f>
        <v>143.316</v>
      </c>
      <c r="X357" s="155">
        <f t="shared" ref="X357:X358" si="17">V357*U357</f>
        <v>143.316</v>
      </c>
      <c r="Y357" s="333" t="s">
        <v>399</v>
      </c>
      <c r="Z357" s="333"/>
      <c r="AA357" s="84"/>
      <c r="AB357" s="81"/>
    </row>
    <row r="358" spans="1:28" ht="150.75" customHeight="1">
      <c r="A358" s="101" t="s">
        <v>52</v>
      </c>
      <c r="B358" s="72">
        <v>3</v>
      </c>
      <c r="C358" s="66">
        <v>122</v>
      </c>
      <c r="D358" s="66">
        <v>206</v>
      </c>
      <c r="E358" s="202" t="s">
        <v>131</v>
      </c>
      <c r="F358" s="333" t="s">
        <v>400</v>
      </c>
      <c r="G358" s="333"/>
      <c r="H358" s="333"/>
      <c r="I358" s="329" t="s">
        <v>401</v>
      </c>
      <c r="J358" s="329"/>
      <c r="K358" s="381" t="s">
        <v>47</v>
      </c>
      <c r="L358" s="383"/>
      <c r="M358" s="204" t="s">
        <v>47</v>
      </c>
      <c r="N358" s="365" t="s">
        <v>47</v>
      </c>
      <c r="O358" s="365"/>
      <c r="P358" s="365"/>
      <c r="Q358" s="365"/>
      <c r="R358" s="365"/>
      <c r="S358" s="204" t="s">
        <v>47</v>
      </c>
      <c r="T358" s="203" t="s">
        <v>395</v>
      </c>
      <c r="U358" s="67">
        <v>1</v>
      </c>
      <c r="V358" s="154">
        <v>1054.58</v>
      </c>
      <c r="W358" s="155">
        <f t="shared" si="16"/>
        <v>1054.58</v>
      </c>
      <c r="X358" s="155">
        <f t="shared" si="17"/>
        <v>1054.58</v>
      </c>
      <c r="Y358" s="333" t="s">
        <v>139</v>
      </c>
      <c r="Z358" s="333"/>
      <c r="AA358" s="84"/>
      <c r="AB358" s="81"/>
    </row>
    <row r="359" spans="1:28" ht="17.25" thickBot="1">
      <c r="A359" s="101" t="s">
        <v>52</v>
      </c>
      <c r="B359" s="110" t="s">
        <v>52</v>
      </c>
      <c r="C359" s="86" t="s">
        <v>52</v>
      </c>
      <c r="D359" s="86" t="s">
        <v>52</v>
      </c>
      <c r="E359" s="87" t="s">
        <v>52</v>
      </c>
      <c r="F359" s="87" t="s">
        <v>52</v>
      </c>
      <c r="G359" s="87" t="s">
        <v>52</v>
      </c>
      <c r="H359" s="87" t="s">
        <v>52</v>
      </c>
      <c r="I359" s="87" t="s">
        <v>52</v>
      </c>
      <c r="J359" s="87" t="s">
        <v>52</v>
      </c>
      <c r="K359" s="87" t="s">
        <v>52</v>
      </c>
      <c r="L359" s="87" t="s">
        <v>52</v>
      </c>
      <c r="M359" s="87" t="s">
        <v>52</v>
      </c>
      <c r="N359" s="87" t="s">
        <v>52</v>
      </c>
      <c r="O359" s="87" t="s">
        <v>52</v>
      </c>
      <c r="P359" s="87" t="s">
        <v>52</v>
      </c>
      <c r="Q359" s="87" t="s">
        <v>52</v>
      </c>
      <c r="R359" s="87" t="s">
        <v>52</v>
      </c>
      <c r="S359" s="87" t="s">
        <v>52</v>
      </c>
      <c r="T359" s="87" t="s">
        <v>52</v>
      </c>
      <c r="U359" s="87" t="s">
        <v>52</v>
      </c>
      <c r="V359" s="87" t="s">
        <v>52</v>
      </c>
      <c r="W359" s="87" t="s">
        <v>52</v>
      </c>
      <c r="X359" s="87" t="s">
        <v>52</v>
      </c>
      <c r="Y359" s="87" t="s">
        <v>52</v>
      </c>
      <c r="Z359" s="109"/>
      <c r="AA359" s="81"/>
      <c r="AB359" s="81"/>
    </row>
    <row r="360" spans="1:28" ht="33" customHeight="1">
      <c r="A360" s="101" t="s">
        <v>52</v>
      </c>
      <c r="B360" s="319" t="s">
        <v>68</v>
      </c>
      <c r="C360" s="320"/>
      <c r="D360" s="320"/>
      <c r="E360" s="320"/>
      <c r="F360" s="320"/>
      <c r="G360" s="320"/>
      <c r="H360" s="320"/>
      <c r="I360" s="320"/>
      <c r="J360" s="320"/>
      <c r="K360" s="320"/>
      <c r="L360" s="320"/>
      <c r="M360" s="320"/>
      <c r="N360" s="320"/>
      <c r="O360" s="320"/>
      <c r="P360" s="320"/>
      <c r="Q360" s="320"/>
      <c r="R360" s="320"/>
      <c r="S360" s="320"/>
      <c r="T360" s="320"/>
      <c r="U360" s="320"/>
      <c r="V360" s="321"/>
      <c r="W360" s="158">
        <f>SUM(W356:W358)</f>
        <v>1316.117</v>
      </c>
      <c r="X360" s="158">
        <f>SUM(X356:X358)</f>
        <v>1316.117</v>
      </c>
      <c r="Y360" s="377" t="s">
        <v>47</v>
      </c>
      <c r="Z360" s="378"/>
      <c r="AA360" s="81"/>
      <c r="AB360" s="81"/>
    </row>
    <row r="361" spans="1:28" ht="33" customHeight="1" thickBot="1">
      <c r="A361" s="157" t="s">
        <v>52</v>
      </c>
      <c r="B361" s="322" t="s">
        <v>69</v>
      </c>
      <c r="C361" s="323"/>
      <c r="D361" s="323"/>
      <c r="E361" s="323"/>
      <c r="F361" s="323"/>
      <c r="G361" s="323"/>
      <c r="H361" s="323"/>
      <c r="I361" s="323"/>
      <c r="J361" s="323"/>
      <c r="K361" s="323"/>
      <c r="L361" s="323"/>
      <c r="M361" s="323"/>
      <c r="N361" s="323"/>
      <c r="O361" s="323"/>
      <c r="P361" s="323"/>
      <c r="Q361" s="323"/>
      <c r="R361" s="323"/>
      <c r="S361" s="323"/>
      <c r="T361" s="323"/>
      <c r="U361" s="323"/>
      <c r="V361" s="324"/>
      <c r="W361" s="280">
        <f>AVERAGE(W356:W358)</f>
        <v>438.70566666666667</v>
      </c>
      <c r="X361" s="281"/>
      <c r="Y361" s="325" t="s">
        <v>52</v>
      </c>
      <c r="Z361" s="326"/>
      <c r="AA361" s="81"/>
      <c r="AB361" s="81"/>
    </row>
    <row r="362" spans="1:28" ht="46.5" customHeight="1">
      <c r="A362" s="101" t="s">
        <v>52</v>
      </c>
      <c r="B362" s="277" t="s">
        <v>52</v>
      </c>
      <c r="C362" s="277" t="s">
        <v>52</v>
      </c>
      <c r="D362" s="277" t="s">
        <v>52</v>
      </c>
      <c r="E362" s="277" t="s">
        <v>52</v>
      </c>
      <c r="F362" s="277" t="s">
        <v>52</v>
      </c>
      <c r="G362" s="277" t="s">
        <v>52</v>
      </c>
      <c r="H362" s="277" t="s">
        <v>52</v>
      </c>
      <c r="I362" s="277" t="s">
        <v>52</v>
      </c>
      <c r="J362" s="277" t="s">
        <v>52</v>
      </c>
      <c r="K362" s="277" t="s">
        <v>52</v>
      </c>
      <c r="L362" s="277" t="s">
        <v>52</v>
      </c>
      <c r="M362" s="277" t="s">
        <v>52</v>
      </c>
      <c r="N362" s="277" t="s">
        <v>52</v>
      </c>
      <c r="O362" s="277" t="s">
        <v>52</v>
      </c>
      <c r="P362" s="277" t="s">
        <v>52</v>
      </c>
      <c r="Q362" s="277" t="s">
        <v>52</v>
      </c>
      <c r="R362" s="277" t="s">
        <v>52</v>
      </c>
      <c r="S362" s="277" t="s">
        <v>52</v>
      </c>
      <c r="T362" s="277" t="s">
        <v>52</v>
      </c>
      <c r="U362" s="277" t="s">
        <v>52</v>
      </c>
      <c r="V362" s="277" t="s">
        <v>52</v>
      </c>
      <c r="W362" s="77" t="s">
        <v>52</v>
      </c>
      <c r="X362" s="77" t="s">
        <v>52</v>
      </c>
      <c r="Y362" s="75" t="s">
        <v>52</v>
      </c>
      <c r="Z362" s="95" t="s">
        <v>52</v>
      </c>
      <c r="AA362" s="278" t="s">
        <v>52</v>
      </c>
      <c r="AB362" s="278" t="s">
        <v>52</v>
      </c>
    </row>
    <row r="364" spans="1:28" ht="43.5" customHeight="1">
      <c r="A364" s="94" t="s">
        <v>52</v>
      </c>
      <c r="B364" s="73">
        <v>4</v>
      </c>
      <c r="C364" s="467" t="s">
        <v>365</v>
      </c>
      <c r="D364" s="467"/>
      <c r="E364" s="467"/>
      <c r="F364" s="467"/>
      <c r="G364" s="467"/>
      <c r="H364" s="467"/>
      <c r="I364" s="467"/>
      <c r="J364" s="471"/>
      <c r="K364" s="264" t="s">
        <v>52</v>
      </c>
      <c r="L364" s="75" t="s">
        <v>52</v>
      </c>
      <c r="M364" s="435" t="s">
        <v>47</v>
      </c>
      <c r="N364" s="436"/>
      <c r="O364" s="436"/>
      <c r="P364" s="437"/>
      <c r="Q364" s="75" t="s">
        <v>52</v>
      </c>
      <c r="R364" s="75" t="s">
        <v>52</v>
      </c>
      <c r="S364" s="75" t="s">
        <v>52</v>
      </c>
      <c r="T364" s="75" t="s">
        <v>52</v>
      </c>
      <c r="U364" s="75" t="s">
        <v>52</v>
      </c>
      <c r="V364" s="75" t="s">
        <v>52</v>
      </c>
      <c r="W364" s="75" t="s">
        <v>52</v>
      </c>
      <c r="X364" s="75" t="s">
        <v>52</v>
      </c>
      <c r="Y364" s="75" t="s">
        <v>52</v>
      </c>
      <c r="Z364" s="95" t="s">
        <v>52</v>
      </c>
      <c r="AA364" s="76"/>
      <c r="AB364" s="76"/>
    </row>
    <row r="365" spans="1:28" ht="43.5" customHeight="1">
      <c r="A365" s="94" t="s">
        <v>52</v>
      </c>
      <c r="B365" s="77" t="s">
        <v>52</v>
      </c>
      <c r="C365" s="96" t="s">
        <v>52</v>
      </c>
      <c r="D365" s="96" t="s">
        <v>52</v>
      </c>
      <c r="E365" s="77" t="s">
        <v>52</v>
      </c>
      <c r="F365" s="77" t="s">
        <v>52</v>
      </c>
      <c r="G365" s="77" t="s">
        <v>52</v>
      </c>
      <c r="H365" s="77" t="s">
        <v>52</v>
      </c>
      <c r="I365" s="77" t="s">
        <v>52</v>
      </c>
      <c r="J365" s="76"/>
      <c r="K365" s="77" t="s">
        <v>52</v>
      </c>
      <c r="L365" s="75" t="s">
        <v>52</v>
      </c>
      <c r="M365" s="384"/>
      <c r="N365" s="385"/>
      <c r="O365" s="385"/>
      <c r="P365" s="386"/>
      <c r="Q365" s="75" t="s">
        <v>52</v>
      </c>
      <c r="R365" s="75" t="s">
        <v>52</v>
      </c>
      <c r="S365" s="75" t="s">
        <v>52</v>
      </c>
      <c r="T365" s="75" t="s">
        <v>52</v>
      </c>
      <c r="U365" s="75" t="s">
        <v>52</v>
      </c>
      <c r="V365" s="75" t="s">
        <v>52</v>
      </c>
      <c r="W365" s="75" t="s">
        <v>52</v>
      </c>
      <c r="X365" s="75" t="s">
        <v>52</v>
      </c>
      <c r="Y365" s="75" t="s">
        <v>52</v>
      </c>
      <c r="Z365" s="95" t="s">
        <v>52</v>
      </c>
      <c r="AA365" s="76"/>
      <c r="AB365" s="76"/>
    </row>
    <row r="366" spans="1:28" ht="23.25">
      <c r="A366" s="94" t="s">
        <v>52</v>
      </c>
      <c r="B366" s="96" t="s">
        <v>52</v>
      </c>
      <c r="C366" s="96" t="s">
        <v>52</v>
      </c>
      <c r="D366" s="96" t="s">
        <v>52</v>
      </c>
      <c r="E366" s="96" t="s">
        <v>52</v>
      </c>
      <c r="F366" s="96" t="s">
        <v>52</v>
      </c>
      <c r="G366" s="96" t="s">
        <v>52</v>
      </c>
      <c r="H366" s="96" t="s">
        <v>52</v>
      </c>
      <c r="I366" s="96" t="s">
        <v>52</v>
      </c>
      <c r="J366" s="96" t="s">
        <v>52</v>
      </c>
      <c r="K366" s="77" t="s">
        <v>52</v>
      </c>
      <c r="L366" s="77" t="s">
        <v>52</v>
      </c>
      <c r="M366" s="77" t="s">
        <v>52</v>
      </c>
      <c r="N366" s="96" t="s">
        <v>52</v>
      </c>
      <c r="O366" s="96" t="s">
        <v>52</v>
      </c>
      <c r="P366" s="96" t="s">
        <v>52</v>
      </c>
      <c r="Q366" s="96" t="s">
        <v>52</v>
      </c>
      <c r="R366" s="96" t="s">
        <v>52</v>
      </c>
      <c r="S366" s="96" t="s">
        <v>52</v>
      </c>
      <c r="T366" s="77" t="s">
        <v>52</v>
      </c>
      <c r="U366" s="77" t="s">
        <v>52</v>
      </c>
      <c r="V366" s="77" t="s">
        <v>52</v>
      </c>
      <c r="W366" s="77" t="s">
        <v>52</v>
      </c>
      <c r="X366" s="77" t="s">
        <v>52</v>
      </c>
      <c r="Y366" s="77" t="s">
        <v>52</v>
      </c>
      <c r="Z366" s="95" t="s">
        <v>52</v>
      </c>
      <c r="AA366" s="76"/>
      <c r="AB366" s="76"/>
    </row>
    <row r="367" spans="1:28" ht="44.25" customHeight="1">
      <c r="A367" s="97" t="s">
        <v>52</v>
      </c>
      <c r="B367" s="348" t="s">
        <v>56</v>
      </c>
      <c r="C367" s="349"/>
      <c r="D367" s="350"/>
      <c r="E367" s="388" t="str">
        <f>C364</f>
        <v>UNION TEMPORAL HEDINAMIC</v>
      </c>
      <c r="F367" s="389"/>
      <c r="G367" s="389"/>
      <c r="H367" s="390"/>
      <c r="I367" s="394" t="s">
        <v>23</v>
      </c>
      <c r="J367" s="335"/>
      <c r="K367" s="473" t="s">
        <v>470</v>
      </c>
      <c r="L367" s="473"/>
      <c r="M367" s="473"/>
      <c r="N367" s="473"/>
      <c r="O367" s="474"/>
      <c r="P367" s="394" t="s">
        <v>24</v>
      </c>
      <c r="Q367" s="394"/>
      <c r="R367" s="394"/>
      <c r="S367" s="78">
        <v>0.9</v>
      </c>
      <c r="T367" s="77" t="s">
        <v>52</v>
      </c>
      <c r="U367" s="77" t="s">
        <v>52</v>
      </c>
      <c r="V367" s="75" t="s">
        <v>52</v>
      </c>
      <c r="W367" s="75" t="s">
        <v>52</v>
      </c>
      <c r="X367" s="75" t="s">
        <v>52</v>
      </c>
      <c r="Y367" s="98" t="s">
        <v>52</v>
      </c>
      <c r="Z367" s="99" t="s">
        <v>52</v>
      </c>
      <c r="AA367" s="79"/>
      <c r="AB367" s="79"/>
    </row>
    <row r="368" spans="1:28" ht="26.25" customHeight="1">
      <c r="A368" s="97" t="s">
        <v>52</v>
      </c>
      <c r="B368" s="411"/>
      <c r="C368" s="412"/>
      <c r="D368" s="413"/>
      <c r="E368" s="391"/>
      <c r="F368" s="392"/>
      <c r="G368" s="392"/>
      <c r="H368" s="393"/>
      <c r="I368" s="394" t="s">
        <v>25</v>
      </c>
      <c r="J368" s="335"/>
      <c r="K368" s="473" t="s">
        <v>471</v>
      </c>
      <c r="L368" s="473"/>
      <c r="M368" s="473"/>
      <c r="N368" s="473"/>
      <c r="O368" s="474"/>
      <c r="P368" s="394" t="s">
        <v>24</v>
      </c>
      <c r="Q368" s="394"/>
      <c r="R368" s="394"/>
      <c r="S368" s="142">
        <v>0.1</v>
      </c>
      <c r="T368" s="77" t="s">
        <v>52</v>
      </c>
      <c r="U368" s="77" t="s">
        <v>52</v>
      </c>
      <c r="V368" s="77" t="s">
        <v>52</v>
      </c>
      <c r="W368" s="77" t="s">
        <v>52</v>
      </c>
      <c r="X368" s="77" t="s">
        <v>52</v>
      </c>
      <c r="Y368" s="98" t="s">
        <v>52</v>
      </c>
      <c r="Z368" s="99" t="s">
        <v>52</v>
      </c>
      <c r="AA368" s="79"/>
      <c r="AB368" s="79"/>
    </row>
    <row r="369" spans="1:28" ht="26.25" customHeight="1">
      <c r="A369" s="265"/>
      <c r="B369" s="108"/>
      <c r="C369" s="108"/>
      <c r="D369" s="108"/>
      <c r="E369" s="266"/>
      <c r="F369" s="266"/>
      <c r="G369" s="266"/>
      <c r="H369" s="266"/>
      <c r="I369" s="267"/>
      <c r="J369" s="267"/>
      <c r="K369" s="267"/>
      <c r="L369" s="267"/>
      <c r="M369" s="267"/>
      <c r="N369" s="267"/>
      <c r="O369" s="267"/>
      <c r="P369" s="334" t="s">
        <v>91</v>
      </c>
      <c r="Q369" s="394"/>
      <c r="R369" s="397"/>
      <c r="S369" s="268">
        <f>S367+S368</f>
        <v>1</v>
      </c>
      <c r="T369" s="108"/>
      <c r="U369" s="108"/>
      <c r="V369" s="108"/>
      <c r="W369" s="108"/>
      <c r="X369" s="108"/>
      <c r="Y369" s="79"/>
      <c r="Z369" s="269"/>
      <c r="AA369" s="79"/>
      <c r="AB369" s="79"/>
    </row>
    <row r="370" spans="1:28" ht="21" customHeight="1">
      <c r="A370" s="94" t="s">
        <v>52</v>
      </c>
      <c r="B370" s="96" t="s">
        <v>52</v>
      </c>
      <c r="C370" s="96" t="s">
        <v>52</v>
      </c>
      <c r="D370" s="96" t="s">
        <v>52</v>
      </c>
      <c r="E370" s="96" t="s">
        <v>52</v>
      </c>
      <c r="F370" s="96" t="s">
        <v>52</v>
      </c>
      <c r="G370" s="96" t="s">
        <v>52</v>
      </c>
      <c r="H370" s="96" t="s">
        <v>52</v>
      </c>
      <c r="I370" s="96" t="s">
        <v>52</v>
      </c>
      <c r="J370" s="96" t="s">
        <v>52</v>
      </c>
      <c r="K370" s="77" t="s">
        <v>52</v>
      </c>
      <c r="L370" s="77" t="s">
        <v>52</v>
      </c>
      <c r="M370" s="77" t="s">
        <v>52</v>
      </c>
      <c r="N370" s="96" t="s">
        <v>52</v>
      </c>
      <c r="O370" s="96" t="s">
        <v>52</v>
      </c>
      <c r="P370" s="96" t="s">
        <v>52</v>
      </c>
      <c r="Q370" s="96" t="s">
        <v>52</v>
      </c>
      <c r="R370" s="96" t="s">
        <v>52</v>
      </c>
      <c r="S370" s="96" t="s">
        <v>52</v>
      </c>
      <c r="T370" s="77" t="s">
        <v>52</v>
      </c>
      <c r="U370" s="77" t="s">
        <v>52</v>
      </c>
      <c r="V370" s="77" t="s">
        <v>52</v>
      </c>
      <c r="W370" s="77" t="s">
        <v>52</v>
      </c>
      <c r="X370" s="77" t="s">
        <v>52</v>
      </c>
      <c r="Y370" s="76"/>
      <c r="Z370" s="100"/>
      <c r="AA370" s="76"/>
      <c r="AB370" s="76"/>
    </row>
    <row r="371" spans="1:28" ht="37.5" customHeight="1">
      <c r="A371" s="94" t="s">
        <v>52</v>
      </c>
      <c r="B371" s="334" t="s">
        <v>26</v>
      </c>
      <c r="C371" s="394"/>
      <c r="D371" s="335"/>
      <c r="E371" s="398">
        <v>215897184</v>
      </c>
      <c r="F371" s="399"/>
      <c r="G371" s="400" t="s">
        <v>27</v>
      </c>
      <c r="H371" s="400"/>
      <c r="I371" s="401"/>
      <c r="J371" s="64">
        <v>1</v>
      </c>
      <c r="K371" s="17">
        <f>((E371/1300000)*J371)</f>
        <v>166.07475692307693</v>
      </c>
      <c r="L371" s="204" t="s">
        <v>47</v>
      </c>
      <c r="M371" s="152"/>
      <c r="N371" s="75" t="s">
        <v>52</v>
      </c>
      <c r="O371" s="75" t="s">
        <v>52</v>
      </c>
      <c r="P371" s="75" t="s">
        <v>52</v>
      </c>
      <c r="Q371" s="75" t="s">
        <v>52</v>
      </c>
      <c r="R371" s="75" t="s">
        <v>52</v>
      </c>
      <c r="S371" s="75" t="s">
        <v>52</v>
      </c>
      <c r="T371" s="75" t="s">
        <v>52</v>
      </c>
      <c r="U371" s="75" t="s">
        <v>52</v>
      </c>
      <c r="V371" s="75" t="s">
        <v>52</v>
      </c>
      <c r="W371" s="75" t="s">
        <v>52</v>
      </c>
      <c r="X371" s="75" t="s">
        <v>52</v>
      </c>
      <c r="Y371" s="75" t="s">
        <v>52</v>
      </c>
      <c r="Z371" s="95" t="s">
        <v>52</v>
      </c>
      <c r="AA371" s="76"/>
      <c r="AB371" s="76"/>
    </row>
    <row r="372" spans="1:28" ht="37.5" customHeight="1">
      <c r="A372" s="94"/>
      <c r="B372" s="270"/>
      <c r="C372" s="270"/>
      <c r="D372" s="270"/>
      <c r="E372" s="271"/>
      <c r="F372" s="272"/>
      <c r="G372" s="402" t="s">
        <v>93</v>
      </c>
      <c r="H372" s="400"/>
      <c r="I372" s="401"/>
      <c r="J372" s="150">
        <v>0.7</v>
      </c>
      <c r="K372" s="17">
        <f>((E371/1300000)*J372)</f>
        <v>116.25232984615384</v>
      </c>
      <c r="L372" s="204" t="s">
        <v>47</v>
      </c>
      <c r="M372" s="152"/>
      <c r="N372" s="75"/>
      <c r="O372" s="75"/>
      <c r="P372" s="75"/>
      <c r="Q372" s="75"/>
      <c r="R372" s="75"/>
      <c r="S372" s="75"/>
      <c r="T372" s="75"/>
      <c r="U372" s="75"/>
      <c r="V372" s="75"/>
      <c r="W372" s="75"/>
      <c r="X372" s="75"/>
      <c r="Y372" s="75"/>
      <c r="Z372" s="95"/>
      <c r="AA372" s="76"/>
      <c r="AB372" s="76"/>
    </row>
    <row r="373" spans="1:28" ht="23.25">
      <c r="A373" s="94" t="s">
        <v>52</v>
      </c>
      <c r="B373" s="96" t="s">
        <v>52</v>
      </c>
      <c r="C373" s="96" t="s">
        <v>52</v>
      </c>
      <c r="D373" s="96" t="s">
        <v>52</v>
      </c>
      <c r="E373" s="96" t="s">
        <v>52</v>
      </c>
      <c r="F373" s="96" t="s">
        <v>52</v>
      </c>
      <c r="G373" s="96" t="s">
        <v>52</v>
      </c>
      <c r="H373" s="96" t="s">
        <v>52</v>
      </c>
      <c r="I373" s="96" t="s">
        <v>52</v>
      </c>
      <c r="J373" s="96" t="s">
        <v>52</v>
      </c>
      <c r="K373" s="77" t="s">
        <v>52</v>
      </c>
      <c r="L373" s="77" t="s">
        <v>52</v>
      </c>
      <c r="M373" s="77" t="s">
        <v>52</v>
      </c>
      <c r="N373" s="96" t="s">
        <v>52</v>
      </c>
      <c r="O373" s="96" t="s">
        <v>52</v>
      </c>
      <c r="P373" s="96" t="s">
        <v>52</v>
      </c>
      <c r="Q373" s="96" t="s">
        <v>52</v>
      </c>
      <c r="R373" s="96" t="s">
        <v>52</v>
      </c>
      <c r="S373" s="96" t="s">
        <v>52</v>
      </c>
      <c r="T373" s="77" t="s">
        <v>52</v>
      </c>
      <c r="U373" s="77" t="s">
        <v>52</v>
      </c>
      <c r="V373" s="77" t="s">
        <v>52</v>
      </c>
      <c r="W373" s="77" t="s">
        <v>52</v>
      </c>
      <c r="X373" s="77" t="s">
        <v>52</v>
      </c>
      <c r="Y373" s="76"/>
      <c r="Z373" s="100"/>
      <c r="AA373" s="76"/>
      <c r="AB373" s="76"/>
    </row>
    <row r="374" spans="1:28" ht="46.5" customHeight="1">
      <c r="A374" s="94" t="s">
        <v>52</v>
      </c>
      <c r="B374" s="334" t="s">
        <v>57</v>
      </c>
      <c r="C374" s="335"/>
      <c r="D374" s="80">
        <v>1</v>
      </c>
      <c r="E374" s="205">
        <v>80101600</v>
      </c>
      <c r="F374" s="205">
        <v>81101500</v>
      </c>
      <c r="G374" s="205"/>
      <c r="H374" s="205"/>
      <c r="I374" s="336" t="s">
        <v>28</v>
      </c>
      <c r="J374" s="337"/>
      <c r="K374" s="403" t="s">
        <v>29</v>
      </c>
      <c r="L374" s="404"/>
      <c r="M374" s="75" t="s">
        <v>52</v>
      </c>
      <c r="N374" s="75" t="s">
        <v>52</v>
      </c>
      <c r="O374" s="75" t="s">
        <v>52</v>
      </c>
      <c r="P374" s="75" t="s">
        <v>52</v>
      </c>
      <c r="Q374" s="76"/>
      <c r="R374" s="75" t="s">
        <v>52</v>
      </c>
      <c r="S374" s="75" t="s">
        <v>52</v>
      </c>
      <c r="T374" s="75" t="s">
        <v>52</v>
      </c>
      <c r="U374" s="75" t="s">
        <v>52</v>
      </c>
      <c r="V374" s="75" t="s">
        <v>52</v>
      </c>
      <c r="W374" s="75" t="s">
        <v>52</v>
      </c>
      <c r="X374" s="75" t="s">
        <v>52</v>
      </c>
      <c r="Y374" s="75" t="s">
        <v>52</v>
      </c>
      <c r="Z374" s="95" t="s">
        <v>52</v>
      </c>
      <c r="AA374" s="76"/>
      <c r="AB374" s="76"/>
    </row>
    <row r="375" spans="1:28" ht="23.25">
      <c r="A375" s="94" t="s">
        <v>52</v>
      </c>
      <c r="B375" s="338" t="s">
        <v>30</v>
      </c>
      <c r="C375" s="339"/>
      <c r="D375" s="69" t="s">
        <v>31</v>
      </c>
      <c r="E375" s="74" t="s">
        <v>32</v>
      </c>
      <c r="F375" s="74" t="s">
        <v>32</v>
      </c>
      <c r="G375" s="74"/>
      <c r="H375" s="74" t="s">
        <v>52</v>
      </c>
      <c r="I375" s="340">
        <f>COUNTA(E375:F375)</f>
        <v>2</v>
      </c>
      <c r="J375" s="341"/>
      <c r="K375" s="405" t="s">
        <v>47</v>
      </c>
      <c r="L375" s="405"/>
      <c r="M375" s="75" t="s">
        <v>52</v>
      </c>
      <c r="N375" s="75" t="s">
        <v>52</v>
      </c>
      <c r="O375" s="75" t="s">
        <v>52</v>
      </c>
      <c r="P375" s="75" t="s">
        <v>52</v>
      </c>
      <c r="Q375" s="75" t="s">
        <v>52</v>
      </c>
      <c r="R375" s="75" t="s">
        <v>52</v>
      </c>
      <c r="S375" s="75" t="s">
        <v>52</v>
      </c>
      <c r="T375" s="75" t="s">
        <v>52</v>
      </c>
      <c r="U375" s="75" t="s">
        <v>52</v>
      </c>
      <c r="V375" s="75" t="s">
        <v>52</v>
      </c>
      <c r="W375" s="75" t="s">
        <v>52</v>
      </c>
      <c r="X375" s="75" t="s">
        <v>52</v>
      </c>
      <c r="Y375" s="75" t="s">
        <v>52</v>
      </c>
      <c r="Z375" s="95" t="s">
        <v>52</v>
      </c>
      <c r="AA375" s="76"/>
      <c r="AB375" s="76"/>
    </row>
    <row r="376" spans="1:28" ht="23.25">
      <c r="A376" s="94" t="s">
        <v>52</v>
      </c>
      <c r="B376" s="338" t="s">
        <v>30</v>
      </c>
      <c r="C376" s="339"/>
      <c r="D376" s="69" t="s">
        <v>48</v>
      </c>
      <c r="E376" s="74" t="s">
        <v>32</v>
      </c>
      <c r="F376" s="74" t="s">
        <v>32</v>
      </c>
      <c r="G376" s="74"/>
      <c r="H376" s="74" t="s">
        <v>52</v>
      </c>
      <c r="I376" s="340">
        <f t="shared" ref="I376" si="18">COUNTA(E376:F376)</f>
        <v>2</v>
      </c>
      <c r="J376" s="341"/>
      <c r="K376" s="405" t="s">
        <v>47</v>
      </c>
      <c r="L376" s="405"/>
      <c r="M376" s="274"/>
      <c r="N376" s="75" t="s">
        <v>52</v>
      </c>
      <c r="O376" s="75" t="s">
        <v>52</v>
      </c>
      <c r="P376" s="75" t="s">
        <v>52</v>
      </c>
      <c r="Q376" s="75" t="s">
        <v>52</v>
      </c>
      <c r="R376" s="75" t="s">
        <v>52</v>
      </c>
      <c r="S376" s="75" t="s">
        <v>52</v>
      </c>
      <c r="T376" s="75" t="s">
        <v>52</v>
      </c>
      <c r="U376" s="75" t="s">
        <v>52</v>
      </c>
      <c r="V376" s="75" t="s">
        <v>52</v>
      </c>
      <c r="W376" s="75" t="s">
        <v>52</v>
      </c>
      <c r="X376" s="75" t="s">
        <v>52</v>
      </c>
      <c r="Y376" s="75" t="s">
        <v>52</v>
      </c>
      <c r="Z376" s="95" t="s">
        <v>52</v>
      </c>
      <c r="AA376" s="76"/>
      <c r="AB376" s="76"/>
    </row>
    <row r="377" spans="1:28" ht="23.25">
      <c r="A377" s="94" t="s">
        <v>52</v>
      </c>
      <c r="B377" s="342" t="s">
        <v>33</v>
      </c>
      <c r="C377" s="343"/>
      <c r="D377" s="344"/>
      <c r="E377" s="116"/>
      <c r="F377" s="116"/>
      <c r="G377" s="116"/>
      <c r="H377" s="116"/>
      <c r="I377" s="340">
        <f>COUNTA(E377:F377)</f>
        <v>0</v>
      </c>
      <c r="J377" s="341"/>
      <c r="K377" s="405"/>
      <c r="L377" s="405"/>
      <c r="M377" s="75" t="s">
        <v>52</v>
      </c>
      <c r="N377" s="75" t="s">
        <v>52</v>
      </c>
      <c r="O377" s="75" t="s">
        <v>52</v>
      </c>
      <c r="P377" s="75" t="s">
        <v>52</v>
      </c>
      <c r="Q377" s="75" t="s">
        <v>52</v>
      </c>
      <c r="R377" s="75" t="s">
        <v>52</v>
      </c>
      <c r="S377" s="75" t="s">
        <v>52</v>
      </c>
      <c r="T377" s="75" t="s">
        <v>52</v>
      </c>
      <c r="U377" s="75" t="s">
        <v>52</v>
      </c>
      <c r="V377" s="75" t="s">
        <v>52</v>
      </c>
      <c r="W377" s="75" t="s">
        <v>52</v>
      </c>
      <c r="X377" s="75" t="s">
        <v>52</v>
      </c>
      <c r="Y377" s="75" t="s">
        <v>52</v>
      </c>
      <c r="Z377" s="95" t="s">
        <v>52</v>
      </c>
      <c r="AA377" s="76"/>
      <c r="AB377" s="76"/>
    </row>
    <row r="378" spans="1:28">
      <c r="A378" s="101" t="s">
        <v>52</v>
      </c>
      <c r="B378" s="102" t="s">
        <v>52</v>
      </c>
      <c r="C378" s="102" t="s">
        <v>52</v>
      </c>
      <c r="D378" s="102" t="s">
        <v>52</v>
      </c>
      <c r="E378" s="102" t="s">
        <v>52</v>
      </c>
      <c r="F378" s="102" t="s">
        <v>52</v>
      </c>
      <c r="G378" s="103" t="s">
        <v>52</v>
      </c>
      <c r="H378" s="103" t="s">
        <v>52</v>
      </c>
      <c r="I378" s="103" t="s">
        <v>52</v>
      </c>
      <c r="J378" s="103" t="s">
        <v>52</v>
      </c>
      <c r="K378" s="104" t="s">
        <v>52</v>
      </c>
      <c r="L378" s="104" t="s">
        <v>52</v>
      </c>
      <c r="M378" s="104" t="s">
        <v>52</v>
      </c>
      <c r="N378" s="104" t="s">
        <v>52</v>
      </c>
      <c r="O378" s="104" t="s">
        <v>52</v>
      </c>
      <c r="P378" s="104" t="s">
        <v>52</v>
      </c>
      <c r="Q378" s="104" t="s">
        <v>52</v>
      </c>
      <c r="R378" s="104" t="s">
        <v>52</v>
      </c>
      <c r="S378" s="104" t="s">
        <v>52</v>
      </c>
      <c r="T378" s="104" t="s">
        <v>52</v>
      </c>
      <c r="U378" s="104" t="s">
        <v>52</v>
      </c>
      <c r="V378" s="104" t="s">
        <v>52</v>
      </c>
      <c r="W378" s="104" t="s">
        <v>52</v>
      </c>
      <c r="X378" s="104" t="s">
        <v>52</v>
      </c>
      <c r="Y378" s="104" t="s">
        <v>52</v>
      </c>
      <c r="Z378" s="105" t="s">
        <v>52</v>
      </c>
      <c r="AA378" s="81"/>
      <c r="AB378" s="81"/>
    </row>
    <row r="379" spans="1:28" ht="48" customHeight="1">
      <c r="A379" s="101" t="s">
        <v>52</v>
      </c>
      <c r="B379" s="345" t="s">
        <v>34</v>
      </c>
      <c r="C379" s="345" t="s">
        <v>35</v>
      </c>
      <c r="D379" s="345" t="s">
        <v>36</v>
      </c>
      <c r="E379" s="345" t="s">
        <v>58</v>
      </c>
      <c r="F379" s="348" t="s">
        <v>59</v>
      </c>
      <c r="G379" s="349"/>
      <c r="H379" s="350"/>
      <c r="I379" s="357" t="s">
        <v>60</v>
      </c>
      <c r="J379" s="358"/>
      <c r="K379" s="363" t="s">
        <v>37</v>
      </c>
      <c r="L379" s="363"/>
      <c r="M379" s="364"/>
      <c r="N379" s="369" t="s">
        <v>38</v>
      </c>
      <c r="O379" s="369"/>
      <c r="P379" s="369"/>
      <c r="Q379" s="369"/>
      <c r="R379" s="387"/>
      <c r="S379" s="345" t="s">
        <v>61</v>
      </c>
      <c r="T379" s="345" t="s">
        <v>39</v>
      </c>
      <c r="U379" s="345" t="s">
        <v>40</v>
      </c>
      <c r="V379" s="345" t="s">
        <v>41</v>
      </c>
      <c r="W379" s="345" t="s">
        <v>62</v>
      </c>
      <c r="X379" s="345" t="s">
        <v>63</v>
      </c>
      <c r="Y379" s="357" t="s">
        <v>42</v>
      </c>
      <c r="Z379" s="366"/>
      <c r="AA379" s="81"/>
      <c r="AB379" s="81"/>
    </row>
    <row r="380" spans="1:28" ht="183.75" customHeight="1">
      <c r="A380" s="101" t="s">
        <v>52</v>
      </c>
      <c r="B380" s="346"/>
      <c r="C380" s="346"/>
      <c r="D380" s="346"/>
      <c r="E380" s="346"/>
      <c r="F380" s="351"/>
      <c r="G380" s="352"/>
      <c r="H380" s="353"/>
      <c r="I380" s="359"/>
      <c r="J380" s="360"/>
      <c r="K380" s="369" t="s">
        <v>43</v>
      </c>
      <c r="L380" s="370"/>
      <c r="M380" s="145" t="s">
        <v>44</v>
      </c>
      <c r="N380" s="371" t="s">
        <v>64</v>
      </c>
      <c r="O380" s="372"/>
      <c r="P380" s="372"/>
      <c r="Q380" s="372"/>
      <c r="R380" s="373"/>
      <c r="S380" s="346"/>
      <c r="T380" s="346"/>
      <c r="U380" s="346"/>
      <c r="V380" s="346"/>
      <c r="W380" s="346"/>
      <c r="X380" s="346"/>
      <c r="Y380" s="359"/>
      <c r="Z380" s="367"/>
      <c r="AA380" s="81"/>
      <c r="AB380" s="81"/>
    </row>
    <row r="381" spans="1:28" ht="88.5" customHeight="1">
      <c r="A381" s="106" t="s">
        <v>52</v>
      </c>
      <c r="B381" s="347"/>
      <c r="C381" s="347"/>
      <c r="D381" s="347"/>
      <c r="E381" s="347"/>
      <c r="F381" s="354"/>
      <c r="G381" s="355"/>
      <c r="H381" s="356"/>
      <c r="I381" s="361"/>
      <c r="J381" s="362"/>
      <c r="K381" s="406" t="s">
        <v>45</v>
      </c>
      <c r="L381" s="407"/>
      <c r="M381" s="146" t="s">
        <v>92</v>
      </c>
      <c r="N381" s="374"/>
      <c r="O381" s="375"/>
      <c r="P381" s="375"/>
      <c r="Q381" s="375"/>
      <c r="R381" s="376"/>
      <c r="S381" s="347"/>
      <c r="T381" s="347"/>
      <c r="U381" s="347"/>
      <c r="V381" s="347"/>
      <c r="W381" s="347"/>
      <c r="X381" s="347"/>
      <c r="Y381" s="361"/>
      <c r="Z381" s="368"/>
      <c r="AA381" s="82"/>
      <c r="AB381" s="82"/>
    </row>
    <row r="382" spans="1:28" ht="15.75">
      <c r="A382" s="101" t="s">
        <v>52</v>
      </c>
      <c r="B382" s="83" t="s">
        <v>52</v>
      </c>
      <c r="C382" s="107"/>
      <c r="D382" s="107"/>
      <c r="E382" s="108"/>
      <c r="F382" s="327" t="s">
        <v>52</v>
      </c>
      <c r="G382" s="327"/>
      <c r="H382" s="327"/>
      <c r="I382" s="108"/>
      <c r="J382" s="108"/>
      <c r="K382" s="108"/>
      <c r="L382" s="81"/>
      <c r="M382" s="81"/>
      <c r="N382" s="81"/>
      <c r="O382" s="108"/>
      <c r="P382" s="108"/>
      <c r="Q382" s="108"/>
      <c r="R382" s="108"/>
      <c r="S382" s="108"/>
      <c r="T382" s="108"/>
      <c r="U382" s="108"/>
      <c r="V382" s="108"/>
      <c r="W382" s="108"/>
      <c r="X382" s="108"/>
      <c r="Y382" s="108"/>
      <c r="Z382" s="109"/>
      <c r="AA382" s="81"/>
      <c r="AB382" s="81"/>
    </row>
    <row r="383" spans="1:28" ht="120.6" customHeight="1">
      <c r="A383" s="101" t="s">
        <v>52</v>
      </c>
      <c r="B383" s="72">
        <v>1</v>
      </c>
      <c r="C383" s="66">
        <v>17</v>
      </c>
      <c r="D383" s="66">
        <v>142</v>
      </c>
      <c r="E383" s="202" t="s">
        <v>402</v>
      </c>
      <c r="F383" s="333" t="s">
        <v>403</v>
      </c>
      <c r="G383" s="333"/>
      <c r="H383" s="333"/>
      <c r="I383" s="329" t="s">
        <v>472</v>
      </c>
      <c r="J383" s="329"/>
      <c r="K383" s="381" t="s">
        <v>47</v>
      </c>
      <c r="L383" s="383"/>
      <c r="M383" s="204" t="s">
        <v>46</v>
      </c>
      <c r="N383" s="365" t="s">
        <v>47</v>
      </c>
      <c r="O383" s="365"/>
      <c r="P383" s="365"/>
      <c r="Q383" s="365"/>
      <c r="R383" s="365"/>
      <c r="S383" s="204" t="s">
        <v>47</v>
      </c>
      <c r="T383" s="203" t="s">
        <v>404</v>
      </c>
      <c r="U383" s="67">
        <v>0.5</v>
      </c>
      <c r="V383" s="154">
        <v>229.94</v>
      </c>
      <c r="W383" s="155">
        <f>U383*V383</f>
        <v>114.97</v>
      </c>
      <c r="X383" s="155">
        <f t="shared" ref="X383:X385" si="19">V383*U383</f>
        <v>114.97</v>
      </c>
      <c r="Y383" s="333" t="s">
        <v>139</v>
      </c>
      <c r="Z383" s="333"/>
      <c r="AA383" s="84"/>
      <c r="AB383" s="81"/>
    </row>
    <row r="384" spans="1:28" ht="104.45" customHeight="1">
      <c r="A384" s="101" t="s">
        <v>52</v>
      </c>
      <c r="B384" s="72">
        <v>2</v>
      </c>
      <c r="C384" s="66">
        <v>18</v>
      </c>
      <c r="D384" s="66">
        <v>150</v>
      </c>
      <c r="E384" s="202" t="s">
        <v>402</v>
      </c>
      <c r="F384" s="440" t="s">
        <v>405</v>
      </c>
      <c r="G384" s="441"/>
      <c r="H384" s="442"/>
      <c r="I384" s="329" t="s">
        <v>472</v>
      </c>
      <c r="J384" s="329"/>
      <c r="K384" s="481" t="s">
        <v>47</v>
      </c>
      <c r="L384" s="482"/>
      <c r="M384" s="454" t="s">
        <v>46</v>
      </c>
      <c r="N384" s="450" t="s">
        <v>47</v>
      </c>
      <c r="O384" s="485"/>
      <c r="P384" s="485"/>
      <c r="Q384" s="485"/>
      <c r="R384" s="451"/>
      <c r="S384" s="454" t="s">
        <v>47</v>
      </c>
      <c r="T384" s="203" t="s">
        <v>404</v>
      </c>
      <c r="U384" s="67">
        <v>0.4</v>
      </c>
      <c r="V384" s="154">
        <v>491.84</v>
      </c>
      <c r="W384" s="155">
        <f t="shared" ref="W384:W385" si="20">U384*V384</f>
        <v>196.73599999999999</v>
      </c>
      <c r="X384" s="155">
        <f t="shared" si="19"/>
        <v>196.73599999999999</v>
      </c>
      <c r="Y384" s="487" t="s">
        <v>139</v>
      </c>
      <c r="Z384" s="488"/>
      <c r="AA384" s="84"/>
      <c r="AB384" s="81"/>
    </row>
    <row r="385" spans="1:28" ht="78" customHeight="1">
      <c r="A385" s="101" t="s">
        <v>52</v>
      </c>
      <c r="B385" s="72">
        <v>3</v>
      </c>
      <c r="C385" s="66">
        <v>33</v>
      </c>
      <c r="D385" s="66">
        <v>272</v>
      </c>
      <c r="E385" s="202" t="s">
        <v>402</v>
      </c>
      <c r="F385" s="443"/>
      <c r="G385" s="444"/>
      <c r="H385" s="445"/>
      <c r="I385" s="329" t="s">
        <v>473</v>
      </c>
      <c r="J385" s="329"/>
      <c r="K385" s="483"/>
      <c r="L385" s="484"/>
      <c r="M385" s="455"/>
      <c r="N385" s="452"/>
      <c r="O385" s="486"/>
      <c r="P385" s="486"/>
      <c r="Q385" s="486"/>
      <c r="R385" s="453"/>
      <c r="S385" s="455"/>
      <c r="T385" s="203" t="s">
        <v>404</v>
      </c>
      <c r="U385" s="67">
        <v>0.45</v>
      </c>
      <c r="V385" s="154">
        <v>491.84</v>
      </c>
      <c r="W385" s="155">
        <f t="shared" si="20"/>
        <v>221.328</v>
      </c>
      <c r="X385" s="155">
        <f t="shared" si="19"/>
        <v>221.328</v>
      </c>
      <c r="Y385" s="489"/>
      <c r="Z385" s="490"/>
      <c r="AA385" s="84"/>
      <c r="AB385" s="81"/>
    </row>
    <row r="386" spans="1:28" ht="17.25" thickBot="1">
      <c r="A386" s="101" t="s">
        <v>52</v>
      </c>
      <c r="B386" s="110" t="s">
        <v>52</v>
      </c>
      <c r="C386" s="86" t="s">
        <v>52</v>
      </c>
      <c r="D386" s="86" t="s">
        <v>52</v>
      </c>
      <c r="E386" s="87" t="s">
        <v>52</v>
      </c>
      <c r="F386" s="87" t="s">
        <v>52</v>
      </c>
      <c r="G386" s="87" t="s">
        <v>52</v>
      </c>
      <c r="H386" s="87" t="s">
        <v>52</v>
      </c>
      <c r="I386" s="87" t="s">
        <v>52</v>
      </c>
      <c r="J386" s="87" t="s">
        <v>52</v>
      </c>
      <c r="K386" s="87" t="s">
        <v>52</v>
      </c>
      <c r="L386" s="87" t="s">
        <v>52</v>
      </c>
      <c r="M386" s="87" t="s">
        <v>52</v>
      </c>
      <c r="N386" s="87" t="s">
        <v>52</v>
      </c>
      <c r="O386" s="87" t="s">
        <v>52</v>
      </c>
      <c r="P386" s="87" t="s">
        <v>52</v>
      </c>
      <c r="Q386" s="87" t="s">
        <v>52</v>
      </c>
      <c r="R386" s="87" t="s">
        <v>52</v>
      </c>
      <c r="S386" s="87" t="s">
        <v>52</v>
      </c>
      <c r="T386" s="87" t="s">
        <v>52</v>
      </c>
      <c r="U386" s="87" t="s">
        <v>52</v>
      </c>
      <c r="V386" s="87" t="s">
        <v>52</v>
      </c>
      <c r="W386" s="87" t="s">
        <v>52</v>
      </c>
      <c r="X386" s="87" t="s">
        <v>52</v>
      </c>
      <c r="Y386" s="87" t="s">
        <v>52</v>
      </c>
      <c r="Z386" s="109"/>
      <c r="AA386" s="81"/>
      <c r="AB386" s="81"/>
    </row>
    <row r="387" spans="1:28" ht="33" customHeight="1">
      <c r="A387" s="101" t="s">
        <v>52</v>
      </c>
      <c r="B387" s="319" t="s">
        <v>68</v>
      </c>
      <c r="C387" s="320"/>
      <c r="D387" s="320"/>
      <c r="E387" s="320"/>
      <c r="F387" s="320"/>
      <c r="G387" s="320"/>
      <c r="H387" s="320"/>
      <c r="I387" s="320"/>
      <c r="J387" s="320"/>
      <c r="K387" s="320"/>
      <c r="L387" s="320"/>
      <c r="M387" s="320"/>
      <c r="N387" s="320"/>
      <c r="O387" s="320"/>
      <c r="P387" s="320"/>
      <c r="Q387" s="320"/>
      <c r="R387" s="320"/>
      <c r="S387" s="320"/>
      <c r="T387" s="320"/>
      <c r="U387" s="320"/>
      <c r="V387" s="321"/>
      <c r="W387" s="158">
        <f>SUM(W383:W385)</f>
        <v>533.03399999999999</v>
      </c>
      <c r="X387" s="158">
        <f>SUM(X383:X385)</f>
        <v>533.03399999999999</v>
      </c>
      <c r="Y387" s="377" t="s">
        <v>47</v>
      </c>
      <c r="Z387" s="378"/>
      <c r="AA387" s="81"/>
      <c r="AB387" s="81"/>
    </row>
    <row r="388" spans="1:28" ht="33" customHeight="1" thickBot="1">
      <c r="A388" s="157" t="s">
        <v>52</v>
      </c>
      <c r="B388" s="322" t="s">
        <v>69</v>
      </c>
      <c r="C388" s="323"/>
      <c r="D388" s="323"/>
      <c r="E388" s="323"/>
      <c r="F388" s="323"/>
      <c r="G388" s="323"/>
      <c r="H388" s="323"/>
      <c r="I388" s="323"/>
      <c r="J388" s="323"/>
      <c r="K388" s="323"/>
      <c r="L388" s="323"/>
      <c r="M388" s="323"/>
      <c r="N388" s="323"/>
      <c r="O388" s="323"/>
      <c r="P388" s="323"/>
      <c r="Q388" s="323"/>
      <c r="R388" s="323"/>
      <c r="S388" s="323"/>
      <c r="T388" s="323"/>
      <c r="U388" s="323"/>
      <c r="V388" s="324"/>
      <c r="W388" s="280">
        <f>AVERAGE(W383:W385)</f>
        <v>177.678</v>
      </c>
      <c r="X388" s="281"/>
      <c r="Y388" s="325" t="s">
        <v>52</v>
      </c>
      <c r="Z388" s="326"/>
      <c r="AA388" s="81"/>
      <c r="AB388" s="81"/>
    </row>
    <row r="389" spans="1:28" s="114" customFormat="1" ht="46.5" customHeight="1">
      <c r="A389" s="101" t="s">
        <v>52</v>
      </c>
      <c r="B389" s="131" t="s">
        <v>52</v>
      </c>
      <c r="C389" s="131" t="s">
        <v>52</v>
      </c>
      <c r="D389" s="131" t="s">
        <v>52</v>
      </c>
      <c r="E389" s="131" t="s">
        <v>52</v>
      </c>
      <c r="F389" s="131" t="s">
        <v>52</v>
      </c>
      <c r="G389" s="131" t="s">
        <v>52</v>
      </c>
      <c r="H389" s="131" t="s">
        <v>52</v>
      </c>
      <c r="I389" s="131" t="s">
        <v>52</v>
      </c>
      <c r="J389" s="131" t="s">
        <v>52</v>
      </c>
      <c r="K389" s="131" t="s">
        <v>52</v>
      </c>
      <c r="L389" s="131" t="s">
        <v>52</v>
      </c>
      <c r="M389" s="131" t="s">
        <v>52</v>
      </c>
      <c r="N389" s="131" t="s">
        <v>52</v>
      </c>
      <c r="O389" s="131" t="s">
        <v>52</v>
      </c>
      <c r="P389" s="131" t="s">
        <v>52</v>
      </c>
      <c r="Q389" s="131" t="s">
        <v>52</v>
      </c>
      <c r="R389" s="131" t="s">
        <v>52</v>
      </c>
      <c r="S389" s="131" t="s">
        <v>52</v>
      </c>
      <c r="T389" s="131" t="s">
        <v>52</v>
      </c>
      <c r="U389" s="131" t="s">
        <v>52</v>
      </c>
      <c r="V389" s="131" t="s">
        <v>52</v>
      </c>
      <c r="W389" s="130" t="s">
        <v>52</v>
      </c>
      <c r="X389" s="130" t="s">
        <v>52</v>
      </c>
      <c r="Y389" s="129" t="s">
        <v>52</v>
      </c>
      <c r="Z389" s="129" t="s">
        <v>52</v>
      </c>
      <c r="AA389" s="132" t="s">
        <v>52</v>
      </c>
      <c r="AB389" s="132" t="s">
        <v>52</v>
      </c>
    </row>
    <row r="390" spans="1:28" s="141" customFormat="1" ht="4.5" customHeight="1">
      <c r="A390" s="297"/>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9"/>
      <c r="X390" s="299"/>
      <c r="Y390" s="226"/>
      <c r="Z390" s="300"/>
      <c r="AA390" s="301"/>
      <c r="AB390" s="301"/>
    </row>
    <row r="391" spans="1:28" ht="33" customHeight="1">
      <c r="A391" s="132"/>
      <c r="B391" s="206"/>
      <c r="C391" s="206"/>
      <c r="D391" s="206"/>
      <c r="E391" s="206"/>
      <c r="F391" s="206"/>
      <c r="G391" s="206"/>
      <c r="H391" s="206"/>
      <c r="I391" s="206"/>
      <c r="J391" s="206"/>
      <c r="K391" s="289"/>
      <c r="L391" s="289"/>
      <c r="M391" s="206"/>
      <c r="N391" s="206"/>
      <c r="O391" s="206"/>
      <c r="P391" s="206"/>
      <c r="Q391" s="289"/>
      <c r="R391" s="289"/>
      <c r="S391" s="289"/>
      <c r="T391" s="289"/>
      <c r="U391" s="289"/>
      <c r="V391" s="289"/>
      <c r="W391" s="290"/>
      <c r="X391" s="290"/>
      <c r="Y391" s="129"/>
      <c r="Z391" s="95"/>
      <c r="AA391" s="81"/>
      <c r="AB391" s="81"/>
    </row>
    <row r="392" spans="1:28" ht="43.5" customHeight="1">
      <c r="A392" s="94" t="s">
        <v>52</v>
      </c>
      <c r="B392" s="73">
        <v>15</v>
      </c>
      <c r="C392" s="379" t="s">
        <v>366</v>
      </c>
      <c r="D392" s="379"/>
      <c r="E392" s="379"/>
      <c r="F392" s="379"/>
      <c r="G392" s="379"/>
      <c r="H392" s="379"/>
      <c r="I392" s="379"/>
      <c r="J392" s="380"/>
      <c r="K392" s="128" t="s">
        <v>52</v>
      </c>
      <c r="L392" s="129" t="s">
        <v>52</v>
      </c>
      <c r="M392" s="435" t="s">
        <v>47</v>
      </c>
      <c r="N392" s="436"/>
      <c r="O392" s="436"/>
      <c r="P392" s="437"/>
      <c r="Q392" s="129" t="s">
        <v>52</v>
      </c>
      <c r="R392" s="129" t="s">
        <v>52</v>
      </c>
      <c r="S392" s="129" t="s">
        <v>52</v>
      </c>
      <c r="T392" s="129" t="s">
        <v>52</v>
      </c>
      <c r="U392" s="129" t="s">
        <v>52</v>
      </c>
      <c r="V392" s="129" t="s">
        <v>52</v>
      </c>
      <c r="W392" s="129" t="s">
        <v>52</v>
      </c>
      <c r="X392" s="129" t="s">
        <v>52</v>
      </c>
      <c r="Y392" s="129" t="s">
        <v>52</v>
      </c>
      <c r="Z392" s="95" t="s">
        <v>52</v>
      </c>
      <c r="AA392" s="76"/>
      <c r="AB392" s="76"/>
    </row>
    <row r="393" spans="1:28" ht="43.5" customHeight="1">
      <c r="A393" s="94" t="s">
        <v>52</v>
      </c>
      <c r="B393" s="77" t="s">
        <v>52</v>
      </c>
      <c r="C393" s="96" t="s">
        <v>52</v>
      </c>
      <c r="D393" s="96" t="s">
        <v>52</v>
      </c>
      <c r="E393" s="77" t="s">
        <v>52</v>
      </c>
      <c r="F393" s="77" t="s">
        <v>52</v>
      </c>
      <c r="G393" s="77" t="s">
        <v>52</v>
      </c>
      <c r="H393" s="77" t="s">
        <v>52</v>
      </c>
      <c r="I393" s="77" t="s">
        <v>52</v>
      </c>
      <c r="J393" s="76"/>
      <c r="K393" s="77" t="s">
        <v>52</v>
      </c>
      <c r="L393" s="75" t="s">
        <v>52</v>
      </c>
      <c r="M393" s="384"/>
      <c r="N393" s="385"/>
      <c r="O393" s="385"/>
      <c r="P393" s="386"/>
      <c r="Q393" s="75" t="s">
        <v>52</v>
      </c>
      <c r="R393" s="75" t="s">
        <v>52</v>
      </c>
      <c r="S393" s="75" t="s">
        <v>52</v>
      </c>
      <c r="T393" s="75" t="s">
        <v>52</v>
      </c>
      <c r="U393" s="75" t="s">
        <v>52</v>
      </c>
      <c r="V393" s="75" t="s">
        <v>52</v>
      </c>
      <c r="W393" s="75" t="s">
        <v>52</v>
      </c>
      <c r="X393" s="75" t="s">
        <v>52</v>
      </c>
      <c r="Y393" s="75" t="s">
        <v>52</v>
      </c>
      <c r="Z393" s="95" t="s">
        <v>52</v>
      </c>
      <c r="AA393" s="76"/>
      <c r="AB393" s="76"/>
    </row>
    <row r="394" spans="1:28" ht="23.25">
      <c r="A394" s="94" t="s">
        <v>52</v>
      </c>
      <c r="B394" s="96" t="s">
        <v>52</v>
      </c>
      <c r="C394" s="96" t="s">
        <v>52</v>
      </c>
      <c r="D394" s="96" t="s">
        <v>52</v>
      </c>
      <c r="E394" s="96" t="s">
        <v>52</v>
      </c>
      <c r="F394" s="96" t="s">
        <v>52</v>
      </c>
      <c r="G394" s="96" t="s">
        <v>52</v>
      </c>
      <c r="H394" s="96" t="s">
        <v>52</v>
      </c>
      <c r="I394" s="96" t="s">
        <v>52</v>
      </c>
      <c r="J394" s="96" t="s">
        <v>52</v>
      </c>
      <c r="K394" s="77" t="s">
        <v>52</v>
      </c>
      <c r="L394" s="77" t="s">
        <v>52</v>
      </c>
      <c r="M394" s="77" t="s">
        <v>52</v>
      </c>
      <c r="N394" s="96" t="s">
        <v>52</v>
      </c>
      <c r="O394" s="96" t="s">
        <v>52</v>
      </c>
      <c r="P394" s="96" t="s">
        <v>52</v>
      </c>
      <c r="Q394" s="96" t="s">
        <v>52</v>
      </c>
      <c r="R394" s="96" t="s">
        <v>52</v>
      </c>
      <c r="S394" s="96" t="s">
        <v>52</v>
      </c>
      <c r="T394" s="77" t="s">
        <v>52</v>
      </c>
      <c r="U394" s="77" t="s">
        <v>52</v>
      </c>
      <c r="V394" s="77" t="s">
        <v>52</v>
      </c>
      <c r="W394" s="77" t="s">
        <v>52</v>
      </c>
      <c r="X394" s="77" t="s">
        <v>52</v>
      </c>
      <c r="Y394" s="77" t="s">
        <v>52</v>
      </c>
      <c r="Z394" s="95" t="s">
        <v>52</v>
      </c>
      <c r="AA394" s="76"/>
      <c r="AB394" s="76"/>
    </row>
    <row r="395" spans="1:28" ht="32.25" customHeight="1">
      <c r="A395" s="97" t="s">
        <v>52</v>
      </c>
      <c r="B395" s="348" t="s">
        <v>56</v>
      </c>
      <c r="C395" s="349"/>
      <c r="D395" s="350"/>
      <c r="E395" s="388" t="str">
        <f>C392</f>
        <v>CONSORCIO MAMUT</v>
      </c>
      <c r="F395" s="389"/>
      <c r="G395" s="389"/>
      <c r="H395" s="390"/>
      <c r="I395" s="394" t="s">
        <v>23</v>
      </c>
      <c r="J395" s="335"/>
      <c r="K395" s="395" t="s">
        <v>440</v>
      </c>
      <c r="L395" s="395"/>
      <c r="M395" s="395"/>
      <c r="N395" s="395"/>
      <c r="O395" s="396"/>
      <c r="P395" s="394" t="s">
        <v>24</v>
      </c>
      <c r="Q395" s="394"/>
      <c r="R395" s="394"/>
      <c r="S395" s="78">
        <v>0.5</v>
      </c>
      <c r="T395" s="77" t="s">
        <v>52</v>
      </c>
      <c r="U395" s="77" t="s">
        <v>52</v>
      </c>
      <c r="V395" s="75" t="s">
        <v>52</v>
      </c>
      <c r="W395" s="75" t="s">
        <v>52</v>
      </c>
      <c r="X395" s="75" t="s">
        <v>52</v>
      </c>
      <c r="Y395" s="98" t="s">
        <v>52</v>
      </c>
      <c r="Z395" s="99" t="s">
        <v>52</v>
      </c>
      <c r="AA395" s="79"/>
      <c r="AB395" s="79"/>
    </row>
    <row r="396" spans="1:28" ht="29.25" customHeight="1">
      <c r="A396" s="97" t="s">
        <v>52</v>
      </c>
      <c r="B396" s="411"/>
      <c r="C396" s="412"/>
      <c r="D396" s="413"/>
      <c r="E396" s="391"/>
      <c r="F396" s="392"/>
      <c r="G396" s="392"/>
      <c r="H396" s="393"/>
      <c r="I396" s="394" t="s">
        <v>25</v>
      </c>
      <c r="J396" s="335"/>
      <c r="K396" s="395" t="s">
        <v>441</v>
      </c>
      <c r="L396" s="395"/>
      <c r="M396" s="395"/>
      <c r="N396" s="395"/>
      <c r="O396" s="396"/>
      <c r="P396" s="394" t="s">
        <v>24</v>
      </c>
      <c r="Q396" s="394"/>
      <c r="R396" s="394"/>
      <c r="S396" s="142">
        <v>0.5</v>
      </c>
      <c r="T396" s="77" t="s">
        <v>52</v>
      </c>
      <c r="U396" s="77" t="s">
        <v>52</v>
      </c>
      <c r="V396" s="77" t="s">
        <v>52</v>
      </c>
      <c r="W396" s="77" t="s">
        <v>52</v>
      </c>
      <c r="X396" s="77" t="s">
        <v>52</v>
      </c>
      <c r="Y396" s="98" t="s">
        <v>52</v>
      </c>
      <c r="Z396" s="99" t="s">
        <v>52</v>
      </c>
      <c r="AA396" s="79"/>
      <c r="AB396" s="79"/>
    </row>
    <row r="397" spans="1:28" s="141" customFormat="1" ht="26.25" customHeight="1">
      <c r="A397" s="134"/>
      <c r="B397" s="135"/>
      <c r="C397" s="135"/>
      <c r="D397" s="135"/>
      <c r="E397" s="136"/>
      <c r="F397" s="136"/>
      <c r="G397" s="136"/>
      <c r="H397" s="136"/>
      <c r="I397" s="137"/>
      <c r="J397" s="137"/>
      <c r="K397" s="137"/>
      <c r="L397" s="137"/>
      <c r="M397" s="137"/>
      <c r="N397" s="137"/>
      <c r="O397" s="137"/>
      <c r="P397" s="334" t="s">
        <v>91</v>
      </c>
      <c r="Q397" s="394"/>
      <c r="R397" s="397"/>
      <c r="S397" s="143">
        <f>S395+S396</f>
        <v>1</v>
      </c>
      <c r="T397" s="138"/>
      <c r="U397" s="138"/>
      <c r="V397" s="138"/>
      <c r="W397" s="138"/>
      <c r="X397" s="138"/>
      <c r="Y397" s="139"/>
      <c r="Z397" s="140"/>
      <c r="AA397" s="139"/>
      <c r="AB397" s="139"/>
    </row>
    <row r="398" spans="1:28" ht="31.5" customHeight="1">
      <c r="A398" s="94" t="s">
        <v>52</v>
      </c>
      <c r="B398" s="96" t="s">
        <v>52</v>
      </c>
      <c r="C398" s="96" t="s">
        <v>52</v>
      </c>
      <c r="D398" s="96" t="s">
        <v>52</v>
      </c>
      <c r="E398" s="96" t="s">
        <v>52</v>
      </c>
      <c r="F398" s="96" t="s">
        <v>52</v>
      </c>
      <c r="G398" s="96" t="s">
        <v>52</v>
      </c>
      <c r="H398" s="96" t="s">
        <v>52</v>
      </c>
      <c r="I398" s="96" t="s">
        <v>52</v>
      </c>
      <c r="J398" s="96" t="s">
        <v>52</v>
      </c>
      <c r="K398" s="77" t="s">
        <v>52</v>
      </c>
      <c r="L398" s="77" t="s">
        <v>52</v>
      </c>
      <c r="M398" s="77" t="s">
        <v>52</v>
      </c>
      <c r="N398" s="96" t="s">
        <v>52</v>
      </c>
      <c r="O398" s="96" t="s">
        <v>52</v>
      </c>
      <c r="P398" s="96" t="s">
        <v>52</v>
      </c>
      <c r="Q398" s="96" t="s">
        <v>52</v>
      </c>
      <c r="R398" s="96" t="s">
        <v>52</v>
      </c>
      <c r="S398" s="96" t="s">
        <v>52</v>
      </c>
      <c r="T398" s="77" t="s">
        <v>52</v>
      </c>
      <c r="U398" s="77" t="s">
        <v>52</v>
      </c>
      <c r="V398" s="77" t="s">
        <v>52</v>
      </c>
      <c r="W398" s="77" t="s">
        <v>52</v>
      </c>
      <c r="X398" s="77" t="s">
        <v>52</v>
      </c>
      <c r="Y398" s="76"/>
      <c r="Z398" s="100"/>
      <c r="AA398" s="76"/>
      <c r="AB398" s="76"/>
    </row>
    <row r="399" spans="1:28" ht="37.5" customHeight="1">
      <c r="A399" s="94" t="s">
        <v>52</v>
      </c>
      <c r="B399" s="334" t="s">
        <v>26</v>
      </c>
      <c r="C399" s="394"/>
      <c r="D399" s="335"/>
      <c r="E399" s="398">
        <v>215897184</v>
      </c>
      <c r="F399" s="399"/>
      <c r="G399" s="400" t="s">
        <v>27</v>
      </c>
      <c r="H399" s="400"/>
      <c r="I399" s="401"/>
      <c r="J399" s="64">
        <v>1</v>
      </c>
      <c r="K399" s="17">
        <f>((E399/1300000)*J399)</f>
        <v>166.07475692307693</v>
      </c>
      <c r="L399" s="204" t="s">
        <v>47</v>
      </c>
      <c r="M399" s="152"/>
      <c r="N399" s="75" t="s">
        <v>52</v>
      </c>
      <c r="O399" s="75" t="s">
        <v>52</v>
      </c>
      <c r="P399" s="75" t="s">
        <v>52</v>
      </c>
      <c r="Q399" s="75" t="s">
        <v>52</v>
      </c>
      <c r="R399" s="75" t="s">
        <v>52</v>
      </c>
      <c r="S399" s="75" t="s">
        <v>52</v>
      </c>
      <c r="T399" s="75" t="s">
        <v>52</v>
      </c>
      <c r="U399" s="75" t="s">
        <v>52</v>
      </c>
      <c r="V399" s="75" t="s">
        <v>52</v>
      </c>
      <c r="W399" s="75" t="s">
        <v>52</v>
      </c>
      <c r="X399" s="75" t="s">
        <v>52</v>
      </c>
      <c r="Y399" s="75" t="s">
        <v>52</v>
      </c>
      <c r="Z399" s="95" t="s">
        <v>52</v>
      </c>
      <c r="AA399" s="76"/>
      <c r="AB399" s="76"/>
    </row>
    <row r="400" spans="1:28" ht="37.5" customHeight="1">
      <c r="A400" s="94"/>
      <c r="B400" s="133"/>
      <c r="C400" s="133"/>
      <c r="D400" s="133"/>
      <c r="E400" s="148"/>
      <c r="F400" s="149"/>
      <c r="G400" s="402" t="s">
        <v>93</v>
      </c>
      <c r="H400" s="400"/>
      <c r="I400" s="401"/>
      <c r="J400" s="150">
        <v>0.7</v>
      </c>
      <c r="K400" s="17">
        <f>((E399/1300000)*J400)</f>
        <v>116.25232984615384</v>
      </c>
      <c r="L400" s="204" t="s">
        <v>47</v>
      </c>
      <c r="M400" s="152"/>
      <c r="N400" s="75"/>
      <c r="O400" s="75"/>
      <c r="P400" s="75"/>
      <c r="Q400" s="75"/>
      <c r="R400" s="75"/>
      <c r="S400" s="75"/>
      <c r="T400" s="75"/>
      <c r="U400" s="75"/>
      <c r="V400" s="75"/>
      <c r="W400" s="75"/>
      <c r="X400" s="75"/>
      <c r="Y400" s="75"/>
      <c r="Z400" s="95"/>
      <c r="AA400" s="76"/>
      <c r="AB400" s="76"/>
    </row>
    <row r="401" spans="1:28" ht="23.25">
      <c r="A401" s="94" t="s">
        <v>52</v>
      </c>
      <c r="B401" s="96" t="s">
        <v>52</v>
      </c>
      <c r="C401" s="96" t="s">
        <v>52</v>
      </c>
      <c r="D401" s="96" t="s">
        <v>52</v>
      </c>
      <c r="E401" s="96" t="s">
        <v>52</v>
      </c>
      <c r="F401" s="96" t="s">
        <v>52</v>
      </c>
      <c r="G401" s="96" t="s">
        <v>52</v>
      </c>
      <c r="H401" s="96" t="s">
        <v>52</v>
      </c>
      <c r="I401" s="96" t="s">
        <v>52</v>
      </c>
      <c r="J401" s="96" t="s">
        <v>52</v>
      </c>
      <c r="K401" s="77" t="s">
        <v>52</v>
      </c>
      <c r="L401" s="77" t="s">
        <v>52</v>
      </c>
      <c r="M401" s="77" t="s">
        <v>52</v>
      </c>
      <c r="N401" s="96" t="s">
        <v>52</v>
      </c>
      <c r="O401" s="96" t="s">
        <v>52</v>
      </c>
      <c r="P401" s="96" t="s">
        <v>52</v>
      </c>
      <c r="Q401" s="96" t="s">
        <v>52</v>
      </c>
      <c r="R401" s="96" t="s">
        <v>52</v>
      </c>
      <c r="S401" s="96" t="s">
        <v>52</v>
      </c>
      <c r="T401" s="77" t="s">
        <v>52</v>
      </c>
      <c r="U401" s="77" t="s">
        <v>52</v>
      </c>
      <c r="V401" s="77" t="s">
        <v>52</v>
      </c>
      <c r="W401" s="77" t="s">
        <v>52</v>
      </c>
      <c r="X401" s="77" t="s">
        <v>52</v>
      </c>
      <c r="Y401" s="76"/>
      <c r="Z401" s="100"/>
      <c r="AA401" s="76"/>
      <c r="AB401" s="76"/>
    </row>
    <row r="402" spans="1:28" ht="46.5" customHeight="1">
      <c r="A402" s="94" t="s">
        <v>52</v>
      </c>
      <c r="B402" s="334" t="s">
        <v>57</v>
      </c>
      <c r="C402" s="335"/>
      <c r="D402" s="80">
        <v>1</v>
      </c>
      <c r="E402" s="144">
        <v>80101600</v>
      </c>
      <c r="F402" s="144">
        <v>81101500</v>
      </c>
      <c r="G402" s="144"/>
      <c r="H402" s="144"/>
      <c r="I402" s="336" t="s">
        <v>28</v>
      </c>
      <c r="J402" s="337"/>
      <c r="K402" s="403" t="s">
        <v>29</v>
      </c>
      <c r="L402" s="404"/>
      <c r="M402" s="75" t="s">
        <v>52</v>
      </c>
      <c r="N402" s="75" t="s">
        <v>52</v>
      </c>
      <c r="O402" s="75" t="s">
        <v>52</v>
      </c>
      <c r="P402" s="75" t="s">
        <v>52</v>
      </c>
      <c r="Q402" s="76"/>
      <c r="R402" s="75" t="s">
        <v>52</v>
      </c>
      <c r="S402" s="75" t="s">
        <v>52</v>
      </c>
      <c r="T402" s="75" t="s">
        <v>52</v>
      </c>
      <c r="U402" s="75" t="s">
        <v>52</v>
      </c>
      <c r="V402" s="75" t="s">
        <v>52</v>
      </c>
      <c r="W402" s="75" t="s">
        <v>52</v>
      </c>
      <c r="X402" s="75" t="s">
        <v>52</v>
      </c>
      <c r="Y402" s="75" t="s">
        <v>52</v>
      </c>
      <c r="Z402" s="95" t="s">
        <v>52</v>
      </c>
      <c r="AA402" s="76"/>
      <c r="AB402" s="76"/>
    </row>
    <row r="403" spans="1:28" ht="23.25">
      <c r="A403" s="94" t="s">
        <v>52</v>
      </c>
      <c r="B403" s="338" t="s">
        <v>30</v>
      </c>
      <c r="C403" s="339"/>
      <c r="D403" s="69" t="s">
        <v>31</v>
      </c>
      <c r="E403" s="74" t="s">
        <v>32</v>
      </c>
      <c r="F403" s="74" t="s">
        <v>134</v>
      </c>
      <c r="G403" s="74"/>
      <c r="H403" s="74" t="s">
        <v>52</v>
      </c>
      <c r="I403" s="340">
        <f>COUNTA(E403:F403)</f>
        <v>2</v>
      </c>
      <c r="J403" s="341"/>
      <c r="K403" s="405" t="s">
        <v>47</v>
      </c>
      <c r="L403" s="405"/>
      <c r="M403" s="75" t="s">
        <v>52</v>
      </c>
      <c r="N403" s="75" t="s">
        <v>52</v>
      </c>
      <c r="O403" s="75" t="s">
        <v>52</v>
      </c>
      <c r="P403" s="75" t="s">
        <v>52</v>
      </c>
      <c r="Q403" s="75" t="s">
        <v>52</v>
      </c>
      <c r="R403" s="75" t="s">
        <v>52</v>
      </c>
      <c r="S403" s="75" t="s">
        <v>52</v>
      </c>
      <c r="T403" s="75" t="s">
        <v>52</v>
      </c>
      <c r="U403" s="75" t="s">
        <v>52</v>
      </c>
      <c r="V403" s="75" t="s">
        <v>52</v>
      </c>
      <c r="W403" s="75" t="s">
        <v>52</v>
      </c>
      <c r="X403" s="75" t="s">
        <v>52</v>
      </c>
      <c r="Y403" s="75" t="s">
        <v>52</v>
      </c>
      <c r="Z403" s="95" t="s">
        <v>52</v>
      </c>
      <c r="AA403" s="76"/>
      <c r="AB403" s="76"/>
    </row>
    <row r="404" spans="1:28" ht="23.25">
      <c r="A404" s="94" t="s">
        <v>52</v>
      </c>
      <c r="B404" s="338" t="s">
        <v>30</v>
      </c>
      <c r="C404" s="339"/>
      <c r="D404" s="69" t="s">
        <v>48</v>
      </c>
      <c r="E404" s="74" t="s">
        <v>32</v>
      </c>
      <c r="F404" s="74" t="s">
        <v>32</v>
      </c>
      <c r="G404" s="74"/>
      <c r="H404" s="74" t="s">
        <v>52</v>
      </c>
      <c r="I404" s="340">
        <f t="shared" ref="I404" si="21">COUNTA(E404:F404)</f>
        <v>2</v>
      </c>
      <c r="J404" s="341"/>
      <c r="K404" s="405" t="s">
        <v>47</v>
      </c>
      <c r="L404" s="405"/>
      <c r="M404" s="147"/>
      <c r="N404" s="75" t="s">
        <v>52</v>
      </c>
      <c r="O404" s="75" t="s">
        <v>52</v>
      </c>
      <c r="P404" s="75" t="s">
        <v>52</v>
      </c>
      <c r="Q404" s="75" t="s">
        <v>52</v>
      </c>
      <c r="R404" s="75" t="s">
        <v>52</v>
      </c>
      <c r="S404" s="75" t="s">
        <v>52</v>
      </c>
      <c r="T404" s="75" t="s">
        <v>52</v>
      </c>
      <c r="U404" s="75" t="s">
        <v>52</v>
      </c>
      <c r="V404" s="75" t="s">
        <v>52</v>
      </c>
      <c r="W404" s="75" t="s">
        <v>52</v>
      </c>
      <c r="X404" s="75" t="s">
        <v>52</v>
      </c>
      <c r="Y404" s="75" t="s">
        <v>52</v>
      </c>
      <c r="Z404" s="95" t="s">
        <v>52</v>
      </c>
      <c r="AA404" s="76"/>
      <c r="AB404" s="76"/>
    </row>
    <row r="405" spans="1:28" ht="23.25">
      <c r="A405" s="94" t="s">
        <v>52</v>
      </c>
      <c r="B405" s="342" t="s">
        <v>33</v>
      </c>
      <c r="C405" s="343"/>
      <c r="D405" s="344"/>
      <c r="E405" s="116"/>
      <c r="F405" s="116"/>
      <c r="G405" s="116"/>
      <c r="H405" s="116"/>
      <c r="I405" s="340">
        <f>COUNTA(E405:F405)</f>
        <v>0</v>
      </c>
      <c r="J405" s="341"/>
      <c r="K405" s="405"/>
      <c r="L405" s="405"/>
      <c r="M405" s="75" t="s">
        <v>52</v>
      </c>
      <c r="N405" s="75" t="s">
        <v>52</v>
      </c>
      <c r="O405" s="75" t="s">
        <v>52</v>
      </c>
      <c r="P405" s="75" t="s">
        <v>52</v>
      </c>
      <c r="Q405" s="75" t="s">
        <v>52</v>
      </c>
      <c r="R405" s="75" t="s">
        <v>52</v>
      </c>
      <c r="S405" s="75" t="s">
        <v>52</v>
      </c>
      <c r="T405" s="75" t="s">
        <v>52</v>
      </c>
      <c r="U405" s="75" t="s">
        <v>52</v>
      </c>
      <c r="V405" s="75" t="s">
        <v>52</v>
      </c>
      <c r="W405" s="75" t="s">
        <v>52</v>
      </c>
      <c r="X405" s="75" t="s">
        <v>52</v>
      </c>
      <c r="Y405" s="75" t="s">
        <v>52</v>
      </c>
      <c r="Z405" s="95" t="s">
        <v>52</v>
      </c>
      <c r="AA405" s="76"/>
      <c r="AB405" s="76"/>
    </row>
    <row r="406" spans="1:28">
      <c r="A406" s="101" t="s">
        <v>52</v>
      </c>
      <c r="B406" s="102" t="s">
        <v>52</v>
      </c>
      <c r="C406" s="102" t="s">
        <v>52</v>
      </c>
      <c r="D406" s="102" t="s">
        <v>52</v>
      </c>
      <c r="E406" s="102" t="s">
        <v>52</v>
      </c>
      <c r="F406" s="102" t="s">
        <v>52</v>
      </c>
      <c r="G406" s="103" t="s">
        <v>52</v>
      </c>
      <c r="H406" s="103" t="s">
        <v>52</v>
      </c>
      <c r="I406" s="103" t="s">
        <v>52</v>
      </c>
      <c r="J406" s="103" t="s">
        <v>52</v>
      </c>
      <c r="K406" s="104" t="s">
        <v>52</v>
      </c>
      <c r="L406" s="104" t="s">
        <v>52</v>
      </c>
      <c r="M406" s="104" t="s">
        <v>52</v>
      </c>
      <c r="N406" s="104" t="s">
        <v>52</v>
      </c>
      <c r="O406" s="104" t="s">
        <v>52</v>
      </c>
      <c r="P406" s="104" t="s">
        <v>52</v>
      </c>
      <c r="Q406" s="104" t="s">
        <v>52</v>
      </c>
      <c r="R406" s="104" t="s">
        <v>52</v>
      </c>
      <c r="S406" s="104" t="s">
        <v>52</v>
      </c>
      <c r="T406" s="104" t="s">
        <v>52</v>
      </c>
      <c r="U406" s="104" t="s">
        <v>52</v>
      </c>
      <c r="V406" s="104" t="s">
        <v>52</v>
      </c>
      <c r="W406" s="104" t="s">
        <v>52</v>
      </c>
      <c r="X406" s="104" t="s">
        <v>52</v>
      </c>
      <c r="Y406" s="104" t="s">
        <v>52</v>
      </c>
      <c r="Z406" s="105" t="s">
        <v>52</v>
      </c>
      <c r="AA406" s="81"/>
      <c r="AB406" s="81"/>
    </row>
    <row r="407" spans="1:28" ht="48" customHeight="1">
      <c r="A407" s="101" t="s">
        <v>52</v>
      </c>
      <c r="B407" s="345" t="s">
        <v>34</v>
      </c>
      <c r="C407" s="345" t="s">
        <v>35</v>
      </c>
      <c r="D407" s="345" t="s">
        <v>36</v>
      </c>
      <c r="E407" s="345" t="s">
        <v>58</v>
      </c>
      <c r="F407" s="348" t="s">
        <v>59</v>
      </c>
      <c r="G407" s="349"/>
      <c r="H407" s="350"/>
      <c r="I407" s="357" t="s">
        <v>60</v>
      </c>
      <c r="J407" s="358"/>
      <c r="K407" s="363" t="s">
        <v>37</v>
      </c>
      <c r="L407" s="363"/>
      <c r="M407" s="364"/>
      <c r="N407" s="369" t="s">
        <v>38</v>
      </c>
      <c r="O407" s="369"/>
      <c r="P407" s="369"/>
      <c r="Q407" s="369"/>
      <c r="R407" s="387"/>
      <c r="S407" s="345" t="s">
        <v>61</v>
      </c>
      <c r="T407" s="345" t="s">
        <v>39</v>
      </c>
      <c r="U407" s="345" t="s">
        <v>40</v>
      </c>
      <c r="V407" s="345" t="s">
        <v>41</v>
      </c>
      <c r="W407" s="345" t="s">
        <v>62</v>
      </c>
      <c r="X407" s="345" t="s">
        <v>63</v>
      </c>
      <c r="Y407" s="357" t="s">
        <v>42</v>
      </c>
      <c r="Z407" s="366"/>
      <c r="AA407" s="81"/>
      <c r="AB407" s="81"/>
    </row>
    <row r="408" spans="1:28" ht="183.75" customHeight="1">
      <c r="A408" s="101" t="s">
        <v>52</v>
      </c>
      <c r="B408" s="346"/>
      <c r="C408" s="346"/>
      <c r="D408" s="346"/>
      <c r="E408" s="346"/>
      <c r="F408" s="351"/>
      <c r="G408" s="352"/>
      <c r="H408" s="353"/>
      <c r="I408" s="359"/>
      <c r="J408" s="360"/>
      <c r="K408" s="369" t="s">
        <v>43</v>
      </c>
      <c r="L408" s="370"/>
      <c r="M408" s="145" t="s">
        <v>44</v>
      </c>
      <c r="N408" s="371" t="s">
        <v>64</v>
      </c>
      <c r="O408" s="372"/>
      <c r="P408" s="372"/>
      <c r="Q408" s="372"/>
      <c r="R408" s="373"/>
      <c r="S408" s="346"/>
      <c r="T408" s="346"/>
      <c r="U408" s="346"/>
      <c r="V408" s="346"/>
      <c r="W408" s="346"/>
      <c r="X408" s="346"/>
      <c r="Y408" s="359"/>
      <c r="Z408" s="367"/>
      <c r="AA408" s="81"/>
      <c r="AB408" s="81"/>
    </row>
    <row r="409" spans="1:28" ht="88.5" customHeight="1">
      <c r="A409" s="106" t="s">
        <v>52</v>
      </c>
      <c r="B409" s="347"/>
      <c r="C409" s="347"/>
      <c r="D409" s="347"/>
      <c r="E409" s="347"/>
      <c r="F409" s="354"/>
      <c r="G409" s="355"/>
      <c r="H409" s="356"/>
      <c r="I409" s="361"/>
      <c r="J409" s="362"/>
      <c r="K409" s="406" t="s">
        <v>45</v>
      </c>
      <c r="L409" s="407"/>
      <c r="M409" s="146" t="s">
        <v>92</v>
      </c>
      <c r="N409" s="374"/>
      <c r="O409" s="375"/>
      <c r="P409" s="375"/>
      <c r="Q409" s="375"/>
      <c r="R409" s="376"/>
      <c r="S409" s="347"/>
      <c r="T409" s="347"/>
      <c r="U409" s="347"/>
      <c r="V409" s="347"/>
      <c r="W409" s="347"/>
      <c r="X409" s="347"/>
      <c r="Y409" s="361"/>
      <c r="Z409" s="368"/>
      <c r="AA409" s="82"/>
      <c r="AB409" s="82"/>
    </row>
    <row r="410" spans="1:28" ht="15.75">
      <c r="A410" s="101" t="s">
        <v>52</v>
      </c>
      <c r="B410" s="83" t="s">
        <v>52</v>
      </c>
      <c r="C410" s="107"/>
      <c r="D410" s="107"/>
      <c r="E410" s="108"/>
      <c r="F410" s="327" t="s">
        <v>52</v>
      </c>
      <c r="G410" s="327"/>
      <c r="H410" s="327"/>
      <c r="I410" s="108"/>
      <c r="J410" s="108"/>
      <c r="K410" s="108"/>
      <c r="L410" s="81"/>
      <c r="M410" s="81"/>
      <c r="N410" s="81"/>
      <c r="O410" s="108"/>
      <c r="P410" s="108"/>
      <c r="Q410" s="108"/>
      <c r="R410" s="108"/>
      <c r="S410" s="108"/>
      <c r="T410" s="108"/>
      <c r="U410" s="108"/>
      <c r="V410" s="108"/>
      <c r="W410" s="108"/>
      <c r="X410" s="108"/>
      <c r="Y410" s="108"/>
      <c r="Z410" s="109"/>
      <c r="AA410" s="81"/>
      <c r="AB410" s="81"/>
    </row>
    <row r="411" spans="1:28" ht="210.75" customHeight="1">
      <c r="A411" s="101" t="s">
        <v>52</v>
      </c>
      <c r="B411" s="72">
        <v>1</v>
      </c>
      <c r="C411" s="291">
        <v>114</v>
      </c>
      <c r="D411" s="66">
        <v>338</v>
      </c>
      <c r="E411" s="292" t="s">
        <v>443</v>
      </c>
      <c r="F411" s="333" t="s">
        <v>445</v>
      </c>
      <c r="G411" s="333"/>
      <c r="H411" s="333"/>
      <c r="I411" s="329" t="s">
        <v>442</v>
      </c>
      <c r="J411" s="329"/>
      <c r="K411" s="408" t="s">
        <v>46</v>
      </c>
      <c r="L411" s="408"/>
      <c r="M411" s="204" t="s">
        <v>47</v>
      </c>
      <c r="N411" s="365" t="s">
        <v>47</v>
      </c>
      <c r="O411" s="365"/>
      <c r="P411" s="365"/>
      <c r="Q411" s="365"/>
      <c r="R411" s="365"/>
      <c r="S411" s="204" t="s">
        <v>47</v>
      </c>
      <c r="T411" s="293" t="s">
        <v>447</v>
      </c>
      <c r="U411" s="67">
        <v>0.34</v>
      </c>
      <c r="V411" s="294">
        <v>2596.11</v>
      </c>
      <c r="W411" s="155">
        <f>U411*V411</f>
        <v>882.67740000000015</v>
      </c>
      <c r="X411" s="155">
        <f t="shared" ref="X411:X412" si="22">V411*U411</f>
        <v>882.67740000000015</v>
      </c>
      <c r="Y411" s="333" t="s">
        <v>53</v>
      </c>
      <c r="Z411" s="333"/>
      <c r="AA411" s="84"/>
      <c r="AB411" s="81"/>
    </row>
    <row r="412" spans="1:28" ht="177" customHeight="1">
      <c r="A412" s="101" t="s">
        <v>52</v>
      </c>
      <c r="B412" s="72">
        <v>2</v>
      </c>
      <c r="C412" s="295">
        <v>45</v>
      </c>
      <c r="D412" s="66"/>
      <c r="E412" s="292" t="s">
        <v>444</v>
      </c>
      <c r="F412" s="456" t="s">
        <v>446</v>
      </c>
      <c r="G412" s="456"/>
      <c r="H412" s="456"/>
      <c r="I412" s="329" t="s">
        <v>442</v>
      </c>
      <c r="J412" s="329"/>
      <c r="K412" s="408" t="s">
        <v>46</v>
      </c>
      <c r="L412" s="408"/>
      <c r="M412" s="204" t="s">
        <v>47</v>
      </c>
      <c r="N412" s="365" t="s">
        <v>47</v>
      </c>
      <c r="O412" s="365"/>
      <c r="P412" s="365"/>
      <c r="Q412" s="365"/>
      <c r="R412" s="365"/>
      <c r="S412" s="204" t="s">
        <v>47</v>
      </c>
      <c r="T412" s="293" t="s">
        <v>448</v>
      </c>
      <c r="U412" s="67">
        <v>1</v>
      </c>
      <c r="V412" s="294">
        <v>726.46</v>
      </c>
      <c r="W412" s="155">
        <f t="shared" ref="W412" si="23">U412*V412</f>
        <v>726.46</v>
      </c>
      <c r="X412" s="155">
        <f t="shared" si="22"/>
        <v>726.46</v>
      </c>
      <c r="Y412" s="333" t="s">
        <v>66</v>
      </c>
      <c r="Z412" s="333"/>
      <c r="AA412" s="84"/>
      <c r="AB412" s="81"/>
    </row>
    <row r="413" spans="1:28" ht="17.25" thickBot="1">
      <c r="A413" s="101" t="s">
        <v>52</v>
      </c>
      <c r="B413" s="110" t="s">
        <v>52</v>
      </c>
      <c r="C413" s="86" t="s">
        <v>52</v>
      </c>
      <c r="D413" s="86" t="s">
        <v>52</v>
      </c>
      <c r="E413" s="87" t="s">
        <v>52</v>
      </c>
      <c r="F413" s="87" t="s">
        <v>52</v>
      </c>
      <c r="G413" s="87" t="s">
        <v>52</v>
      </c>
      <c r="H413" s="87" t="s">
        <v>52</v>
      </c>
      <c r="I413" s="87" t="s">
        <v>52</v>
      </c>
      <c r="J413" s="87" t="s">
        <v>52</v>
      </c>
      <c r="K413" s="87" t="s">
        <v>52</v>
      </c>
      <c r="L413" s="87" t="s">
        <v>52</v>
      </c>
      <c r="M413" s="87" t="s">
        <v>52</v>
      </c>
      <c r="N413" s="87" t="s">
        <v>52</v>
      </c>
      <c r="O413" s="87" t="s">
        <v>52</v>
      </c>
      <c r="P413" s="87" t="s">
        <v>52</v>
      </c>
      <c r="Q413" s="87" t="s">
        <v>52</v>
      </c>
      <c r="R413" s="87" t="s">
        <v>52</v>
      </c>
      <c r="S413" s="87" t="s">
        <v>52</v>
      </c>
      <c r="T413" s="87" t="s">
        <v>52</v>
      </c>
      <c r="U413" s="87" t="s">
        <v>52</v>
      </c>
      <c r="V413" s="87" t="s">
        <v>52</v>
      </c>
      <c r="W413" s="87" t="s">
        <v>52</v>
      </c>
      <c r="X413" s="87" t="s">
        <v>52</v>
      </c>
      <c r="Y413" s="87" t="s">
        <v>52</v>
      </c>
      <c r="Z413" s="109"/>
      <c r="AA413" s="81"/>
      <c r="AB413" s="81"/>
    </row>
    <row r="414" spans="1:28" ht="33" customHeight="1">
      <c r="A414" s="101" t="s">
        <v>52</v>
      </c>
      <c r="B414" s="319" t="s">
        <v>68</v>
      </c>
      <c r="C414" s="320"/>
      <c r="D414" s="320"/>
      <c r="E414" s="320"/>
      <c r="F414" s="320"/>
      <c r="G414" s="320"/>
      <c r="H414" s="320"/>
      <c r="I414" s="320"/>
      <c r="J414" s="320"/>
      <c r="K414" s="320"/>
      <c r="L414" s="320"/>
      <c r="M414" s="320"/>
      <c r="N414" s="320"/>
      <c r="O414" s="320"/>
      <c r="P414" s="320"/>
      <c r="Q414" s="320"/>
      <c r="R414" s="320"/>
      <c r="S414" s="320"/>
      <c r="T414" s="320"/>
      <c r="U414" s="320"/>
      <c r="V414" s="321"/>
      <c r="W414" s="158">
        <f>SUM(W411:W412)</f>
        <v>1609.1374000000001</v>
      </c>
      <c r="X414" s="158">
        <f>SUM(X411:X412)</f>
        <v>1609.1374000000001</v>
      </c>
      <c r="Y414" s="377" t="s">
        <v>47</v>
      </c>
      <c r="Z414" s="378"/>
      <c r="AA414" s="81"/>
      <c r="AB414" s="81"/>
    </row>
    <row r="415" spans="1:28" ht="33" customHeight="1" thickBot="1">
      <c r="A415" s="157" t="s">
        <v>52</v>
      </c>
      <c r="B415" s="322" t="s">
        <v>69</v>
      </c>
      <c r="C415" s="323"/>
      <c r="D415" s="323"/>
      <c r="E415" s="323"/>
      <c r="F415" s="323"/>
      <c r="G415" s="323"/>
      <c r="H415" s="323"/>
      <c r="I415" s="323"/>
      <c r="J415" s="323"/>
      <c r="K415" s="323"/>
      <c r="L415" s="323"/>
      <c r="M415" s="323"/>
      <c r="N415" s="323"/>
      <c r="O415" s="323"/>
      <c r="P415" s="323"/>
      <c r="Q415" s="323"/>
      <c r="R415" s="323"/>
      <c r="S415" s="323"/>
      <c r="T415" s="323"/>
      <c r="U415" s="323"/>
      <c r="V415" s="324"/>
      <c r="W415" s="111">
        <f>AVERAGE(W411:W412)</f>
        <v>804.56870000000004</v>
      </c>
      <c r="X415" s="111">
        <f>AVERAGE(X411:X412)</f>
        <v>804.56870000000004</v>
      </c>
      <c r="Y415" s="325" t="s">
        <v>52</v>
      </c>
      <c r="Z415" s="326"/>
      <c r="AA415" s="81"/>
      <c r="AB415" s="81"/>
    </row>
    <row r="416" spans="1:28" ht="30" customHeight="1"/>
    <row r="417" spans="1:28" ht="30" customHeight="1"/>
    <row r="418" spans="1:28" ht="30" customHeight="1"/>
    <row r="419" spans="1:28" ht="30" customHeight="1"/>
    <row r="420" spans="1:28" ht="43.5" customHeight="1">
      <c r="A420" s="94" t="s">
        <v>52</v>
      </c>
      <c r="B420" s="73">
        <v>16</v>
      </c>
      <c r="C420" s="467" t="s">
        <v>492</v>
      </c>
      <c r="D420" s="467"/>
      <c r="E420" s="467"/>
      <c r="F420" s="467"/>
      <c r="G420" s="467"/>
      <c r="H420" s="467"/>
      <c r="I420" s="467"/>
      <c r="J420" s="471"/>
      <c r="K420" s="264" t="s">
        <v>52</v>
      </c>
      <c r="L420" s="75" t="s">
        <v>52</v>
      </c>
      <c r="M420" s="435" t="s">
        <v>47</v>
      </c>
      <c r="N420" s="436"/>
      <c r="O420" s="436"/>
      <c r="P420" s="437"/>
      <c r="Q420" s="75" t="s">
        <v>52</v>
      </c>
      <c r="R420" s="75" t="s">
        <v>52</v>
      </c>
      <c r="S420" s="75" t="s">
        <v>52</v>
      </c>
      <c r="T420" s="75" t="s">
        <v>52</v>
      </c>
      <c r="U420" s="75" t="s">
        <v>52</v>
      </c>
      <c r="V420" s="75" t="s">
        <v>52</v>
      </c>
      <c r="W420" s="75" t="s">
        <v>52</v>
      </c>
      <c r="X420" s="75" t="s">
        <v>52</v>
      </c>
      <c r="Y420" s="75" t="s">
        <v>52</v>
      </c>
      <c r="Z420" s="95" t="s">
        <v>52</v>
      </c>
      <c r="AA420" s="76"/>
      <c r="AB420" s="76"/>
    </row>
    <row r="421" spans="1:28" ht="43.5" customHeight="1">
      <c r="A421" s="94" t="s">
        <v>52</v>
      </c>
      <c r="B421" s="77" t="s">
        <v>52</v>
      </c>
      <c r="C421" s="96" t="s">
        <v>52</v>
      </c>
      <c r="D421" s="96" t="s">
        <v>52</v>
      </c>
      <c r="E421" s="77" t="s">
        <v>52</v>
      </c>
      <c r="F421" s="77" t="s">
        <v>52</v>
      </c>
      <c r="G421" s="77" t="s">
        <v>52</v>
      </c>
      <c r="H421" s="77" t="s">
        <v>52</v>
      </c>
      <c r="I421" s="77" t="s">
        <v>52</v>
      </c>
      <c r="J421" s="76"/>
      <c r="K421" s="77" t="s">
        <v>52</v>
      </c>
      <c r="L421" s="75" t="s">
        <v>52</v>
      </c>
      <c r="M421" s="384"/>
      <c r="N421" s="385"/>
      <c r="O421" s="385"/>
      <c r="P421" s="386"/>
      <c r="Q421" s="75" t="s">
        <v>52</v>
      </c>
      <c r="R421" s="75" t="s">
        <v>52</v>
      </c>
      <c r="S421" s="75" t="s">
        <v>52</v>
      </c>
      <c r="T421" s="75" t="s">
        <v>52</v>
      </c>
      <c r="U421" s="75" t="s">
        <v>52</v>
      </c>
      <c r="V421" s="75" t="s">
        <v>52</v>
      </c>
      <c r="W421" s="75" t="s">
        <v>52</v>
      </c>
      <c r="X421" s="75" t="s">
        <v>52</v>
      </c>
      <c r="Y421" s="75" t="s">
        <v>52</v>
      </c>
      <c r="Z421" s="95" t="s">
        <v>52</v>
      </c>
      <c r="AA421" s="76"/>
      <c r="AB421" s="76"/>
    </row>
    <row r="422" spans="1:28" ht="23.25">
      <c r="A422" s="94" t="s">
        <v>52</v>
      </c>
      <c r="B422" s="96" t="s">
        <v>52</v>
      </c>
      <c r="C422" s="96" t="s">
        <v>52</v>
      </c>
      <c r="D422" s="96" t="s">
        <v>52</v>
      </c>
      <c r="E422" s="96" t="s">
        <v>52</v>
      </c>
      <c r="F422" s="96" t="s">
        <v>52</v>
      </c>
      <c r="G422" s="96" t="s">
        <v>52</v>
      </c>
      <c r="H422" s="96" t="s">
        <v>52</v>
      </c>
      <c r="I422" s="96" t="s">
        <v>52</v>
      </c>
      <c r="J422" s="96" t="s">
        <v>52</v>
      </c>
      <c r="K422" s="77" t="s">
        <v>52</v>
      </c>
      <c r="L422" s="77" t="s">
        <v>52</v>
      </c>
      <c r="M422" s="77" t="s">
        <v>52</v>
      </c>
      <c r="N422" s="96" t="s">
        <v>52</v>
      </c>
      <c r="O422" s="96" t="s">
        <v>52</v>
      </c>
      <c r="P422" s="96" t="s">
        <v>52</v>
      </c>
      <c r="Q422" s="96" t="s">
        <v>52</v>
      </c>
      <c r="R422" s="96" t="s">
        <v>52</v>
      </c>
      <c r="S422" s="96" t="s">
        <v>52</v>
      </c>
      <c r="T422" s="77" t="s">
        <v>52</v>
      </c>
      <c r="U422" s="77" t="s">
        <v>52</v>
      </c>
      <c r="V422" s="77" t="s">
        <v>52</v>
      </c>
      <c r="W422" s="77" t="s">
        <v>52</v>
      </c>
      <c r="X422" s="77" t="s">
        <v>52</v>
      </c>
      <c r="Y422" s="77" t="s">
        <v>52</v>
      </c>
      <c r="Z422" s="95" t="s">
        <v>52</v>
      </c>
      <c r="AA422" s="76"/>
      <c r="AB422" s="76"/>
    </row>
    <row r="423" spans="1:28" ht="51.75" customHeight="1">
      <c r="A423" s="97" t="s">
        <v>52</v>
      </c>
      <c r="B423" s="348" t="s">
        <v>56</v>
      </c>
      <c r="C423" s="349"/>
      <c r="D423" s="350"/>
      <c r="E423" s="388" t="str">
        <f>C420</f>
        <v>CONSORCIO DG</v>
      </c>
      <c r="F423" s="389"/>
      <c r="G423" s="389"/>
      <c r="H423" s="390"/>
      <c r="I423" s="394" t="s">
        <v>23</v>
      </c>
      <c r="J423" s="335"/>
      <c r="K423" s="473" t="s">
        <v>610</v>
      </c>
      <c r="L423" s="473"/>
      <c r="M423" s="473"/>
      <c r="N423" s="473"/>
      <c r="O423" s="474"/>
      <c r="P423" s="394" t="s">
        <v>24</v>
      </c>
      <c r="Q423" s="394"/>
      <c r="R423" s="394"/>
      <c r="S423" s="78">
        <v>0.5</v>
      </c>
      <c r="T423" s="77" t="s">
        <v>52</v>
      </c>
      <c r="U423" s="77" t="s">
        <v>52</v>
      </c>
      <c r="V423" s="75" t="s">
        <v>52</v>
      </c>
      <c r="W423" s="75" t="s">
        <v>52</v>
      </c>
      <c r="X423" s="75" t="s">
        <v>52</v>
      </c>
      <c r="Y423" s="98" t="s">
        <v>52</v>
      </c>
      <c r="Z423" s="99" t="s">
        <v>52</v>
      </c>
      <c r="AA423" s="79"/>
      <c r="AB423" s="79"/>
    </row>
    <row r="424" spans="1:28" ht="51.75" customHeight="1">
      <c r="A424" s="97" t="s">
        <v>52</v>
      </c>
      <c r="B424" s="411"/>
      <c r="C424" s="412"/>
      <c r="D424" s="413"/>
      <c r="E424" s="391"/>
      <c r="F424" s="392"/>
      <c r="G424" s="392"/>
      <c r="H424" s="393"/>
      <c r="I424" s="394" t="s">
        <v>25</v>
      </c>
      <c r="J424" s="335"/>
      <c r="K424" s="473" t="s">
        <v>611</v>
      </c>
      <c r="L424" s="473"/>
      <c r="M424" s="473"/>
      <c r="N424" s="473"/>
      <c r="O424" s="474"/>
      <c r="P424" s="394" t="s">
        <v>24</v>
      </c>
      <c r="Q424" s="394"/>
      <c r="R424" s="394"/>
      <c r="S424" s="142">
        <v>0.5</v>
      </c>
      <c r="T424" s="77" t="s">
        <v>52</v>
      </c>
      <c r="U424" s="77" t="s">
        <v>52</v>
      </c>
      <c r="V424" s="77" t="s">
        <v>52</v>
      </c>
      <c r="W424" s="77" t="s">
        <v>52</v>
      </c>
      <c r="X424" s="77" t="s">
        <v>52</v>
      </c>
      <c r="Y424" s="98" t="s">
        <v>52</v>
      </c>
      <c r="Z424" s="99" t="s">
        <v>52</v>
      </c>
      <c r="AA424" s="79"/>
      <c r="AB424" s="79"/>
    </row>
    <row r="425" spans="1:28" ht="26.25" customHeight="1">
      <c r="A425" s="265"/>
      <c r="B425" s="108"/>
      <c r="C425" s="108"/>
      <c r="D425" s="108"/>
      <c r="E425" s="266"/>
      <c r="F425" s="266"/>
      <c r="G425" s="266"/>
      <c r="H425" s="266"/>
      <c r="I425" s="267"/>
      <c r="J425" s="267"/>
      <c r="K425" s="267"/>
      <c r="L425" s="267"/>
      <c r="M425" s="267"/>
      <c r="N425" s="267"/>
      <c r="O425" s="267"/>
      <c r="P425" s="334" t="s">
        <v>91</v>
      </c>
      <c r="Q425" s="394"/>
      <c r="R425" s="397"/>
      <c r="S425" s="268">
        <f>S423+S424</f>
        <v>1</v>
      </c>
      <c r="T425" s="108"/>
      <c r="U425" s="108"/>
      <c r="V425" s="108"/>
      <c r="W425" s="108"/>
      <c r="X425" s="108"/>
      <c r="Y425" s="79"/>
      <c r="Z425" s="269"/>
      <c r="AA425" s="79"/>
      <c r="AB425" s="79"/>
    </row>
    <row r="426" spans="1:28" ht="33" customHeight="1">
      <c r="A426" s="94" t="s">
        <v>52</v>
      </c>
      <c r="B426" s="96" t="s">
        <v>52</v>
      </c>
      <c r="C426" s="96" t="s">
        <v>52</v>
      </c>
      <c r="D426" s="96" t="s">
        <v>52</v>
      </c>
      <c r="E426" s="96" t="s">
        <v>52</v>
      </c>
      <c r="F426" s="96" t="s">
        <v>52</v>
      </c>
      <c r="G426" s="96" t="s">
        <v>52</v>
      </c>
      <c r="H426" s="96" t="s">
        <v>52</v>
      </c>
      <c r="I426" s="96" t="s">
        <v>52</v>
      </c>
      <c r="J426" s="96" t="s">
        <v>52</v>
      </c>
      <c r="K426" s="77" t="s">
        <v>52</v>
      </c>
      <c r="L426" s="77" t="s">
        <v>52</v>
      </c>
      <c r="M426" s="77" t="s">
        <v>52</v>
      </c>
      <c r="N426" s="96" t="s">
        <v>52</v>
      </c>
      <c r="O426" s="96" t="s">
        <v>52</v>
      </c>
      <c r="P426" s="96" t="s">
        <v>52</v>
      </c>
      <c r="Q426" s="96" t="s">
        <v>52</v>
      </c>
      <c r="R426" s="96" t="s">
        <v>52</v>
      </c>
      <c r="S426" s="96" t="s">
        <v>52</v>
      </c>
      <c r="T426" s="77" t="s">
        <v>52</v>
      </c>
      <c r="U426" s="77" t="s">
        <v>52</v>
      </c>
      <c r="V426" s="77" t="s">
        <v>52</v>
      </c>
      <c r="W426" s="77" t="s">
        <v>52</v>
      </c>
      <c r="X426" s="77" t="s">
        <v>52</v>
      </c>
      <c r="Y426" s="76"/>
      <c r="Z426" s="100"/>
      <c r="AA426" s="76"/>
      <c r="AB426" s="76"/>
    </row>
    <row r="427" spans="1:28" ht="37.5" customHeight="1">
      <c r="A427" s="94" t="s">
        <v>52</v>
      </c>
      <c r="B427" s="334" t="s">
        <v>26</v>
      </c>
      <c r="C427" s="394"/>
      <c r="D427" s="335"/>
      <c r="E427" s="398">
        <v>215897184</v>
      </c>
      <c r="F427" s="399"/>
      <c r="G427" s="400" t="s">
        <v>27</v>
      </c>
      <c r="H427" s="400"/>
      <c r="I427" s="401"/>
      <c r="J427" s="64">
        <v>1</v>
      </c>
      <c r="K427" s="17">
        <f>((E427/1300000)*J427)</f>
        <v>166.07475692307693</v>
      </c>
      <c r="L427" s="204" t="s">
        <v>47</v>
      </c>
      <c r="M427" s="152"/>
      <c r="N427" s="75" t="s">
        <v>52</v>
      </c>
      <c r="O427" s="75" t="s">
        <v>52</v>
      </c>
      <c r="P427" s="75" t="s">
        <v>52</v>
      </c>
      <c r="Q427" s="75" t="s">
        <v>52</v>
      </c>
      <c r="R427" s="75" t="s">
        <v>52</v>
      </c>
      <c r="S427" s="75" t="s">
        <v>52</v>
      </c>
      <c r="T427" s="75" t="s">
        <v>52</v>
      </c>
      <c r="U427" s="75" t="s">
        <v>52</v>
      </c>
      <c r="V427" s="75" t="s">
        <v>52</v>
      </c>
      <c r="W427" s="75" t="s">
        <v>52</v>
      </c>
      <c r="X427" s="75" t="s">
        <v>52</v>
      </c>
      <c r="Y427" s="75" t="s">
        <v>52</v>
      </c>
      <c r="Z427" s="95" t="s">
        <v>52</v>
      </c>
      <c r="AA427" s="76"/>
      <c r="AB427" s="76"/>
    </row>
    <row r="428" spans="1:28" ht="37.5" customHeight="1">
      <c r="A428" s="94"/>
      <c r="B428" s="270"/>
      <c r="C428" s="270"/>
      <c r="D428" s="270"/>
      <c r="E428" s="271"/>
      <c r="F428" s="272"/>
      <c r="G428" s="402" t="s">
        <v>93</v>
      </c>
      <c r="H428" s="400"/>
      <c r="I428" s="401"/>
      <c r="J428" s="150">
        <v>0.7</v>
      </c>
      <c r="K428" s="17">
        <f>((E427/1300000)*J428)</f>
        <v>116.25232984615384</v>
      </c>
      <c r="L428" s="204" t="s">
        <v>47</v>
      </c>
      <c r="M428" s="152"/>
      <c r="N428" s="75"/>
      <c r="O428" s="75"/>
      <c r="P428" s="75"/>
      <c r="Q428" s="75"/>
      <c r="R428" s="75"/>
      <c r="S428" s="75"/>
      <c r="T428" s="75"/>
      <c r="U428" s="75"/>
      <c r="V428" s="75"/>
      <c r="W428" s="75"/>
      <c r="X428" s="75"/>
      <c r="Y428" s="75"/>
      <c r="Z428" s="95"/>
      <c r="AA428" s="76"/>
      <c r="AB428" s="76"/>
    </row>
    <row r="429" spans="1:28" ht="23.25">
      <c r="A429" s="94" t="s">
        <v>52</v>
      </c>
      <c r="B429" s="96" t="s">
        <v>52</v>
      </c>
      <c r="C429" s="96" t="s">
        <v>52</v>
      </c>
      <c r="D429" s="96" t="s">
        <v>52</v>
      </c>
      <c r="E429" s="96" t="s">
        <v>52</v>
      </c>
      <c r="F429" s="96" t="s">
        <v>52</v>
      </c>
      <c r="G429" s="96" t="s">
        <v>52</v>
      </c>
      <c r="H429" s="96" t="s">
        <v>52</v>
      </c>
      <c r="I429" s="96" t="s">
        <v>52</v>
      </c>
      <c r="J429" s="96" t="s">
        <v>52</v>
      </c>
      <c r="K429" s="77" t="s">
        <v>52</v>
      </c>
      <c r="L429" s="77" t="s">
        <v>52</v>
      </c>
      <c r="M429" s="77" t="s">
        <v>52</v>
      </c>
      <c r="N429" s="96" t="s">
        <v>52</v>
      </c>
      <c r="O429" s="96" t="s">
        <v>52</v>
      </c>
      <c r="P429" s="96" t="s">
        <v>52</v>
      </c>
      <c r="Q429" s="96" t="s">
        <v>52</v>
      </c>
      <c r="R429" s="96" t="s">
        <v>52</v>
      </c>
      <c r="S429" s="96" t="s">
        <v>52</v>
      </c>
      <c r="T429" s="77" t="s">
        <v>52</v>
      </c>
      <c r="U429" s="77" t="s">
        <v>52</v>
      </c>
      <c r="V429" s="77" t="s">
        <v>52</v>
      </c>
      <c r="W429" s="77" t="s">
        <v>52</v>
      </c>
      <c r="X429" s="77" t="s">
        <v>52</v>
      </c>
      <c r="Y429" s="76"/>
      <c r="Z429" s="100"/>
      <c r="AA429" s="76"/>
      <c r="AB429" s="76"/>
    </row>
    <row r="430" spans="1:28" ht="46.5" customHeight="1">
      <c r="A430" s="94" t="s">
        <v>52</v>
      </c>
      <c r="B430" s="334" t="s">
        <v>57</v>
      </c>
      <c r="C430" s="335"/>
      <c r="D430" s="80">
        <v>1</v>
      </c>
      <c r="E430" s="205">
        <v>80101600</v>
      </c>
      <c r="F430" s="205">
        <v>81101500</v>
      </c>
      <c r="G430" s="205"/>
      <c r="H430" s="205"/>
      <c r="I430" s="336" t="s">
        <v>28</v>
      </c>
      <c r="J430" s="337"/>
      <c r="K430" s="403" t="s">
        <v>29</v>
      </c>
      <c r="L430" s="404"/>
      <c r="M430" s="75" t="s">
        <v>52</v>
      </c>
      <c r="N430" s="75" t="s">
        <v>52</v>
      </c>
      <c r="O430" s="75" t="s">
        <v>52</v>
      </c>
      <c r="P430" s="75" t="s">
        <v>52</v>
      </c>
      <c r="Q430" s="76"/>
      <c r="R430" s="75" t="s">
        <v>52</v>
      </c>
      <c r="S430" s="75" t="s">
        <v>52</v>
      </c>
      <c r="T430" s="75" t="s">
        <v>52</v>
      </c>
      <c r="U430" s="75" t="s">
        <v>52</v>
      </c>
      <c r="V430" s="75" t="s">
        <v>52</v>
      </c>
      <c r="W430" s="75" t="s">
        <v>52</v>
      </c>
      <c r="X430" s="75" t="s">
        <v>52</v>
      </c>
      <c r="Y430" s="75" t="s">
        <v>52</v>
      </c>
      <c r="Z430" s="95" t="s">
        <v>52</v>
      </c>
      <c r="AA430" s="76"/>
      <c r="AB430" s="76"/>
    </row>
    <row r="431" spans="1:28" ht="23.25">
      <c r="A431" s="94" t="s">
        <v>52</v>
      </c>
      <c r="B431" s="338" t="s">
        <v>30</v>
      </c>
      <c r="C431" s="339"/>
      <c r="D431" s="69" t="s">
        <v>31</v>
      </c>
      <c r="E431" s="74" t="s">
        <v>32</v>
      </c>
      <c r="F431" s="74" t="s">
        <v>32</v>
      </c>
      <c r="G431" s="74"/>
      <c r="H431" s="74" t="s">
        <v>52</v>
      </c>
      <c r="I431" s="340">
        <f>COUNTA(E431:F431)</f>
        <v>2</v>
      </c>
      <c r="J431" s="341"/>
      <c r="K431" s="405" t="s">
        <v>47</v>
      </c>
      <c r="L431" s="405"/>
      <c r="M431" s="75" t="s">
        <v>52</v>
      </c>
      <c r="N431" s="75" t="s">
        <v>52</v>
      </c>
      <c r="O431" s="75" t="s">
        <v>52</v>
      </c>
      <c r="P431" s="75" t="s">
        <v>52</v>
      </c>
      <c r="Q431" s="75" t="s">
        <v>52</v>
      </c>
      <c r="R431" s="75" t="s">
        <v>52</v>
      </c>
      <c r="S431" s="75" t="s">
        <v>52</v>
      </c>
      <c r="T431" s="75" t="s">
        <v>52</v>
      </c>
      <c r="U431" s="75" t="s">
        <v>52</v>
      </c>
      <c r="V431" s="75" t="s">
        <v>52</v>
      </c>
      <c r="W431" s="75" t="s">
        <v>52</v>
      </c>
      <c r="X431" s="75" t="s">
        <v>52</v>
      </c>
      <c r="Y431" s="75" t="s">
        <v>52</v>
      </c>
      <c r="Z431" s="95" t="s">
        <v>52</v>
      </c>
      <c r="AA431" s="76"/>
      <c r="AB431" s="76"/>
    </row>
    <row r="432" spans="1:28" ht="23.25">
      <c r="A432" s="94" t="s">
        <v>52</v>
      </c>
      <c r="B432" s="338" t="s">
        <v>30</v>
      </c>
      <c r="C432" s="339"/>
      <c r="D432" s="69" t="s">
        <v>48</v>
      </c>
      <c r="E432" s="74" t="s">
        <v>32</v>
      </c>
      <c r="F432" s="74" t="s">
        <v>32</v>
      </c>
      <c r="G432" s="74"/>
      <c r="H432" s="74" t="s">
        <v>52</v>
      </c>
      <c r="I432" s="340">
        <f t="shared" ref="I432:I433" si="24">COUNTA(E432:F432)</f>
        <v>2</v>
      </c>
      <c r="J432" s="341"/>
      <c r="K432" s="405" t="s">
        <v>47</v>
      </c>
      <c r="L432" s="405"/>
      <c r="M432" s="274"/>
      <c r="N432" s="75" t="s">
        <v>52</v>
      </c>
      <c r="O432" s="75" t="s">
        <v>52</v>
      </c>
      <c r="P432" s="75" t="s">
        <v>52</v>
      </c>
      <c r="Q432" s="75" t="s">
        <v>52</v>
      </c>
      <c r="R432" s="75" t="s">
        <v>52</v>
      </c>
      <c r="S432" s="75" t="s">
        <v>52</v>
      </c>
      <c r="T432" s="75" t="s">
        <v>52</v>
      </c>
      <c r="U432" s="75" t="s">
        <v>52</v>
      </c>
      <c r="V432" s="75" t="s">
        <v>52</v>
      </c>
      <c r="W432" s="75" t="s">
        <v>52</v>
      </c>
      <c r="X432" s="75" t="s">
        <v>52</v>
      </c>
      <c r="Y432" s="75" t="s">
        <v>52</v>
      </c>
      <c r="Z432" s="95" t="s">
        <v>52</v>
      </c>
      <c r="AA432" s="76"/>
      <c r="AB432" s="76"/>
    </row>
    <row r="433" spans="1:28" ht="23.25">
      <c r="A433" s="94" t="s">
        <v>52</v>
      </c>
      <c r="B433" s="338" t="s">
        <v>30</v>
      </c>
      <c r="C433" s="339"/>
      <c r="D433" s="69" t="s">
        <v>49</v>
      </c>
      <c r="E433" s="74" t="s">
        <v>32</v>
      </c>
      <c r="F433" s="74" t="s">
        <v>32</v>
      </c>
      <c r="G433" s="74"/>
      <c r="H433" s="74" t="s">
        <v>52</v>
      </c>
      <c r="I433" s="340">
        <f t="shared" si="24"/>
        <v>2</v>
      </c>
      <c r="J433" s="341"/>
      <c r="K433" s="405" t="s">
        <v>47</v>
      </c>
      <c r="L433" s="405"/>
      <c r="M433" s="75" t="s">
        <v>52</v>
      </c>
      <c r="N433" s="75" t="s">
        <v>52</v>
      </c>
      <c r="O433" s="75" t="s">
        <v>52</v>
      </c>
      <c r="P433" s="75" t="s">
        <v>52</v>
      </c>
      <c r="Q433" s="75" t="s">
        <v>52</v>
      </c>
      <c r="R433" s="75" t="s">
        <v>52</v>
      </c>
      <c r="S433" s="75" t="s">
        <v>52</v>
      </c>
      <c r="T433" s="75" t="s">
        <v>52</v>
      </c>
      <c r="U433" s="75" t="s">
        <v>52</v>
      </c>
      <c r="V433" s="75" t="s">
        <v>52</v>
      </c>
      <c r="W433" s="75" t="s">
        <v>52</v>
      </c>
      <c r="X433" s="75" t="s">
        <v>52</v>
      </c>
      <c r="Y433" s="75" t="s">
        <v>52</v>
      </c>
      <c r="Z433" s="95" t="s">
        <v>52</v>
      </c>
      <c r="AA433" s="76"/>
      <c r="AB433" s="76"/>
    </row>
    <row r="434" spans="1:28" ht="23.25">
      <c r="A434" s="94" t="s">
        <v>52</v>
      </c>
      <c r="B434" s="342" t="s">
        <v>33</v>
      </c>
      <c r="C434" s="343"/>
      <c r="D434" s="344"/>
      <c r="E434" s="116"/>
      <c r="F434" s="116"/>
      <c r="G434" s="116"/>
      <c r="H434" s="116"/>
      <c r="I434" s="340">
        <f>COUNTA(E434:F434)</f>
        <v>0</v>
      </c>
      <c r="J434" s="341"/>
      <c r="K434" s="405"/>
      <c r="L434" s="405"/>
      <c r="M434" s="75" t="s">
        <v>52</v>
      </c>
      <c r="N434" s="75" t="s">
        <v>52</v>
      </c>
      <c r="O434" s="75" t="s">
        <v>52</v>
      </c>
      <c r="P434" s="75" t="s">
        <v>52</v>
      </c>
      <c r="Q434" s="75" t="s">
        <v>52</v>
      </c>
      <c r="R434" s="75" t="s">
        <v>52</v>
      </c>
      <c r="S434" s="75" t="s">
        <v>52</v>
      </c>
      <c r="T434" s="75" t="s">
        <v>52</v>
      </c>
      <c r="U434" s="75" t="s">
        <v>52</v>
      </c>
      <c r="V434" s="75" t="s">
        <v>52</v>
      </c>
      <c r="W434" s="75" t="s">
        <v>52</v>
      </c>
      <c r="X434" s="75" t="s">
        <v>52</v>
      </c>
      <c r="Y434" s="75" t="s">
        <v>52</v>
      </c>
      <c r="Z434" s="95" t="s">
        <v>52</v>
      </c>
      <c r="AA434" s="76"/>
      <c r="AB434" s="76"/>
    </row>
    <row r="435" spans="1:28">
      <c r="A435" s="101" t="s">
        <v>52</v>
      </c>
      <c r="B435" s="102" t="s">
        <v>52</v>
      </c>
      <c r="C435" s="102" t="s">
        <v>52</v>
      </c>
      <c r="D435" s="102" t="s">
        <v>52</v>
      </c>
      <c r="E435" s="102" t="s">
        <v>52</v>
      </c>
      <c r="F435" s="102" t="s">
        <v>52</v>
      </c>
      <c r="G435" s="103" t="s">
        <v>52</v>
      </c>
      <c r="H435" s="103" t="s">
        <v>52</v>
      </c>
      <c r="I435" s="103" t="s">
        <v>52</v>
      </c>
      <c r="J435" s="103" t="s">
        <v>52</v>
      </c>
      <c r="K435" s="104" t="s">
        <v>52</v>
      </c>
      <c r="L435" s="104" t="s">
        <v>52</v>
      </c>
      <c r="M435" s="104" t="s">
        <v>52</v>
      </c>
      <c r="N435" s="104" t="s">
        <v>52</v>
      </c>
      <c r="O435" s="104" t="s">
        <v>52</v>
      </c>
      <c r="P435" s="104" t="s">
        <v>52</v>
      </c>
      <c r="Q435" s="104" t="s">
        <v>52</v>
      </c>
      <c r="R435" s="104" t="s">
        <v>52</v>
      </c>
      <c r="S435" s="104" t="s">
        <v>52</v>
      </c>
      <c r="T435" s="104" t="s">
        <v>52</v>
      </c>
      <c r="U435" s="104" t="s">
        <v>52</v>
      </c>
      <c r="V435" s="104" t="s">
        <v>52</v>
      </c>
      <c r="W435" s="104" t="s">
        <v>52</v>
      </c>
      <c r="X435" s="104" t="s">
        <v>52</v>
      </c>
      <c r="Y435" s="104" t="s">
        <v>52</v>
      </c>
      <c r="Z435" s="105" t="s">
        <v>52</v>
      </c>
      <c r="AA435" s="81"/>
      <c r="AB435" s="81"/>
    </row>
    <row r="436" spans="1:28" ht="48" customHeight="1">
      <c r="A436" s="101" t="s">
        <v>52</v>
      </c>
      <c r="B436" s="345" t="s">
        <v>34</v>
      </c>
      <c r="C436" s="345" t="s">
        <v>35</v>
      </c>
      <c r="D436" s="345" t="s">
        <v>36</v>
      </c>
      <c r="E436" s="345" t="s">
        <v>58</v>
      </c>
      <c r="F436" s="348" t="s">
        <v>59</v>
      </c>
      <c r="G436" s="349"/>
      <c r="H436" s="350"/>
      <c r="I436" s="357" t="s">
        <v>60</v>
      </c>
      <c r="J436" s="358"/>
      <c r="K436" s="363" t="s">
        <v>37</v>
      </c>
      <c r="L436" s="363"/>
      <c r="M436" s="364"/>
      <c r="N436" s="369" t="s">
        <v>38</v>
      </c>
      <c r="O436" s="369"/>
      <c r="P436" s="369"/>
      <c r="Q436" s="369"/>
      <c r="R436" s="387"/>
      <c r="S436" s="345" t="s">
        <v>61</v>
      </c>
      <c r="T436" s="345" t="s">
        <v>39</v>
      </c>
      <c r="U436" s="345" t="s">
        <v>40</v>
      </c>
      <c r="V436" s="345" t="s">
        <v>41</v>
      </c>
      <c r="W436" s="345" t="s">
        <v>62</v>
      </c>
      <c r="X436" s="345" t="s">
        <v>63</v>
      </c>
      <c r="Y436" s="357" t="s">
        <v>42</v>
      </c>
      <c r="Z436" s="366"/>
      <c r="AA436" s="81"/>
      <c r="AB436" s="81"/>
    </row>
    <row r="437" spans="1:28" ht="183.75" customHeight="1">
      <c r="A437" s="101" t="s">
        <v>52</v>
      </c>
      <c r="B437" s="346"/>
      <c r="C437" s="346"/>
      <c r="D437" s="346"/>
      <c r="E437" s="346"/>
      <c r="F437" s="351"/>
      <c r="G437" s="352"/>
      <c r="H437" s="353"/>
      <c r="I437" s="359"/>
      <c r="J437" s="360"/>
      <c r="K437" s="369" t="s">
        <v>43</v>
      </c>
      <c r="L437" s="370"/>
      <c r="M437" s="145" t="s">
        <v>44</v>
      </c>
      <c r="N437" s="371" t="s">
        <v>64</v>
      </c>
      <c r="O437" s="372"/>
      <c r="P437" s="372"/>
      <c r="Q437" s="372"/>
      <c r="R437" s="373"/>
      <c r="S437" s="346"/>
      <c r="T437" s="346"/>
      <c r="U437" s="346"/>
      <c r="V437" s="346"/>
      <c r="W437" s="346"/>
      <c r="X437" s="346"/>
      <c r="Y437" s="359"/>
      <c r="Z437" s="367"/>
      <c r="AA437" s="81"/>
      <c r="AB437" s="81"/>
    </row>
    <row r="438" spans="1:28" ht="88.5" customHeight="1">
      <c r="A438" s="106" t="s">
        <v>52</v>
      </c>
      <c r="B438" s="347"/>
      <c r="C438" s="347"/>
      <c r="D438" s="347"/>
      <c r="E438" s="347"/>
      <c r="F438" s="354"/>
      <c r="G438" s="355"/>
      <c r="H438" s="356"/>
      <c r="I438" s="361"/>
      <c r="J438" s="362"/>
      <c r="K438" s="406" t="s">
        <v>45</v>
      </c>
      <c r="L438" s="407"/>
      <c r="M438" s="146" t="s">
        <v>92</v>
      </c>
      <c r="N438" s="374"/>
      <c r="O438" s="375"/>
      <c r="P438" s="375"/>
      <c r="Q438" s="375"/>
      <c r="R438" s="376"/>
      <c r="S438" s="347"/>
      <c r="T438" s="347"/>
      <c r="U438" s="347"/>
      <c r="V438" s="347"/>
      <c r="W438" s="347"/>
      <c r="X438" s="347"/>
      <c r="Y438" s="361"/>
      <c r="Z438" s="368"/>
      <c r="AA438" s="82"/>
      <c r="AB438" s="82"/>
    </row>
    <row r="439" spans="1:28" ht="15.75">
      <c r="A439" s="101" t="s">
        <v>52</v>
      </c>
      <c r="B439" s="83" t="s">
        <v>52</v>
      </c>
      <c r="C439" s="107"/>
      <c r="D439" s="107"/>
      <c r="E439" s="108"/>
      <c r="F439" s="327" t="s">
        <v>52</v>
      </c>
      <c r="G439" s="327"/>
      <c r="H439" s="327"/>
      <c r="I439" s="108"/>
      <c r="J439" s="108"/>
      <c r="K439" s="108"/>
      <c r="L439" s="81"/>
      <c r="M439" s="81"/>
      <c r="N439" s="81"/>
      <c r="O439" s="108"/>
      <c r="P439" s="108"/>
      <c r="Q439" s="108"/>
      <c r="R439" s="108"/>
      <c r="S439" s="108"/>
      <c r="T439" s="108"/>
      <c r="U439" s="108"/>
      <c r="V439" s="108"/>
      <c r="W439" s="108"/>
      <c r="X439" s="108"/>
      <c r="Y439" s="108"/>
      <c r="Z439" s="109"/>
      <c r="AA439" s="81"/>
      <c r="AB439" s="81"/>
    </row>
    <row r="440" spans="1:28" ht="89.25" customHeight="1">
      <c r="A440" s="101" t="s">
        <v>52</v>
      </c>
      <c r="B440" s="72">
        <v>1</v>
      </c>
      <c r="C440" s="66">
        <v>1</v>
      </c>
      <c r="D440" s="66">
        <v>11</v>
      </c>
      <c r="E440" s="438" t="s">
        <v>612</v>
      </c>
      <c r="F440" s="440" t="s">
        <v>613</v>
      </c>
      <c r="G440" s="441"/>
      <c r="H440" s="442"/>
      <c r="I440" s="446" t="s">
        <v>614</v>
      </c>
      <c r="J440" s="447"/>
      <c r="K440" s="450" t="s">
        <v>47</v>
      </c>
      <c r="L440" s="451"/>
      <c r="M440" s="454" t="s">
        <v>47</v>
      </c>
      <c r="N440" s="450" t="s">
        <v>47</v>
      </c>
      <c r="O440" s="485"/>
      <c r="P440" s="485"/>
      <c r="Q440" s="485"/>
      <c r="R440" s="451"/>
      <c r="S440" s="454" t="s">
        <v>47</v>
      </c>
      <c r="T440" s="203" t="s">
        <v>615</v>
      </c>
      <c r="U440" s="67">
        <v>0.49</v>
      </c>
      <c r="V440" s="154">
        <v>310.87</v>
      </c>
      <c r="W440" s="155">
        <f>U440*V440</f>
        <v>152.3263</v>
      </c>
      <c r="X440" s="155">
        <f t="shared" ref="X440:X443" si="25">V440*U440</f>
        <v>152.3263</v>
      </c>
      <c r="Y440" s="440" t="s">
        <v>139</v>
      </c>
      <c r="Z440" s="488"/>
      <c r="AA440" s="84"/>
      <c r="AB440" s="81"/>
    </row>
    <row r="441" spans="1:28" ht="89.25" customHeight="1">
      <c r="A441" s="101"/>
      <c r="B441" s="72"/>
      <c r="C441" s="66">
        <v>4</v>
      </c>
      <c r="D441" s="66">
        <v>36</v>
      </c>
      <c r="E441" s="439"/>
      <c r="F441" s="443"/>
      <c r="G441" s="444"/>
      <c r="H441" s="445"/>
      <c r="I441" s="448"/>
      <c r="J441" s="449"/>
      <c r="K441" s="452"/>
      <c r="L441" s="453"/>
      <c r="M441" s="455"/>
      <c r="N441" s="452"/>
      <c r="O441" s="486"/>
      <c r="P441" s="486"/>
      <c r="Q441" s="486"/>
      <c r="R441" s="453"/>
      <c r="S441" s="455"/>
      <c r="T441" s="203" t="s">
        <v>616</v>
      </c>
      <c r="U441" s="67">
        <v>0.51</v>
      </c>
      <c r="V441" s="154">
        <v>310.87</v>
      </c>
      <c r="W441" s="155">
        <f>U441*V441</f>
        <v>158.5437</v>
      </c>
      <c r="X441" s="155">
        <f t="shared" si="25"/>
        <v>158.5437</v>
      </c>
      <c r="Y441" s="496"/>
      <c r="Z441" s="497"/>
      <c r="AA441" s="84"/>
      <c r="AB441" s="81"/>
    </row>
    <row r="442" spans="1:28" ht="131.44999999999999" customHeight="1">
      <c r="A442" s="101" t="s">
        <v>52</v>
      </c>
      <c r="B442" s="72">
        <v>2</v>
      </c>
      <c r="C442" s="66">
        <v>25</v>
      </c>
      <c r="D442" s="66">
        <v>49</v>
      </c>
      <c r="E442" s="202" t="s">
        <v>617</v>
      </c>
      <c r="F442" s="333" t="s">
        <v>618</v>
      </c>
      <c r="G442" s="333"/>
      <c r="H442" s="333"/>
      <c r="I442" s="329" t="s">
        <v>619</v>
      </c>
      <c r="J442" s="329"/>
      <c r="K442" s="408" t="s">
        <v>46</v>
      </c>
      <c r="L442" s="408"/>
      <c r="M442" s="204" t="s">
        <v>47</v>
      </c>
      <c r="N442" s="365" t="s">
        <v>47</v>
      </c>
      <c r="O442" s="365"/>
      <c r="P442" s="365"/>
      <c r="Q442" s="365"/>
      <c r="R442" s="365"/>
      <c r="S442" s="204" t="s">
        <v>47</v>
      </c>
      <c r="T442" s="203" t="s">
        <v>620</v>
      </c>
      <c r="U442" s="67">
        <v>0.25</v>
      </c>
      <c r="V442" s="154">
        <v>2258.91</v>
      </c>
      <c r="W442" s="155">
        <f t="shared" ref="W442:W443" si="26">U442*V442</f>
        <v>564.72749999999996</v>
      </c>
      <c r="X442" s="155">
        <f t="shared" si="25"/>
        <v>564.72749999999996</v>
      </c>
      <c r="Y442" s="333" t="s">
        <v>621</v>
      </c>
      <c r="Z442" s="333"/>
      <c r="AA442" s="84"/>
      <c r="AB442" s="81"/>
    </row>
    <row r="443" spans="1:28" ht="246.6" customHeight="1">
      <c r="A443" s="101" t="s">
        <v>52</v>
      </c>
      <c r="B443" s="72">
        <v>3</v>
      </c>
      <c r="C443" s="66">
        <v>19</v>
      </c>
      <c r="D443" s="66">
        <v>22</v>
      </c>
      <c r="E443" s="202" t="s">
        <v>622</v>
      </c>
      <c r="F443" s="333" t="s">
        <v>623</v>
      </c>
      <c r="G443" s="333"/>
      <c r="H443" s="333"/>
      <c r="I443" s="329" t="s">
        <v>624</v>
      </c>
      <c r="J443" s="329"/>
      <c r="K443" s="450" t="s">
        <v>47</v>
      </c>
      <c r="L443" s="451"/>
      <c r="M443" s="204" t="s">
        <v>47</v>
      </c>
      <c r="N443" s="498" t="s">
        <v>46</v>
      </c>
      <c r="O443" s="498"/>
      <c r="P443" s="498"/>
      <c r="Q443" s="498"/>
      <c r="R443" s="498"/>
      <c r="S443" s="204" t="s">
        <v>47</v>
      </c>
      <c r="T443" s="203" t="s">
        <v>625</v>
      </c>
      <c r="U443" s="67">
        <v>0.3</v>
      </c>
      <c r="V443" s="154">
        <v>187.1</v>
      </c>
      <c r="W443" s="155">
        <f t="shared" si="26"/>
        <v>56.129999999999995</v>
      </c>
      <c r="X443" s="155">
        <f t="shared" si="25"/>
        <v>56.129999999999995</v>
      </c>
      <c r="Y443" s="333" t="s">
        <v>136</v>
      </c>
      <c r="Z443" s="333"/>
      <c r="AA443" s="84"/>
      <c r="AB443" s="81"/>
    </row>
    <row r="444" spans="1:28" ht="17.25" thickBot="1">
      <c r="A444" s="101" t="s">
        <v>52</v>
      </c>
      <c r="B444" s="110" t="s">
        <v>52</v>
      </c>
      <c r="C444" s="86" t="s">
        <v>52</v>
      </c>
      <c r="D444" s="86" t="s">
        <v>52</v>
      </c>
      <c r="E444" s="87" t="s">
        <v>52</v>
      </c>
      <c r="F444" s="87" t="s">
        <v>52</v>
      </c>
      <c r="G444" s="87" t="s">
        <v>52</v>
      </c>
      <c r="H444" s="87" t="s">
        <v>52</v>
      </c>
      <c r="I444" s="87" t="s">
        <v>52</v>
      </c>
      <c r="J444" s="87" t="s">
        <v>52</v>
      </c>
      <c r="K444" s="87" t="s">
        <v>52</v>
      </c>
      <c r="L444" s="87" t="s">
        <v>52</v>
      </c>
      <c r="M444" s="87" t="s">
        <v>52</v>
      </c>
      <c r="N444" s="87" t="s">
        <v>52</v>
      </c>
      <c r="O444" s="87" t="s">
        <v>52</v>
      </c>
      <c r="P444" s="87" t="s">
        <v>52</v>
      </c>
      <c r="Q444" s="87" t="s">
        <v>52</v>
      </c>
      <c r="R444" s="87" t="s">
        <v>52</v>
      </c>
      <c r="S444" s="87" t="s">
        <v>52</v>
      </c>
      <c r="T444" s="87" t="s">
        <v>52</v>
      </c>
      <c r="U444" s="87" t="s">
        <v>52</v>
      </c>
      <c r="V444" s="87" t="s">
        <v>52</v>
      </c>
      <c r="W444" s="87" t="s">
        <v>52</v>
      </c>
      <c r="X444" s="87" t="s">
        <v>52</v>
      </c>
      <c r="Y444" s="87" t="s">
        <v>52</v>
      </c>
      <c r="Z444" s="109"/>
      <c r="AA444" s="81"/>
      <c r="AB444" s="81"/>
    </row>
    <row r="445" spans="1:28" ht="33" customHeight="1">
      <c r="A445" s="101" t="s">
        <v>52</v>
      </c>
      <c r="B445" s="319" t="s">
        <v>68</v>
      </c>
      <c r="C445" s="320"/>
      <c r="D445" s="320"/>
      <c r="E445" s="320"/>
      <c r="F445" s="320"/>
      <c r="G445" s="320"/>
      <c r="H445" s="320"/>
      <c r="I445" s="320"/>
      <c r="J445" s="320"/>
      <c r="K445" s="320"/>
      <c r="L445" s="320"/>
      <c r="M445" s="320"/>
      <c r="N445" s="320"/>
      <c r="O445" s="320"/>
      <c r="P445" s="320"/>
      <c r="Q445" s="320"/>
      <c r="R445" s="320"/>
      <c r="S445" s="320"/>
      <c r="T445" s="320"/>
      <c r="U445" s="320"/>
      <c r="V445" s="321"/>
      <c r="W445" s="158">
        <f>SUM(W440:W443)</f>
        <v>931.72749999999996</v>
      </c>
      <c r="X445" s="158">
        <f>SUM(X440:X443)</f>
        <v>931.72749999999996</v>
      </c>
      <c r="Y445" s="377" t="s">
        <v>47</v>
      </c>
      <c r="Z445" s="378"/>
      <c r="AA445" s="81"/>
      <c r="AB445" s="81"/>
    </row>
    <row r="446" spans="1:28" ht="33" customHeight="1" thickBot="1">
      <c r="A446" s="157" t="s">
        <v>52</v>
      </c>
      <c r="B446" s="322" t="s">
        <v>69</v>
      </c>
      <c r="C446" s="323"/>
      <c r="D446" s="323"/>
      <c r="E446" s="323"/>
      <c r="F446" s="323"/>
      <c r="G446" s="323"/>
      <c r="H446" s="323"/>
      <c r="I446" s="323"/>
      <c r="J446" s="323"/>
      <c r="K446" s="323"/>
      <c r="L446" s="323"/>
      <c r="M446" s="323"/>
      <c r="N446" s="323"/>
      <c r="O446" s="323"/>
      <c r="P446" s="323"/>
      <c r="Q446" s="323"/>
      <c r="R446" s="323"/>
      <c r="S446" s="323"/>
      <c r="T446" s="323"/>
      <c r="U446" s="323"/>
      <c r="V446" s="324"/>
      <c r="W446" s="280">
        <f>AVERAGE(W440:W443)</f>
        <v>232.93187499999999</v>
      </c>
      <c r="X446" s="281"/>
      <c r="Y446" s="325" t="s">
        <v>52</v>
      </c>
      <c r="Z446" s="326"/>
      <c r="AA446" s="81"/>
      <c r="AB446" s="81"/>
    </row>
    <row r="447" spans="1:28" ht="46.5" customHeight="1">
      <c r="A447" s="101" t="s">
        <v>52</v>
      </c>
      <c r="B447" s="277" t="s">
        <v>52</v>
      </c>
      <c r="C447" s="277" t="s">
        <v>52</v>
      </c>
      <c r="D447" s="277" t="s">
        <v>52</v>
      </c>
      <c r="E447" s="277" t="s">
        <v>52</v>
      </c>
      <c r="F447" s="277" t="s">
        <v>52</v>
      </c>
      <c r="G447" s="277" t="s">
        <v>52</v>
      </c>
      <c r="H447" s="277" t="s">
        <v>52</v>
      </c>
      <c r="I447" s="277" t="s">
        <v>52</v>
      </c>
      <c r="J447" s="277" t="s">
        <v>52</v>
      </c>
      <c r="K447" s="277" t="s">
        <v>52</v>
      </c>
      <c r="L447" s="277" t="s">
        <v>52</v>
      </c>
      <c r="M447" s="277" t="s">
        <v>52</v>
      </c>
      <c r="N447" s="277" t="s">
        <v>52</v>
      </c>
      <c r="O447" s="277" t="s">
        <v>52</v>
      </c>
      <c r="P447" s="277" t="s">
        <v>52</v>
      </c>
      <c r="Q447" s="277" t="s">
        <v>52</v>
      </c>
      <c r="R447" s="277" t="s">
        <v>52</v>
      </c>
      <c r="S447" s="277" t="s">
        <v>52</v>
      </c>
      <c r="T447" s="277" t="s">
        <v>52</v>
      </c>
      <c r="U447" s="277" t="s">
        <v>52</v>
      </c>
      <c r="V447" s="277" t="s">
        <v>52</v>
      </c>
      <c r="W447" s="77" t="s">
        <v>52</v>
      </c>
      <c r="X447" s="77" t="s">
        <v>52</v>
      </c>
      <c r="Y447" s="75" t="s">
        <v>52</v>
      </c>
      <c r="Z447" s="95" t="s">
        <v>52</v>
      </c>
      <c r="AA447" s="278" t="s">
        <v>52</v>
      </c>
      <c r="AB447" s="278" t="s">
        <v>52</v>
      </c>
    </row>
    <row r="448" spans="1:28" ht="46.5" customHeight="1">
      <c r="A448" s="101"/>
      <c r="B448" s="277"/>
      <c r="C448" s="277"/>
      <c r="D448" s="277"/>
      <c r="E448" s="277"/>
      <c r="F448" s="277"/>
      <c r="G448" s="277"/>
      <c r="H448" s="277"/>
      <c r="I448" s="277"/>
      <c r="J448" s="277"/>
      <c r="K448" s="277"/>
      <c r="L448" s="277"/>
      <c r="M448" s="277"/>
      <c r="N448" s="277"/>
      <c r="O448" s="277"/>
      <c r="P448" s="277"/>
      <c r="Q448" s="277"/>
      <c r="R448" s="277"/>
      <c r="S448" s="277"/>
      <c r="T448" s="277"/>
      <c r="U448" s="277"/>
      <c r="V448" s="277"/>
      <c r="W448" s="77"/>
      <c r="X448" s="77"/>
      <c r="Y448" s="75"/>
      <c r="Z448" s="95"/>
      <c r="AA448" s="278"/>
      <c r="AB448" s="278"/>
    </row>
    <row r="449" spans="1:28" ht="43.5" customHeight="1">
      <c r="A449" s="94" t="s">
        <v>52</v>
      </c>
      <c r="B449" s="73">
        <v>17</v>
      </c>
      <c r="C449" s="457"/>
      <c r="D449" s="457"/>
      <c r="E449" s="457"/>
      <c r="F449" s="457"/>
      <c r="G449" s="457"/>
      <c r="H449" s="457"/>
      <c r="I449" s="457"/>
      <c r="J449" s="458"/>
      <c r="K449" s="128" t="s">
        <v>52</v>
      </c>
      <c r="L449" s="129" t="s">
        <v>52</v>
      </c>
      <c r="M449" s="330" t="s">
        <v>54</v>
      </c>
      <c r="N449" s="332"/>
      <c r="O449" s="332"/>
      <c r="P449" s="331"/>
      <c r="Q449" s="129" t="s">
        <v>52</v>
      </c>
      <c r="R449" s="129" t="s">
        <v>52</v>
      </c>
      <c r="S449" s="129" t="s">
        <v>52</v>
      </c>
      <c r="T449" s="129" t="s">
        <v>52</v>
      </c>
      <c r="U449" s="129" t="s">
        <v>52</v>
      </c>
      <c r="V449" s="129" t="s">
        <v>52</v>
      </c>
      <c r="W449" s="129" t="s">
        <v>52</v>
      </c>
      <c r="X449" s="129" t="s">
        <v>52</v>
      </c>
      <c r="Y449" s="129" t="s">
        <v>52</v>
      </c>
      <c r="Z449" s="95" t="s">
        <v>52</v>
      </c>
      <c r="AA449" s="76"/>
      <c r="AB449" s="76"/>
    </row>
    <row r="450" spans="1:28" ht="43.5" customHeight="1">
      <c r="A450" s="94" t="s">
        <v>52</v>
      </c>
      <c r="B450" s="77" t="s">
        <v>52</v>
      </c>
      <c r="C450" s="96" t="s">
        <v>52</v>
      </c>
      <c r="D450" s="96" t="s">
        <v>52</v>
      </c>
      <c r="E450" s="77" t="s">
        <v>52</v>
      </c>
      <c r="F450" s="77" t="s">
        <v>52</v>
      </c>
      <c r="G450" s="77" t="s">
        <v>52</v>
      </c>
      <c r="H450" s="77" t="s">
        <v>52</v>
      </c>
      <c r="I450" s="77" t="s">
        <v>52</v>
      </c>
      <c r="J450" s="76"/>
      <c r="K450" s="77" t="s">
        <v>52</v>
      </c>
      <c r="L450" s="75" t="s">
        <v>52</v>
      </c>
      <c r="M450" s="384" t="s">
        <v>55</v>
      </c>
      <c r="N450" s="385"/>
      <c r="O450" s="385"/>
      <c r="P450" s="386"/>
      <c r="Q450" s="75" t="s">
        <v>52</v>
      </c>
      <c r="R450" s="75" t="s">
        <v>52</v>
      </c>
      <c r="S450" s="75" t="s">
        <v>52</v>
      </c>
      <c r="T450" s="75" t="s">
        <v>52</v>
      </c>
      <c r="U450" s="75" t="s">
        <v>52</v>
      </c>
      <c r="V450" s="75" t="s">
        <v>52</v>
      </c>
      <c r="W450" s="75" t="s">
        <v>52</v>
      </c>
      <c r="X450" s="75" t="s">
        <v>52</v>
      </c>
      <c r="Y450" s="75" t="s">
        <v>52</v>
      </c>
      <c r="Z450" s="95" t="s">
        <v>52</v>
      </c>
      <c r="AA450" s="76"/>
      <c r="AB450" s="76"/>
    </row>
    <row r="451" spans="1:28" ht="23.25">
      <c r="A451" s="94" t="s">
        <v>52</v>
      </c>
      <c r="B451" s="96" t="s">
        <v>52</v>
      </c>
      <c r="C451" s="96" t="s">
        <v>52</v>
      </c>
      <c r="D451" s="96" t="s">
        <v>52</v>
      </c>
      <c r="E451" s="96" t="s">
        <v>52</v>
      </c>
      <c r="F451" s="96" t="s">
        <v>52</v>
      </c>
      <c r="G451" s="96" t="s">
        <v>52</v>
      </c>
      <c r="H451" s="96" t="s">
        <v>52</v>
      </c>
      <c r="I451" s="96" t="s">
        <v>52</v>
      </c>
      <c r="J451" s="96" t="s">
        <v>52</v>
      </c>
      <c r="K451" s="77" t="s">
        <v>52</v>
      </c>
      <c r="L451" s="77" t="s">
        <v>52</v>
      </c>
      <c r="M451" s="77" t="s">
        <v>52</v>
      </c>
      <c r="N451" s="96" t="s">
        <v>52</v>
      </c>
      <c r="O451" s="96" t="s">
        <v>52</v>
      </c>
      <c r="P451" s="96" t="s">
        <v>52</v>
      </c>
      <c r="Q451" s="96" t="s">
        <v>52</v>
      </c>
      <c r="R451" s="96" t="s">
        <v>52</v>
      </c>
      <c r="S451" s="96" t="s">
        <v>52</v>
      </c>
      <c r="T451" s="77" t="s">
        <v>52</v>
      </c>
      <c r="U451" s="77" t="s">
        <v>52</v>
      </c>
      <c r="V451" s="77" t="s">
        <v>52</v>
      </c>
      <c r="W451" s="77" t="s">
        <v>52</v>
      </c>
      <c r="X451" s="77" t="s">
        <v>52</v>
      </c>
      <c r="Y451" s="77" t="s">
        <v>52</v>
      </c>
      <c r="Z451" s="95" t="s">
        <v>52</v>
      </c>
      <c r="AA451" s="76"/>
      <c r="AB451" s="76"/>
    </row>
    <row r="452" spans="1:28" ht="26.25" customHeight="1">
      <c r="A452" s="97" t="s">
        <v>52</v>
      </c>
      <c r="B452" s="348" t="s">
        <v>56</v>
      </c>
      <c r="C452" s="349"/>
      <c r="D452" s="350"/>
      <c r="E452" s="388">
        <f>C449</f>
        <v>0</v>
      </c>
      <c r="F452" s="389"/>
      <c r="G452" s="389"/>
      <c r="H452" s="390"/>
      <c r="I452" s="394" t="s">
        <v>23</v>
      </c>
      <c r="J452" s="335"/>
      <c r="K452" s="459"/>
      <c r="L452" s="459"/>
      <c r="M452" s="459"/>
      <c r="N452" s="459"/>
      <c r="O452" s="460"/>
      <c r="P452" s="394" t="s">
        <v>24</v>
      </c>
      <c r="Q452" s="394"/>
      <c r="R452" s="394"/>
      <c r="S452" s="78"/>
      <c r="T452" s="77" t="s">
        <v>52</v>
      </c>
      <c r="U452" s="77" t="s">
        <v>52</v>
      </c>
      <c r="V452" s="75" t="s">
        <v>52</v>
      </c>
      <c r="W452" s="75" t="s">
        <v>52</v>
      </c>
      <c r="X452" s="75" t="s">
        <v>52</v>
      </c>
      <c r="Y452" s="98" t="s">
        <v>52</v>
      </c>
      <c r="Z452" s="99" t="s">
        <v>52</v>
      </c>
      <c r="AA452" s="79"/>
      <c r="AB452" s="79"/>
    </row>
    <row r="453" spans="1:28" ht="23.25" customHeight="1">
      <c r="A453" s="97" t="s">
        <v>52</v>
      </c>
      <c r="B453" s="411"/>
      <c r="C453" s="412"/>
      <c r="D453" s="413"/>
      <c r="E453" s="391"/>
      <c r="F453" s="392"/>
      <c r="G453" s="392"/>
      <c r="H453" s="393"/>
      <c r="I453" s="394" t="s">
        <v>25</v>
      </c>
      <c r="J453" s="335"/>
      <c r="K453" s="459"/>
      <c r="L453" s="459"/>
      <c r="M453" s="459"/>
      <c r="N453" s="459"/>
      <c r="O453" s="460"/>
      <c r="P453" s="394" t="s">
        <v>24</v>
      </c>
      <c r="Q453" s="394"/>
      <c r="R453" s="394"/>
      <c r="S453" s="142"/>
      <c r="T453" s="77" t="s">
        <v>52</v>
      </c>
      <c r="U453" s="77" t="s">
        <v>52</v>
      </c>
      <c r="V453" s="77" t="s">
        <v>52</v>
      </c>
      <c r="W453" s="77" t="s">
        <v>52</v>
      </c>
      <c r="X453" s="77" t="s">
        <v>52</v>
      </c>
      <c r="Y453" s="98" t="s">
        <v>52</v>
      </c>
      <c r="Z453" s="99" t="s">
        <v>52</v>
      </c>
      <c r="AA453" s="79"/>
      <c r="AB453" s="79"/>
    </row>
    <row r="454" spans="1:28" s="141" customFormat="1" ht="26.25" customHeight="1">
      <c r="A454" s="134"/>
      <c r="B454" s="135"/>
      <c r="C454" s="135"/>
      <c r="D454" s="135"/>
      <c r="E454" s="136"/>
      <c r="F454" s="136"/>
      <c r="G454" s="136"/>
      <c r="H454" s="136"/>
      <c r="I454" s="137"/>
      <c r="J454" s="137"/>
      <c r="K454" s="137"/>
      <c r="L454" s="137"/>
      <c r="M454" s="137"/>
      <c r="N454" s="137"/>
      <c r="O454" s="137"/>
      <c r="P454" s="334" t="s">
        <v>91</v>
      </c>
      <c r="Q454" s="394"/>
      <c r="R454" s="397"/>
      <c r="S454" s="143">
        <f>S452+S453</f>
        <v>0</v>
      </c>
      <c r="T454" s="138"/>
      <c r="U454" s="138"/>
      <c r="V454" s="138"/>
      <c r="W454" s="138"/>
      <c r="X454" s="138"/>
      <c r="Y454" s="139"/>
      <c r="Z454" s="140"/>
      <c r="AA454" s="139"/>
      <c r="AB454" s="139"/>
    </row>
    <row r="455" spans="1:28" ht="31.5" customHeight="1">
      <c r="A455" s="94" t="s">
        <v>52</v>
      </c>
      <c r="B455" s="96" t="s">
        <v>52</v>
      </c>
      <c r="C455" s="96" t="s">
        <v>52</v>
      </c>
      <c r="D455" s="96" t="s">
        <v>52</v>
      </c>
      <c r="E455" s="96" t="s">
        <v>52</v>
      </c>
      <c r="F455" s="96" t="s">
        <v>52</v>
      </c>
      <c r="G455" s="96" t="s">
        <v>52</v>
      </c>
      <c r="H455" s="96" t="s">
        <v>52</v>
      </c>
      <c r="I455" s="96" t="s">
        <v>52</v>
      </c>
      <c r="J455" s="96" t="s">
        <v>52</v>
      </c>
      <c r="K455" s="77" t="s">
        <v>52</v>
      </c>
      <c r="L455" s="77" t="s">
        <v>52</v>
      </c>
      <c r="M455" s="77" t="s">
        <v>52</v>
      </c>
      <c r="N455" s="96" t="s">
        <v>52</v>
      </c>
      <c r="O455" s="96" t="s">
        <v>52</v>
      </c>
      <c r="P455" s="96" t="s">
        <v>52</v>
      </c>
      <c r="Q455" s="96" t="s">
        <v>52</v>
      </c>
      <c r="R455" s="96" t="s">
        <v>52</v>
      </c>
      <c r="S455" s="96" t="s">
        <v>52</v>
      </c>
      <c r="T455" s="77" t="s">
        <v>52</v>
      </c>
      <c r="U455" s="77" t="s">
        <v>52</v>
      </c>
      <c r="V455" s="77" t="s">
        <v>52</v>
      </c>
      <c r="W455" s="77" t="s">
        <v>52</v>
      </c>
      <c r="X455" s="77" t="s">
        <v>52</v>
      </c>
      <c r="Y455" s="76"/>
      <c r="Z455" s="100"/>
      <c r="AA455" s="76"/>
      <c r="AB455" s="76"/>
    </row>
    <row r="456" spans="1:28" ht="37.5" customHeight="1">
      <c r="A456" s="94" t="s">
        <v>52</v>
      </c>
      <c r="B456" s="334" t="s">
        <v>26</v>
      </c>
      <c r="C456" s="394"/>
      <c r="D456" s="335"/>
      <c r="E456" s="398">
        <v>215897184</v>
      </c>
      <c r="F456" s="399"/>
      <c r="G456" s="400" t="s">
        <v>27</v>
      </c>
      <c r="H456" s="400"/>
      <c r="I456" s="401"/>
      <c r="J456" s="64">
        <v>1</v>
      </c>
      <c r="K456" s="17">
        <f>((E456/1300000)*J456)</f>
        <v>166.07475692307693</v>
      </c>
      <c r="L456" s="153"/>
      <c r="M456" s="152"/>
      <c r="N456" s="75" t="s">
        <v>52</v>
      </c>
      <c r="O456" s="75" t="s">
        <v>52</v>
      </c>
      <c r="P456" s="75" t="s">
        <v>52</v>
      </c>
      <c r="Q456" s="75" t="s">
        <v>52</v>
      </c>
      <c r="R456" s="75" t="s">
        <v>52</v>
      </c>
      <c r="S456" s="75" t="s">
        <v>52</v>
      </c>
      <c r="T456" s="75" t="s">
        <v>52</v>
      </c>
      <c r="U456" s="75" t="s">
        <v>52</v>
      </c>
      <c r="V456" s="75" t="s">
        <v>52</v>
      </c>
      <c r="W456" s="75" t="s">
        <v>52</v>
      </c>
      <c r="X456" s="75" t="s">
        <v>52</v>
      </c>
      <c r="Y456" s="75" t="s">
        <v>52</v>
      </c>
      <c r="Z456" s="95" t="s">
        <v>52</v>
      </c>
      <c r="AA456" s="76"/>
      <c r="AB456" s="76"/>
    </row>
    <row r="457" spans="1:28" ht="37.5" customHeight="1">
      <c r="A457" s="94"/>
      <c r="B457" s="133"/>
      <c r="C457" s="133"/>
      <c r="D457" s="133"/>
      <c r="E457" s="148"/>
      <c r="F457" s="149"/>
      <c r="G457" s="402" t="s">
        <v>93</v>
      </c>
      <c r="H457" s="400"/>
      <c r="I457" s="401"/>
      <c r="J457" s="150">
        <v>0.7</v>
      </c>
      <c r="K457" s="17">
        <f>((E456/1300000)*J457)</f>
        <v>116.25232984615384</v>
      </c>
      <c r="L457" s="151"/>
      <c r="M457" s="152"/>
      <c r="N457" s="75"/>
      <c r="O457" s="75"/>
      <c r="P457" s="75"/>
      <c r="Q457" s="75"/>
      <c r="R457" s="75"/>
      <c r="S457" s="75"/>
      <c r="T457" s="75"/>
      <c r="U457" s="75"/>
      <c r="V457" s="75"/>
      <c r="W457" s="75"/>
      <c r="X457" s="75"/>
      <c r="Y457" s="75"/>
      <c r="Z457" s="95"/>
      <c r="AA457" s="76"/>
      <c r="AB457" s="76"/>
    </row>
    <row r="458" spans="1:28" ht="23.25">
      <c r="A458" s="94" t="s">
        <v>52</v>
      </c>
      <c r="B458" s="96" t="s">
        <v>52</v>
      </c>
      <c r="C458" s="96" t="s">
        <v>52</v>
      </c>
      <c r="D458" s="96" t="s">
        <v>52</v>
      </c>
      <c r="E458" s="96" t="s">
        <v>52</v>
      </c>
      <c r="F458" s="96" t="s">
        <v>52</v>
      </c>
      <c r="G458" s="96" t="s">
        <v>52</v>
      </c>
      <c r="H458" s="96" t="s">
        <v>52</v>
      </c>
      <c r="I458" s="96" t="s">
        <v>52</v>
      </c>
      <c r="J458" s="96" t="s">
        <v>52</v>
      </c>
      <c r="K458" s="77" t="s">
        <v>52</v>
      </c>
      <c r="L458" s="77" t="s">
        <v>52</v>
      </c>
      <c r="M458" s="77" t="s">
        <v>52</v>
      </c>
      <c r="N458" s="96" t="s">
        <v>52</v>
      </c>
      <c r="O458" s="96" t="s">
        <v>52</v>
      </c>
      <c r="P458" s="96" t="s">
        <v>52</v>
      </c>
      <c r="Q458" s="96" t="s">
        <v>52</v>
      </c>
      <c r="R458" s="96" t="s">
        <v>52</v>
      </c>
      <c r="S458" s="96" t="s">
        <v>52</v>
      </c>
      <c r="T458" s="77" t="s">
        <v>52</v>
      </c>
      <c r="U458" s="77" t="s">
        <v>52</v>
      </c>
      <c r="V458" s="77" t="s">
        <v>52</v>
      </c>
      <c r="W458" s="77" t="s">
        <v>52</v>
      </c>
      <c r="X458" s="77" t="s">
        <v>52</v>
      </c>
      <c r="Y458" s="76"/>
      <c r="Z458" s="100"/>
      <c r="AA458" s="76"/>
      <c r="AB458" s="76"/>
    </row>
    <row r="459" spans="1:28" ht="46.5" customHeight="1">
      <c r="A459" s="94" t="s">
        <v>52</v>
      </c>
      <c r="B459" s="334" t="s">
        <v>57</v>
      </c>
      <c r="C459" s="335"/>
      <c r="D459" s="80">
        <v>1</v>
      </c>
      <c r="E459" s="144">
        <v>80101600</v>
      </c>
      <c r="F459" s="144">
        <v>81101500</v>
      </c>
      <c r="G459" s="144"/>
      <c r="H459" s="144"/>
      <c r="I459" s="336" t="s">
        <v>28</v>
      </c>
      <c r="J459" s="337"/>
      <c r="K459" s="403" t="s">
        <v>29</v>
      </c>
      <c r="L459" s="404"/>
      <c r="M459" s="75" t="s">
        <v>52</v>
      </c>
      <c r="N459" s="75" t="s">
        <v>52</v>
      </c>
      <c r="O459" s="75" t="s">
        <v>52</v>
      </c>
      <c r="P459" s="75" t="s">
        <v>52</v>
      </c>
      <c r="Q459" s="76"/>
      <c r="R459" s="75" t="s">
        <v>52</v>
      </c>
      <c r="S459" s="75" t="s">
        <v>52</v>
      </c>
      <c r="T459" s="75" t="s">
        <v>52</v>
      </c>
      <c r="U459" s="75" t="s">
        <v>52</v>
      </c>
      <c r="V459" s="75" t="s">
        <v>52</v>
      </c>
      <c r="W459" s="75" t="s">
        <v>52</v>
      </c>
      <c r="X459" s="75" t="s">
        <v>52</v>
      </c>
      <c r="Y459" s="75" t="s">
        <v>52</v>
      </c>
      <c r="Z459" s="95" t="s">
        <v>52</v>
      </c>
      <c r="AA459" s="76"/>
      <c r="AB459" s="76"/>
    </row>
    <row r="460" spans="1:28" ht="23.25">
      <c r="A460" s="94" t="s">
        <v>52</v>
      </c>
      <c r="B460" s="338" t="s">
        <v>30</v>
      </c>
      <c r="C460" s="339"/>
      <c r="D460" s="69" t="s">
        <v>31</v>
      </c>
      <c r="E460" s="74" t="s">
        <v>32</v>
      </c>
      <c r="F460" s="74"/>
      <c r="G460" s="74"/>
      <c r="H460" s="74" t="s">
        <v>52</v>
      </c>
      <c r="I460" s="340">
        <f>COUNTA(E460:F460)</f>
        <v>1</v>
      </c>
      <c r="J460" s="341"/>
      <c r="K460" s="405" t="s">
        <v>47</v>
      </c>
      <c r="L460" s="405"/>
      <c r="M460" s="75" t="s">
        <v>52</v>
      </c>
      <c r="N460" s="75" t="s">
        <v>52</v>
      </c>
      <c r="O460" s="75" t="s">
        <v>52</v>
      </c>
      <c r="P460" s="75" t="s">
        <v>52</v>
      </c>
      <c r="Q460" s="75" t="s">
        <v>52</v>
      </c>
      <c r="R460" s="75" t="s">
        <v>52</v>
      </c>
      <c r="S460" s="75" t="s">
        <v>52</v>
      </c>
      <c r="T460" s="75" t="s">
        <v>52</v>
      </c>
      <c r="U460" s="75" t="s">
        <v>52</v>
      </c>
      <c r="V460" s="75" t="s">
        <v>52</v>
      </c>
      <c r="W460" s="75" t="s">
        <v>52</v>
      </c>
      <c r="X460" s="75" t="s">
        <v>52</v>
      </c>
      <c r="Y460" s="75" t="s">
        <v>52</v>
      </c>
      <c r="Z460" s="95" t="s">
        <v>52</v>
      </c>
      <c r="AA460" s="76"/>
      <c r="AB460" s="76"/>
    </row>
    <row r="461" spans="1:28" ht="23.25">
      <c r="A461" s="94" t="s">
        <v>52</v>
      </c>
      <c r="B461" s="338" t="s">
        <v>30</v>
      </c>
      <c r="C461" s="339"/>
      <c r="D461" s="69" t="s">
        <v>48</v>
      </c>
      <c r="E461" s="74" t="s">
        <v>32</v>
      </c>
      <c r="F461" s="74" t="s">
        <v>32</v>
      </c>
      <c r="G461" s="74"/>
      <c r="H461" s="74" t="s">
        <v>52</v>
      </c>
      <c r="I461" s="340">
        <f t="shared" ref="I461:I464" si="27">COUNTA(E461:F461)</f>
        <v>2</v>
      </c>
      <c r="J461" s="341"/>
      <c r="K461" s="405" t="s">
        <v>47</v>
      </c>
      <c r="L461" s="405"/>
      <c r="M461" s="147"/>
      <c r="N461" s="75" t="s">
        <v>52</v>
      </c>
      <c r="O461" s="75" t="s">
        <v>52</v>
      </c>
      <c r="P461" s="75" t="s">
        <v>52</v>
      </c>
      <c r="Q461" s="75" t="s">
        <v>52</v>
      </c>
      <c r="R461" s="75" t="s">
        <v>52</v>
      </c>
      <c r="S461" s="75" t="s">
        <v>52</v>
      </c>
      <c r="T461" s="75" t="s">
        <v>52</v>
      </c>
      <c r="U461" s="75" t="s">
        <v>52</v>
      </c>
      <c r="V461" s="75" t="s">
        <v>52</v>
      </c>
      <c r="W461" s="75" t="s">
        <v>52</v>
      </c>
      <c r="X461" s="75" t="s">
        <v>52</v>
      </c>
      <c r="Y461" s="75" t="s">
        <v>52</v>
      </c>
      <c r="Z461" s="95" t="s">
        <v>52</v>
      </c>
      <c r="AA461" s="76"/>
      <c r="AB461" s="76"/>
    </row>
    <row r="462" spans="1:28" ht="23.25">
      <c r="A462" s="94" t="s">
        <v>52</v>
      </c>
      <c r="B462" s="338" t="s">
        <v>30</v>
      </c>
      <c r="C462" s="339"/>
      <c r="D462" s="69" t="s">
        <v>49</v>
      </c>
      <c r="E462" s="74" t="s">
        <v>32</v>
      </c>
      <c r="F462" s="74" t="s">
        <v>32</v>
      </c>
      <c r="G462" s="74"/>
      <c r="H462" s="74" t="s">
        <v>52</v>
      </c>
      <c r="I462" s="340">
        <f t="shared" si="27"/>
        <v>2</v>
      </c>
      <c r="J462" s="341"/>
      <c r="K462" s="405" t="s">
        <v>47</v>
      </c>
      <c r="L462" s="405"/>
      <c r="M462" s="75" t="s">
        <v>52</v>
      </c>
      <c r="N462" s="75" t="s">
        <v>52</v>
      </c>
      <c r="O462" s="75" t="s">
        <v>52</v>
      </c>
      <c r="P462" s="75" t="s">
        <v>52</v>
      </c>
      <c r="Q462" s="75" t="s">
        <v>52</v>
      </c>
      <c r="R462" s="75" t="s">
        <v>52</v>
      </c>
      <c r="S462" s="75" t="s">
        <v>52</v>
      </c>
      <c r="T462" s="75" t="s">
        <v>52</v>
      </c>
      <c r="U462" s="75" t="s">
        <v>52</v>
      </c>
      <c r="V462" s="75" t="s">
        <v>52</v>
      </c>
      <c r="W462" s="75" t="s">
        <v>52</v>
      </c>
      <c r="X462" s="75" t="s">
        <v>52</v>
      </c>
      <c r="Y462" s="75" t="s">
        <v>52</v>
      </c>
      <c r="Z462" s="95" t="s">
        <v>52</v>
      </c>
      <c r="AA462" s="76"/>
      <c r="AB462" s="76"/>
    </row>
    <row r="463" spans="1:28" ht="23.25">
      <c r="A463" s="94" t="s">
        <v>52</v>
      </c>
      <c r="B463" s="338" t="s">
        <v>30</v>
      </c>
      <c r="C463" s="339"/>
      <c r="D463" s="69" t="s">
        <v>50</v>
      </c>
      <c r="E463" s="74" t="s">
        <v>32</v>
      </c>
      <c r="F463" s="74" t="s">
        <v>32</v>
      </c>
      <c r="G463" s="74"/>
      <c r="H463" s="74" t="s">
        <v>52</v>
      </c>
      <c r="I463" s="340">
        <f t="shared" si="27"/>
        <v>2</v>
      </c>
      <c r="J463" s="341"/>
      <c r="K463" s="405" t="s">
        <v>47</v>
      </c>
      <c r="L463" s="405"/>
      <c r="M463" s="75" t="s">
        <v>52</v>
      </c>
      <c r="N463" s="75" t="s">
        <v>52</v>
      </c>
      <c r="O463" s="75" t="s">
        <v>52</v>
      </c>
      <c r="P463" s="75" t="s">
        <v>52</v>
      </c>
      <c r="Q463" s="75" t="s">
        <v>52</v>
      </c>
      <c r="R463" s="75" t="s">
        <v>52</v>
      </c>
      <c r="S463" s="75" t="s">
        <v>52</v>
      </c>
      <c r="T463" s="75" t="s">
        <v>52</v>
      </c>
      <c r="U463" s="75" t="s">
        <v>52</v>
      </c>
      <c r="V463" s="75" t="s">
        <v>52</v>
      </c>
      <c r="W463" s="75" t="s">
        <v>52</v>
      </c>
      <c r="X463" s="75" t="s">
        <v>52</v>
      </c>
      <c r="Y463" s="75" t="s">
        <v>52</v>
      </c>
      <c r="Z463" s="95" t="s">
        <v>52</v>
      </c>
      <c r="AA463" s="76"/>
      <c r="AB463" s="76"/>
    </row>
    <row r="464" spans="1:28" ht="23.25">
      <c r="A464" s="94" t="s">
        <v>52</v>
      </c>
      <c r="B464" s="338" t="s">
        <v>30</v>
      </c>
      <c r="C464" s="339"/>
      <c r="D464" s="69" t="s">
        <v>51</v>
      </c>
      <c r="E464" s="74" t="s">
        <v>32</v>
      </c>
      <c r="F464" s="74" t="s">
        <v>32</v>
      </c>
      <c r="G464" s="74"/>
      <c r="H464" s="74" t="s">
        <v>52</v>
      </c>
      <c r="I464" s="340">
        <f t="shared" si="27"/>
        <v>2</v>
      </c>
      <c r="J464" s="341"/>
      <c r="K464" s="405" t="s">
        <v>47</v>
      </c>
      <c r="L464" s="405"/>
      <c r="M464" s="75" t="s">
        <v>52</v>
      </c>
      <c r="N464" s="75" t="s">
        <v>52</v>
      </c>
      <c r="O464" s="75" t="s">
        <v>52</v>
      </c>
      <c r="P464" s="75" t="s">
        <v>52</v>
      </c>
      <c r="Q464" s="75" t="s">
        <v>52</v>
      </c>
      <c r="R464" s="75" t="s">
        <v>52</v>
      </c>
      <c r="S464" s="75" t="s">
        <v>52</v>
      </c>
      <c r="T464" s="75" t="s">
        <v>52</v>
      </c>
      <c r="U464" s="75" t="s">
        <v>52</v>
      </c>
      <c r="V464" s="75" t="s">
        <v>52</v>
      </c>
      <c r="W464" s="75" t="s">
        <v>52</v>
      </c>
      <c r="X464" s="75" t="s">
        <v>52</v>
      </c>
      <c r="Y464" s="75" t="s">
        <v>52</v>
      </c>
      <c r="Z464" s="95" t="s">
        <v>52</v>
      </c>
      <c r="AA464" s="76"/>
      <c r="AB464" s="76"/>
    </row>
    <row r="465" spans="1:28" ht="23.25">
      <c r="A465" s="94" t="s">
        <v>52</v>
      </c>
      <c r="B465" s="342" t="s">
        <v>33</v>
      </c>
      <c r="C465" s="343"/>
      <c r="D465" s="344"/>
      <c r="E465" s="116"/>
      <c r="F465" s="116"/>
      <c r="G465" s="116"/>
      <c r="H465" s="116"/>
      <c r="I465" s="340">
        <f>COUNTA(E465:F465)</f>
        <v>0</v>
      </c>
      <c r="J465" s="341"/>
      <c r="K465" s="405"/>
      <c r="L465" s="405"/>
      <c r="M465" s="75" t="s">
        <v>52</v>
      </c>
      <c r="N465" s="75" t="s">
        <v>52</v>
      </c>
      <c r="O465" s="75" t="s">
        <v>52</v>
      </c>
      <c r="P465" s="75" t="s">
        <v>52</v>
      </c>
      <c r="Q465" s="75" t="s">
        <v>52</v>
      </c>
      <c r="R465" s="75" t="s">
        <v>52</v>
      </c>
      <c r="S465" s="75" t="s">
        <v>52</v>
      </c>
      <c r="T465" s="75" t="s">
        <v>52</v>
      </c>
      <c r="U465" s="75" t="s">
        <v>52</v>
      </c>
      <c r="V465" s="75" t="s">
        <v>52</v>
      </c>
      <c r="W465" s="75" t="s">
        <v>52</v>
      </c>
      <c r="X465" s="75" t="s">
        <v>52</v>
      </c>
      <c r="Y465" s="75" t="s">
        <v>52</v>
      </c>
      <c r="Z465" s="95" t="s">
        <v>52</v>
      </c>
      <c r="AA465" s="76"/>
      <c r="AB465" s="76"/>
    </row>
    <row r="466" spans="1:28">
      <c r="A466" s="101" t="s">
        <v>52</v>
      </c>
      <c r="B466" s="102" t="s">
        <v>52</v>
      </c>
      <c r="C466" s="102" t="s">
        <v>52</v>
      </c>
      <c r="D466" s="102" t="s">
        <v>52</v>
      </c>
      <c r="E466" s="102" t="s">
        <v>52</v>
      </c>
      <c r="F466" s="102" t="s">
        <v>52</v>
      </c>
      <c r="G466" s="103" t="s">
        <v>52</v>
      </c>
      <c r="H466" s="103" t="s">
        <v>52</v>
      </c>
      <c r="I466" s="103" t="s">
        <v>52</v>
      </c>
      <c r="J466" s="103" t="s">
        <v>52</v>
      </c>
      <c r="K466" s="104" t="s">
        <v>52</v>
      </c>
      <c r="L466" s="104" t="s">
        <v>52</v>
      </c>
      <c r="M466" s="104" t="s">
        <v>52</v>
      </c>
      <c r="N466" s="104" t="s">
        <v>52</v>
      </c>
      <c r="O466" s="104" t="s">
        <v>52</v>
      </c>
      <c r="P466" s="104" t="s">
        <v>52</v>
      </c>
      <c r="Q466" s="104" t="s">
        <v>52</v>
      </c>
      <c r="R466" s="104" t="s">
        <v>52</v>
      </c>
      <c r="S466" s="104" t="s">
        <v>52</v>
      </c>
      <c r="T466" s="104" t="s">
        <v>52</v>
      </c>
      <c r="U466" s="104" t="s">
        <v>52</v>
      </c>
      <c r="V466" s="104" t="s">
        <v>52</v>
      </c>
      <c r="W466" s="104" t="s">
        <v>52</v>
      </c>
      <c r="X466" s="104" t="s">
        <v>52</v>
      </c>
      <c r="Y466" s="104" t="s">
        <v>52</v>
      </c>
      <c r="Z466" s="105" t="s">
        <v>52</v>
      </c>
      <c r="AA466" s="81"/>
      <c r="AB466" s="81"/>
    </row>
    <row r="467" spans="1:28" ht="48" customHeight="1">
      <c r="A467" s="101" t="s">
        <v>52</v>
      </c>
      <c r="B467" s="345" t="s">
        <v>34</v>
      </c>
      <c r="C467" s="345" t="s">
        <v>35</v>
      </c>
      <c r="D467" s="345" t="s">
        <v>36</v>
      </c>
      <c r="E467" s="345" t="s">
        <v>58</v>
      </c>
      <c r="F467" s="348" t="s">
        <v>59</v>
      </c>
      <c r="G467" s="349"/>
      <c r="H467" s="350"/>
      <c r="I467" s="357" t="s">
        <v>60</v>
      </c>
      <c r="J467" s="358"/>
      <c r="K467" s="363" t="s">
        <v>37</v>
      </c>
      <c r="L467" s="363"/>
      <c r="M467" s="364"/>
      <c r="N467" s="369" t="s">
        <v>38</v>
      </c>
      <c r="O467" s="369"/>
      <c r="P467" s="369"/>
      <c r="Q467" s="369"/>
      <c r="R467" s="387"/>
      <c r="S467" s="345" t="s">
        <v>61</v>
      </c>
      <c r="T467" s="345" t="s">
        <v>39</v>
      </c>
      <c r="U467" s="345" t="s">
        <v>40</v>
      </c>
      <c r="V467" s="345" t="s">
        <v>41</v>
      </c>
      <c r="W467" s="345" t="s">
        <v>62</v>
      </c>
      <c r="X467" s="345" t="s">
        <v>63</v>
      </c>
      <c r="Y467" s="357" t="s">
        <v>42</v>
      </c>
      <c r="Z467" s="366"/>
      <c r="AA467" s="81"/>
      <c r="AB467" s="81"/>
    </row>
    <row r="468" spans="1:28" ht="183.75" customHeight="1">
      <c r="A468" s="101" t="s">
        <v>52</v>
      </c>
      <c r="B468" s="346"/>
      <c r="C468" s="346"/>
      <c r="D468" s="346"/>
      <c r="E468" s="346"/>
      <c r="F468" s="351"/>
      <c r="G468" s="352"/>
      <c r="H468" s="353"/>
      <c r="I468" s="359"/>
      <c r="J468" s="360"/>
      <c r="K468" s="369" t="s">
        <v>43</v>
      </c>
      <c r="L468" s="370"/>
      <c r="M468" s="145" t="s">
        <v>44</v>
      </c>
      <c r="N468" s="371" t="s">
        <v>64</v>
      </c>
      <c r="O468" s="372"/>
      <c r="P468" s="372"/>
      <c r="Q468" s="372"/>
      <c r="R468" s="373"/>
      <c r="S468" s="346"/>
      <c r="T468" s="346"/>
      <c r="U468" s="346"/>
      <c r="V468" s="346"/>
      <c r="W468" s="346"/>
      <c r="X468" s="346"/>
      <c r="Y468" s="359"/>
      <c r="Z468" s="367"/>
      <c r="AA468" s="81"/>
      <c r="AB468" s="81"/>
    </row>
    <row r="469" spans="1:28" ht="88.5" customHeight="1">
      <c r="A469" s="106" t="s">
        <v>52</v>
      </c>
      <c r="B469" s="347"/>
      <c r="C469" s="347"/>
      <c r="D469" s="347"/>
      <c r="E469" s="347"/>
      <c r="F469" s="354"/>
      <c r="G469" s="355"/>
      <c r="H469" s="356"/>
      <c r="I469" s="361"/>
      <c r="J469" s="362"/>
      <c r="K469" s="406" t="s">
        <v>45</v>
      </c>
      <c r="L469" s="407"/>
      <c r="M469" s="146" t="s">
        <v>92</v>
      </c>
      <c r="N469" s="374"/>
      <c r="O469" s="375"/>
      <c r="P469" s="375"/>
      <c r="Q469" s="375"/>
      <c r="R469" s="376"/>
      <c r="S469" s="347"/>
      <c r="T469" s="347"/>
      <c r="U469" s="347"/>
      <c r="V469" s="347"/>
      <c r="W469" s="347"/>
      <c r="X469" s="347"/>
      <c r="Y469" s="361"/>
      <c r="Z469" s="368"/>
      <c r="AA469" s="82"/>
      <c r="AB469" s="82"/>
    </row>
    <row r="470" spans="1:28" ht="15.75">
      <c r="A470" s="101" t="s">
        <v>52</v>
      </c>
      <c r="B470" s="83" t="s">
        <v>52</v>
      </c>
      <c r="C470" s="107"/>
      <c r="D470" s="107"/>
      <c r="E470" s="108"/>
      <c r="F470" s="327" t="s">
        <v>52</v>
      </c>
      <c r="G470" s="327"/>
      <c r="H470" s="327"/>
      <c r="I470" s="108"/>
      <c r="J470" s="108"/>
      <c r="K470" s="108"/>
      <c r="L470" s="81"/>
      <c r="M470" s="81"/>
      <c r="N470" s="81"/>
      <c r="O470" s="108"/>
      <c r="P470" s="108"/>
      <c r="Q470" s="108"/>
      <c r="R470" s="108"/>
      <c r="S470" s="108"/>
      <c r="T470" s="108"/>
      <c r="U470" s="108"/>
      <c r="V470" s="108"/>
      <c r="W470" s="108"/>
      <c r="X470" s="108"/>
      <c r="Y470" s="108"/>
      <c r="Z470" s="109"/>
      <c r="AA470" s="81"/>
      <c r="AB470" s="81"/>
    </row>
    <row r="471" spans="1:28" ht="89.25" customHeight="1">
      <c r="A471" s="101" t="s">
        <v>52</v>
      </c>
      <c r="B471" s="72">
        <v>1</v>
      </c>
      <c r="C471" s="66"/>
      <c r="D471" s="66"/>
      <c r="E471" s="125"/>
      <c r="F471" s="333"/>
      <c r="G471" s="333"/>
      <c r="H471" s="333"/>
      <c r="I471" s="329"/>
      <c r="J471" s="329"/>
      <c r="K471" s="408" t="s">
        <v>46</v>
      </c>
      <c r="L471" s="408"/>
      <c r="M471" s="127" t="s">
        <v>47</v>
      </c>
      <c r="N471" s="365" t="s">
        <v>47</v>
      </c>
      <c r="O471" s="365"/>
      <c r="P471" s="365"/>
      <c r="Q471" s="365"/>
      <c r="R471" s="365"/>
      <c r="S471" s="127" t="s">
        <v>47</v>
      </c>
      <c r="T471" s="126" t="s">
        <v>65</v>
      </c>
      <c r="U471" s="67">
        <v>1</v>
      </c>
      <c r="V471" s="154">
        <v>128.06</v>
      </c>
      <c r="W471" s="155">
        <f>U471*V471</f>
        <v>128.06</v>
      </c>
      <c r="X471" s="155"/>
      <c r="Y471" s="333" t="s">
        <v>53</v>
      </c>
      <c r="Z471" s="333"/>
      <c r="AA471" s="84"/>
      <c r="AB471" s="81"/>
    </row>
    <row r="472" spans="1:28" ht="64.5" customHeight="1">
      <c r="A472" s="101" t="s">
        <v>52</v>
      </c>
      <c r="B472" s="72">
        <v>2</v>
      </c>
      <c r="C472" s="66"/>
      <c r="D472" s="66"/>
      <c r="E472" s="125"/>
      <c r="F472" s="333"/>
      <c r="G472" s="333"/>
      <c r="H472" s="333"/>
      <c r="I472" s="329"/>
      <c r="J472" s="329"/>
      <c r="K472" s="408" t="s">
        <v>46</v>
      </c>
      <c r="L472" s="408"/>
      <c r="M472" s="127" t="s">
        <v>47</v>
      </c>
      <c r="N472" s="365" t="s">
        <v>47</v>
      </c>
      <c r="O472" s="365"/>
      <c r="P472" s="365"/>
      <c r="Q472" s="365"/>
      <c r="R472" s="365"/>
      <c r="S472" s="127" t="s">
        <v>47</v>
      </c>
      <c r="T472" s="126" t="s">
        <v>65</v>
      </c>
      <c r="U472" s="67">
        <v>1</v>
      </c>
      <c r="V472" s="154">
        <v>205.15</v>
      </c>
      <c r="W472" s="155">
        <f t="shared" ref="W472:W475" si="28">U472*V472</f>
        <v>205.15</v>
      </c>
      <c r="X472" s="155"/>
      <c r="Y472" s="333" t="s">
        <v>66</v>
      </c>
      <c r="Z472" s="333"/>
      <c r="AA472" s="84"/>
      <c r="AB472" s="81"/>
    </row>
    <row r="473" spans="1:28" ht="78" customHeight="1">
      <c r="A473" s="101" t="s">
        <v>52</v>
      </c>
      <c r="B473" s="72">
        <v>3</v>
      </c>
      <c r="C473" s="66"/>
      <c r="D473" s="66"/>
      <c r="E473" s="125"/>
      <c r="F473" s="333"/>
      <c r="G473" s="333"/>
      <c r="H473" s="333"/>
      <c r="I473" s="329"/>
      <c r="J473" s="329"/>
      <c r="K473" s="408" t="s">
        <v>46</v>
      </c>
      <c r="L473" s="408"/>
      <c r="M473" s="127" t="s">
        <v>47</v>
      </c>
      <c r="N473" s="365" t="s">
        <v>47</v>
      </c>
      <c r="O473" s="365"/>
      <c r="P473" s="365"/>
      <c r="Q473" s="365"/>
      <c r="R473" s="365"/>
      <c r="S473" s="127" t="s">
        <v>47</v>
      </c>
      <c r="T473" s="126" t="s">
        <v>65</v>
      </c>
      <c r="U473" s="67">
        <v>1</v>
      </c>
      <c r="V473" s="154">
        <v>60.68</v>
      </c>
      <c r="W473" s="155">
        <f t="shared" si="28"/>
        <v>60.68</v>
      </c>
      <c r="X473" s="155"/>
      <c r="Y473" s="333" t="s">
        <v>53</v>
      </c>
      <c r="Z473" s="333"/>
      <c r="AA473" s="84"/>
      <c r="AB473" s="81"/>
    </row>
    <row r="474" spans="1:28" ht="96" customHeight="1">
      <c r="A474" s="101" t="s">
        <v>52</v>
      </c>
      <c r="B474" s="72">
        <v>4</v>
      </c>
      <c r="C474" s="66"/>
      <c r="D474" s="66"/>
      <c r="E474" s="125"/>
      <c r="F474" s="333"/>
      <c r="G474" s="333"/>
      <c r="H474" s="333"/>
      <c r="I474" s="329"/>
      <c r="J474" s="329"/>
      <c r="K474" s="408" t="s">
        <v>46</v>
      </c>
      <c r="L474" s="408"/>
      <c r="M474" s="127" t="s">
        <v>47</v>
      </c>
      <c r="N474" s="365" t="s">
        <v>47</v>
      </c>
      <c r="O474" s="365"/>
      <c r="P474" s="365"/>
      <c r="Q474" s="365"/>
      <c r="R474" s="365"/>
      <c r="S474" s="127" t="s">
        <v>47</v>
      </c>
      <c r="T474" s="126" t="s">
        <v>65</v>
      </c>
      <c r="U474" s="67">
        <v>1</v>
      </c>
      <c r="V474" s="154">
        <v>107.12</v>
      </c>
      <c r="W474" s="155">
        <f t="shared" si="28"/>
        <v>107.12</v>
      </c>
      <c r="X474" s="155"/>
      <c r="Y474" s="333" t="s">
        <v>53</v>
      </c>
      <c r="Z474" s="333"/>
      <c r="AA474" s="84"/>
      <c r="AB474" s="81"/>
    </row>
    <row r="475" spans="1:28" ht="60" customHeight="1">
      <c r="A475" s="101" t="s">
        <v>52</v>
      </c>
      <c r="B475" s="72">
        <v>5</v>
      </c>
      <c r="C475" s="125"/>
      <c r="D475" s="66"/>
      <c r="E475" s="125"/>
      <c r="F475" s="333"/>
      <c r="G475" s="333"/>
      <c r="H475" s="333"/>
      <c r="I475" s="329"/>
      <c r="J475" s="329"/>
      <c r="K475" s="365" t="s">
        <v>47</v>
      </c>
      <c r="L475" s="365"/>
      <c r="M475" s="127" t="s">
        <v>47</v>
      </c>
      <c r="N475" s="365" t="s">
        <v>47</v>
      </c>
      <c r="O475" s="365"/>
      <c r="P475" s="365"/>
      <c r="Q475" s="365"/>
      <c r="R475" s="365"/>
      <c r="S475" s="127" t="s">
        <v>47</v>
      </c>
      <c r="T475" s="126" t="s">
        <v>67</v>
      </c>
      <c r="U475" s="156">
        <v>1</v>
      </c>
      <c r="V475" s="154">
        <v>69.34</v>
      </c>
      <c r="W475" s="155">
        <f t="shared" si="28"/>
        <v>69.34</v>
      </c>
      <c r="X475" s="155"/>
      <c r="Y475" s="333" t="s">
        <v>53</v>
      </c>
      <c r="Z475" s="333"/>
      <c r="AA475" s="84"/>
      <c r="AB475" s="81"/>
    </row>
    <row r="476" spans="1:28" ht="17.25" thickBot="1">
      <c r="A476" s="101" t="s">
        <v>52</v>
      </c>
      <c r="B476" s="110" t="s">
        <v>52</v>
      </c>
      <c r="C476" s="86" t="s">
        <v>52</v>
      </c>
      <c r="D476" s="86" t="s">
        <v>52</v>
      </c>
      <c r="E476" s="87" t="s">
        <v>52</v>
      </c>
      <c r="F476" s="87" t="s">
        <v>52</v>
      </c>
      <c r="G476" s="87" t="s">
        <v>52</v>
      </c>
      <c r="H476" s="87" t="s">
        <v>52</v>
      </c>
      <c r="I476" s="87" t="s">
        <v>52</v>
      </c>
      <c r="J476" s="87" t="s">
        <v>52</v>
      </c>
      <c r="K476" s="87" t="s">
        <v>52</v>
      </c>
      <c r="L476" s="87" t="s">
        <v>52</v>
      </c>
      <c r="M476" s="87" t="s">
        <v>52</v>
      </c>
      <c r="N476" s="87" t="s">
        <v>52</v>
      </c>
      <c r="O476" s="87" t="s">
        <v>52</v>
      </c>
      <c r="P476" s="87" t="s">
        <v>52</v>
      </c>
      <c r="Q476" s="87" t="s">
        <v>52</v>
      </c>
      <c r="R476" s="87" t="s">
        <v>52</v>
      </c>
      <c r="S476" s="87" t="s">
        <v>52</v>
      </c>
      <c r="T476" s="87" t="s">
        <v>52</v>
      </c>
      <c r="U476" s="87" t="s">
        <v>52</v>
      </c>
      <c r="V476" s="87" t="s">
        <v>52</v>
      </c>
      <c r="W476" s="87" t="s">
        <v>52</v>
      </c>
      <c r="X476" s="87" t="s">
        <v>52</v>
      </c>
      <c r="Y476" s="87" t="s">
        <v>52</v>
      </c>
      <c r="Z476" s="109"/>
      <c r="AA476" s="81"/>
      <c r="AB476" s="81"/>
    </row>
    <row r="477" spans="1:28" ht="33" customHeight="1">
      <c r="A477" s="101" t="s">
        <v>52</v>
      </c>
      <c r="B477" s="319" t="s">
        <v>68</v>
      </c>
      <c r="C477" s="320"/>
      <c r="D477" s="320"/>
      <c r="E477" s="320"/>
      <c r="F477" s="320"/>
      <c r="G477" s="320"/>
      <c r="H477" s="320"/>
      <c r="I477" s="320"/>
      <c r="J477" s="320"/>
      <c r="K477" s="320"/>
      <c r="L477" s="320"/>
      <c r="M477" s="320"/>
      <c r="N477" s="320"/>
      <c r="O477" s="320"/>
      <c r="P477" s="320"/>
      <c r="Q477" s="320"/>
      <c r="R477" s="320"/>
      <c r="S477" s="320"/>
      <c r="T477" s="320"/>
      <c r="U477" s="320"/>
      <c r="V477" s="321"/>
      <c r="W477" s="158">
        <f>SUM(W471:W475)</f>
        <v>570.35</v>
      </c>
      <c r="X477" s="158">
        <f>SUM(X471:X475)</f>
        <v>0</v>
      </c>
      <c r="Y477" s="377" t="s">
        <v>47</v>
      </c>
      <c r="Z477" s="378"/>
      <c r="AA477" s="81"/>
      <c r="AB477" s="81"/>
    </row>
    <row r="478" spans="1:28" ht="33" customHeight="1" thickBot="1">
      <c r="A478" s="157" t="s">
        <v>52</v>
      </c>
      <c r="B478" s="322" t="s">
        <v>69</v>
      </c>
      <c r="C478" s="323"/>
      <c r="D478" s="323"/>
      <c r="E478" s="323"/>
      <c r="F478" s="323"/>
      <c r="G478" s="323"/>
      <c r="H478" s="323"/>
      <c r="I478" s="323"/>
      <c r="J478" s="323"/>
      <c r="K478" s="323"/>
      <c r="L478" s="323"/>
      <c r="M478" s="323"/>
      <c r="N478" s="323"/>
      <c r="O478" s="323"/>
      <c r="P478" s="323"/>
      <c r="Q478" s="323"/>
      <c r="R478" s="323"/>
      <c r="S478" s="323"/>
      <c r="T478" s="323"/>
      <c r="U478" s="323"/>
      <c r="V478" s="324"/>
      <c r="W478" s="111">
        <f>AVERAGE(W471:W475)</f>
        <v>114.07000000000001</v>
      </c>
      <c r="X478" s="111" t="e">
        <f>AVERAGE(X471:X475)</f>
        <v>#DIV/0!</v>
      </c>
      <c r="Y478" s="325" t="s">
        <v>52</v>
      </c>
      <c r="Z478" s="326"/>
      <c r="AA478" s="81"/>
      <c r="AB478" s="81"/>
    </row>
    <row r="479" spans="1:28" ht="39" customHeight="1"/>
    <row r="480" spans="1:28" ht="29.25" customHeight="1"/>
    <row r="481" spans="1:28" ht="43.5" customHeight="1">
      <c r="A481" s="94" t="s">
        <v>52</v>
      </c>
      <c r="B481" s="73">
        <v>18</v>
      </c>
      <c r="C481" s="463" t="s">
        <v>496</v>
      </c>
      <c r="D481" s="463"/>
      <c r="E481" s="463"/>
      <c r="F481" s="463"/>
      <c r="G481" s="463"/>
      <c r="H481" s="463"/>
      <c r="I481" s="463"/>
      <c r="J481" s="464"/>
      <c r="K481" s="264" t="s">
        <v>52</v>
      </c>
      <c r="L481" s="75" t="s">
        <v>52</v>
      </c>
      <c r="M481" s="491" t="s">
        <v>47</v>
      </c>
      <c r="N481" s="492"/>
      <c r="O481" s="492"/>
      <c r="P481" s="493"/>
      <c r="Q481" s="75" t="s">
        <v>52</v>
      </c>
      <c r="R481" s="75" t="s">
        <v>52</v>
      </c>
      <c r="S481" s="75" t="s">
        <v>52</v>
      </c>
      <c r="T481" s="75" t="s">
        <v>52</v>
      </c>
      <c r="U481" s="75" t="s">
        <v>52</v>
      </c>
      <c r="V481" s="75" t="s">
        <v>52</v>
      </c>
      <c r="W481" s="75" t="s">
        <v>52</v>
      </c>
      <c r="X481" s="75" t="s">
        <v>52</v>
      </c>
      <c r="Y481" s="75" t="s">
        <v>52</v>
      </c>
      <c r="Z481" s="95" t="s">
        <v>52</v>
      </c>
      <c r="AA481" s="76"/>
      <c r="AB481" s="76"/>
    </row>
    <row r="482" spans="1:28" ht="43.5" customHeight="1">
      <c r="A482" s="94" t="s">
        <v>52</v>
      </c>
      <c r="B482" s="77" t="s">
        <v>52</v>
      </c>
      <c r="C482" s="96" t="s">
        <v>52</v>
      </c>
      <c r="D482" s="96" t="s">
        <v>52</v>
      </c>
      <c r="E482" s="77" t="s">
        <v>52</v>
      </c>
      <c r="F482" s="77" t="s">
        <v>52</v>
      </c>
      <c r="G482" s="77" t="s">
        <v>52</v>
      </c>
      <c r="H482" s="77" t="s">
        <v>52</v>
      </c>
      <c r="I482" s="77" t="s">
        <v>52</v>
      </c>
      <c r="J482" s="76"/>
      <c r="K482" s="77" t="s">
        <v>52</v>
      </c>
      <c r="L482" s="75" t="s">
        <v>52</v>
      </c>
      <c r="M482" s="384"/>
      <c r="N482" s="385"/>
      <c r="O482" s="385"/>
      <c r="P482" s="386"/>
      <c r="Q482" s="75" t="s">
        <v>52</v>
      </c>
      <c r="R482" s="75" t="s">
        <v>52</v>
      </c>
      <c r="S482" s="75" t="s">
        <v>52</v>
      </c>
      <c r="T482" s="75" t="s">
        <v>52</v>
      </c>
      <c r="U482" s="75" t="s">
        <v>52</v>
      </c>
      <c r="V482" s="75" t="s">
        <v>52</v>
      </c>
      <c r="W482" s="75" t="s">
        <v>52</v>
      </c>
      <c r="X482" s="75" t="s">
        <v>52</v>
      </c>
      <c r="Y482" s="75" t="s">
        <v>52</v>
      </c>
      <c r="Z482" s="95" t="s">
        <v>52</v>
      </c>
      <c r="AA482" s="76"/>
      <c r="AB482" s="76"/>
    </row>
    <row r="483" spans="1:28" ht="23.25">
      <c r="A483" s="94" t="s">
        <v>52</v>
      </c>
      <c r="B483" s="96" t="s">
        <v>52</v>
      </c>
      <c r="C483" s="96" t="s">
        <v>52</v>
      </c>
      <c r="D483" s="96" t="s">
        <v>52</v>
      </c>
      <c r="E483" s="96" t="s">
        <v>52</v>
      </c>
      <c r="F483" s="96" t="s">
        <v>52</v>
      </c>
      <c r="G483" s="96" t="s">
        <v>52</v>
      </c>
      <c r="H483" s="96" t="s">
        <v>52</v>
      </c>
      <c r="I483" s="96" t="s">
        <v>52</v>
      </c>
      <c r="J483" s="96" t="s">
        <v>52</v>
      </c>
      <c r="K483" s="77" t="s">
        <v>52</v>
      </c>
      <c r="L483" s="77" t="s">
        <v>52</v>
      </c>
      <c r="M483" s="77" t="s">
        <v>52</v>
      </c>
      <c r="N483" s="96" t="s">
        <v>52</v>
      </c>
      <c r="O483" s="96" t="s">
        <v>52</v>
      </c>
      <c r="P483" s="96" t="s">
        <v>52</v>
      </c>
      <c r="Q483" s="96" t="s">
        <v>52</v>
      </c>
      <c r="R483" s="96" t="s">
        <v>52</v>
      </c>
      <c r="S483" s="96" t="s">
        <v>52</v>
      </c>
      <c r="T483" s="77" t="s">
        <v>52</v>
      </c>
      <c r="U483" s="77" t="s">
        <v>52</v>
      </c>
      <c r="V483" s="77" t="s">
        <v>52</v>
      </c>
      <c r="W483" s="77" t="s">
        <v>52</v>
      </c>
      <c r="X483" s="77" t="s">
        <v>52</v>
      </c>
      <c r="Y483" s="77" t="s">
        <v>52</v>
      </c>
      <c r="Z483" s="95" t="s">
        <v>52</v>
      </c>
      <c r="AA483" s="76"/>
      <c r="AB483" s="76"/>
    </row>
    <row r="484" spans="1:28" ht="54.75" customHeight="1">
      <c r="A484" s="97" t="s">
        <v>52</v>
      </c>
      <c r="B484" s="348" t="s">
        <v>56</v>
      </c>
      <c r="C484" s="349"/>
      <c r="D484" s="350"/>
      <c r="E484" s="388" t="str">
        <f>C481</f>
        <v>CONSORCIO HG. INFRAESTRUCTURA</v>
      </c>
      <c r="F484" s="389"/>
      <c r="G484" s="389"/>
      <c r="H484" s="390"/>
      <c r="I484" s="394" t="s">
        <v>23</v>
      </c>
      <c r="J484" s="335"/>
      <c r="K484" s="494" t="s">
        <v>497</v>
      </c>
      <c r="L484" s="494"/>
      <c r="M484" s="494"/>
      <c r="N484" s="494"/>
      <c r="O484" s="495"/>
      <c r="P484" s="394" t="s">
        <v>24</v>
      </c>
      <c r="Q484" s="394"/>
      <c r="R484" s="394"/>
      <c r="S484" s="78">
        <v>0.5</v>
      </c>
      <c r="T484" s="77" t="s">
        <v>52</v>
      </c>
      <c r="U484" s="77" t="s">
        <v>52</v>
      </c>
      <c r="V484" s="75" t="s">
        <v>52</v>
      </c>
      <c r="W484" s="75" t="s">
        <v>52</v>
      </c>
      <c r="X484" s="75" t="s">
        <v>52</v>
      </c>
      <c r="Y484" s="98" t="s">
        <v>52</v>
      </c>
      <c r="Z484" s="99" t="s">
        <v>52</v>
      </c>
      <c r="AA484" s="79"/>
      <c r="AB484" s="79"/>
    </row>
    <row r="485" spans="1:28" ht="54.75" customHeight="1">
      <c r="A485" s="97" t="s">
        <v>52</v>
      </c>
      <c r="B485" s="411"/>
      <c r="C485" s="412"/>
      <c r="D485" s="413"/>
      <c r="E485" s="391"/>
      <c r="F485" s="392"/>
      <c r="G485" s="392"/>
      <c r="H485" s="393"/>
      <c r="I485" s="394" t="s">
        <v>25</v>
      </c>
      <c r="J485" s="335"/>
      <c r="K485" s="494" t="s">
        <v>498</v>
      </c>
      <c r="L485" s="494"/>
      <c r="M485" s="494"/>
      <c r="N485" s="494"/>
      <c r="O485" s="495"/>
      <c r="P485" s="394" t="s">
        <v>24</v>
      </c>
      <c r="Q485" s="394"/>
      <c r="R485" s="394"/>
      <c r="S485" s="78">
        <v>0.5</v>
      </c>
      <c r="T485" s="77" t="s">
        <v>52</v>
      </c>
      <c r="U485" s="77" t="s">
        <v>52</v>
      </c>
      <c r="V485" s="77" t="s">
        <v>52</v>
      </c>
      <c r="W485" s="77" t="s">
        <v>52</v>
      </c>
      <c r="X485" s="77" t="s">
        <v>52</v>
      </c>
      <c r="Y485" s="98" t="s">
        <v>52</v>
      </c>
      <c r="Z485" s="99" t="s">
        <v>52</v>
      </c>
      <c r="AA485" s="79"/>
      <c r="AB485" s="79"/>
    </row>
    <row r="486" spans="1:28" ht="26.25" customHeight="1">
      <c r="A486" s="265"/>
      <c r="B486" s="108"/>
      <c r="C486" s="108"/>
      <c r="D486" s="108"/>
      <c r="E486" s="266"/>
      <c r="F486" s="266"/>
      <c r="G486" s="266"/>
      <c r="H486" s="266"/>
      <c r="I486" s="267"/>
      <c r="J486" s="267"/>
      <c r="K486" s="267"/>
      <c r="L486" s="267"/>
      <c r="M486" s="267"/>
      <c r="N486" s="267"/>
      <c r="O486" s="267"/>
      <c r="P486" s="334" t="s">
        <v>91</v>
      </c>
      <c r="Q486" s="394"/>
      <c r="R486" s="397"/>
      <c r="S486" s="268">
        <f>S484+S485</f>
        <v>1</v>
      </c>
      <c r="T486" s="108"/>
      <c r="U486" s="108"/>
      <c r="V486" s="108"/>
      <c r="W486" s="108"/>
      <c r="X486" s="108"/>
      <c r="Y486" s="79"/>
      <c r="Z486" s="269"/>
      <c r="AA486" s="79"/>
      <c r="AB486" s="79"/>
    </row>
    <row r="487" spans="1:28" ht="31.5" customHeight="1">
      <c r="A487" s="94" t="s">
        <v>52</v>
      </c>
      <c r="B487" s="96" t="s">
        <v>52</v>
      </c>
      <c r="C487" s="96" t="s">
        <v>52</v>
      </c>
      <c r="D487" s="96" t="s">
        <v>52</v>
      </c>
      <c r="E487" s="96" t="s">
        <v>52</v>
      </c>
      <c r="F487" s="96" t="s">
        <v>52</v>
      </c>
      <c r="G487" s="96" t="s">
        <v>52</v>
      </c>
      <c r="H487" s="96" t="s">
        <v>52</v>
      </c>
      <c r="I487" s="96" t="s">
        <v>52</v>
      </c>
      <c r="J487" s="96" t="s">
        <v>52</v>
      </c>
      <c r="K487" s="77" t="s">
        <v>52</v>
      </c>
      <c r="L487" s="77" t="s">
        <v>52</v>
      </c>
      <c r="M487" s="77" t="s">
        <v>52</v>
      </c>
      <c r="N487" s="96" t="s">
        <v>52</v>
      </c>
      <c r="O487" s="96" t="s">
        <v>52</v>
      </c>
      <c r="P487" s="96" t="s">
        <v>52</v>
      </c>
      <c r="Q487" s="96" t="s">
        <v>52</v>
      </c>
      <c r="R487" s="96" t="s">
        <v>52</v>
      </c>
      <c r="S487" s="96" t="s">
        <v>52</v>
      </c>
      <c r="T487" s="77" t="s">
        <v>52</v>
      </c>
      <c r="U487" s="77" t="s">
        <v>52</v>
      </c>
      <c r="V487" s="77" t="s">
        <v>52</v>
      </c>
      <c r="W487" s="77" t="s">
        <v>52</v>
      </c>
      <c r="X487" s="77" t="s">
        <v>52</v>
      </c>
      <c r="Y487" s="76"/>
      <c r="Z487" s="100"/>
      <c r="AA487" s="76"/>
      <c r="AB487" s="76"/>
    </row>
    <row r="488" spans="1:28" ht="37.5" customHeight="1">
      <c r="A488" s="94" t="s">
        <v>52</v>
      </c>
      <c r="B488" s="334" t="s">
        <v>26</v>
      </c>
      <c r="C488" s="394"/>
      <c r="D488" s="335"/>
      <c r="E488" s="398">
        <v>215897184</v>
      </c>
      <c r="F488" s="399"/>
      <c r="G488" s="400" t="s">
        <v>27</v>
      </c>
      <c r="H488" s="400"/>
      <c r="I488" s="401"/>
      <c r="J488" s="64">
        <v>1</v>
      </c>
      <c r="K488" s="17">
        <f>((E488/1300000)*J488)</f>
        <v>166.07475692307693</v>
      </c>
      <c r="L488" s="204" t="s">
        <v>47</v>
      </c>
      <c r="M488" s="152"/>
      <c r="N488" s="75" t="s">
        <v>52</v>
      </c>
      <c r="O488" s="75" t="s">
        <v>52</v>
      </c>
      <c r="P488" s="75" t="s">
        <v>52</v>
      </c>
      <c r="Q488" s="75" t="s">
        <v>52</v>
      </c>
      <c r="R488" s="75" t="s">
        <v>52</v>
      </c>
      <c r="S488" s="75" t="s">
        <v>52</v>
      </c>
      <c r="T488" s="75" t="s">
        <v>52</v>
      </c>
      <c r="U488" s="75" t="s">
        <v>52</v>
      </c>
      <c r="V488" s="75" t="s">
        <v>52</v>
      </c>
      <c r="W488" s="75" t="s">
        <v>52</v>
      </c>
      <c r="X488" s="75" t="s">
        <v>52</v>
      </c>
      <c r="Y488" s="75" t="s">
        <v>52</v>
      </c>
      <c r="Z488" s="95" t="s">
        <v>52</v>
      </c>
      <c r="AA488" s="76"/>
      <c r="AB488" s="76"/>
    </row>
    <row r="489" spans="1:28" ht="37.5" customHeight="1">
      <c r="A489" s="94"/>
      <c r="B489" s="270"/>
      <c r="C489" s="270"/>
      <c r="D489" s="270"/>
      <c r="E489" s="271"/>
      <c r="F489" s="272"/>
      <c r="G489" s="402" t="s">
        <v>93</v>
      </c>
      <c r="H489" s="400"/>
      <c r="I489" s="401"/>
      <c r="J489" s="150">
        <v>0.7</v>
      </c>
      <c r="K489" s="17">
        <f>((E488/1300000)*J489)</f>
        <v>116.25232984615384</v>
      </c>
      <c r="L489" s="204" t="s">
        <v>47</v>
      </c>
      <c r="M489" s="152"/>
      <c r="N489" s="75"/>
      <c r="O489" s="75"/>
      <c r="P489" s="75"/>
      <c r="Q489" s="75"/>
      <c r="R489" s="75"/>
      <c r="S489" s="75"/>
      <c r="T489" s="75"/>
      <c r="U489" s="75"/>
      <c r="V489" s="75"/>
      <c r="W489" s="75"/>
      <c r="X489" s="75"/>
      <c r="Y489" s="75"/>
      <c r="Z489" s="95"/>
      <c r="AA489" s="76"/>
      <c r="AB489" s="76"/>
    </row>
    <row r="490" spans="1:28" ht="23.25">
      <c r="A490" s="94" t="s">
        <v>52</v>
      </c>
      <c r="B490" s="96" t="s">
        <v>52</v>
      </c>
      <c r="C490" s="96" t="s">
        <v>52</v>
      </c>
      <c r="D490" s="96" t="s">
        <v>52</v>
      </c>
      <c r="E490" s="96" t="s">
        <v>52</v>
      </c>
      <c r="F490" s="96" t="s">
        <v>52</v>
      </c>
      <c r="G490" s="96" t="s">
        <v>52</v>
      </c>
      <c r="H490" s="96" t="s">
        <v>52</v>
      </c>
      <c r="I490" s="96" t="s">
        <v>52</v>
      </c>
      <c r="J490" s="96" t="s">
        <v>52</v>
      </c>
      <c r="K490" s="77" t="s">
        <v>52</v>
      </c>
      <c r="L490" s="77" t="s">
        <v>52</v>
      </c>
      <c r="M490" s="77" t="s">
        <v>52</v>
      </c>
      <c r="N490" s="96" t="s">
        <v>52</v>
      </c>
      <c r="O490" s="96" t="s">
        <v>52</v>
      </c>
      <c r="P490" s="96" t="s">
        <v>52</v>
      </c>
      <c r="Q490" s="96" t="s">
        <v>52</v>
      </c>
      <c r="R490" s="96" t="s">
        <v>52</v>
      </c>
      <c r="S490" s="96" t="s">
        <v>52</v>
      </c>
      <c r="T490" s="77" t="s">
        <v>52</v>
      </c>
      <c r="U490" s="77" t="s">
        <v>52</v>
      </c>
      <c r="V490" s="77" t="s">
        <v>52</v>
      </c>
      <c r="W490" s="77" t="s">
        <v>52</v>
      </c>
      <c r="X490" s="77" t="s">
        <v>52</v>
      </c>
      <c r="Y490" s="76"/>
      <c r="Z490" s="100"/>
      <c r="AA490" s="76"/>
      <c r="AB490" s="76"/>
    </row>
    <row r="491" spans="1:28" ht="46.5" customHeight="1">
      <c r="A491" s="94" t="s">
        <v>52</v>
      </c>
      <c r="B491" s="334" t="s">
        <v>57</v>
      </c>
      <c r="C491" s="335"/>
      <c r="D491" s="80">
        <v>1</v>
      </c>
      <c r="E491" s="205">
        <v>80101600</v>
      </c>
      <c r="F491" s="205">
        <v>81101500</v>
      </c>
      <c r="G491" s="205"/>
      <c r="H491" s="205"/>
      <c r="I491" s="336" t="s">
        <v>28</v>
      </c>
      <c r="J491" s="337"/>
      <c r="K491" s="403" t="s">
        <v>29</v>
      </c>
      <c r="L491" s="404"/>
      <c r="M491" s="75" t="s">
        <v>52</v>
      </c>
      <c r="N491" s="75" t="s">
        <v>52</v>
      </c>
      <c r="O491" s="75" t="s">
        <v>52</v>
      </c>
      <c r="P491" s="75" t="s">
        <v>52</v>
      </c>
      <c r="Q491" s="76"/>
      <c r="R491" s="75" t="s">
        <v>52</v>
      </c>
      <c r="S491" s="75" t="s">
        <v>52</v>
      </c>
      <c r="T491" s="75" t="s">
        <v>52</v>
      </c>
      <c r="U491" s="75" t="s">
        <v>52</v>
      </c>
      <c r="V491" s="75" t="s">
        <v>52</v>
      </c>
      <c r="W491" s="75" t="s">
        <v>52</v>
      </c>
      <c r="X491" s="75" t="s">
        <v>52</v>
      </c>
      <c r="Y491" s="75" t="s">
        <v>52</v>
      </c>
      <c r="Z491" s="95" t="s">
        <v>52</v>
      </c>
      <c r="AA491" s="76"/>
      <c r="AB491" s="76"/>
    </row>
    <row r="492" spans="1:28" ht="23.25">
      <c r="A492" s="94" t="s">
        <v>52</v>
      </c>
      <c r="B492" s="338" t="s">
        <v>30</v>
      </c>
      <c r="C492" s="339"/>
      <c r="D492" s="69" t="s">
        <v>31</v>
      </c>
      <c r="E492" s="74" t="s">
        <v>32</v>
      </c>
      <c r="F492" s="74"/>
      <c r="G492" s="74"/>
      <c r="H492" s="74" t="s">
        <v>52</v>
      </c>
      <c r="I492" s="340">
        <f>COUNTA(E492:F492)</f>
        <v>1</v>
      </c>
      <c r="J492" s="341"/>
      <c r="K492" s="405" t="s">
        <v>47</v>
      </c>
      <c r="L492" s="405"/>
      <c r="M492" s="75" t="s">
        <v>52</v>
      </c>
      <c r="N492" s="75" t="s">
        <v>52</v>
      </c>
      <c r="O492" s="75" t="s">
        <v>52</v>
      </c>
      <c r="P492" s="75" t="s">
        <v>52</v>
      </c>
      <c r="Q492" s="75" t="s">
        <v>52</v>
      </c>
      <c r="R492" s="75" t="s">
        <v>52</v>
      </c>
      <c r="S492" s="75" t="s">
        <v>52</v>
      </c>
      <c r="T492" s="75" t="s">
        <v>52</v>
      </c>
      <c r="U492" s="75" t="s">
        <v>52</v>
      </c>
      <c r="V492" s="75" t="s">
        <v>52</v>
      </c>
      <c r="W492" s="75" t="s">
        <v>52</v>
      </c>
      <c r="X492" s="75" t="s">
        <v>52</v>
      </c>
      <c r="Y492" s="75" t="s">
        <v>52</v>
      </c>
      <c r="Z492" s="95" t="s">
        <v>52</v>
      </c>
      <c r="AA492" s="76"/>
      <c r="AB492" s="76"/>
    </row>
    <row r="493" spans="1:28" ht="23.25">
      <c r="A493" s="94" t="s">
        <v>52</v>
      </c>
      <c r="B493" s="338" t="s">
        <v>30</v>
      </c>
      <c r="C493" s="339"/>
      <c r="D493" s="69" t="s">
        <v>48</v>
      </c>
      <c r="E493" s="74" t="s">
        <v>32</v>
      </c>
      <c r="F493" s="74" t="s">
        <v>32</v>
      </c>
      <c r="G493" s="74"/>
      <c r="H493" s="74" t="s">
        <v>52</v>
      </c>
      <c r="I493" s="340">
        <f t="shared" ref="I493:I495" si="29">COUNTA(E493:F493)</f>
        <v>2</v>
      </c>
      <c r="J493" s="341"/>
      <c r="K493" s="405" t="s">
        <v>47</v>
      </c>
      <c r="L493" s="405"/>
      <c r="M493" s="274"/>
      <c r="N493" s="75" t="s">
        <v>52</v>
      </c>
      <c r="O493" s="75" t="s">
        <v>52</v>
      </c>
      <c r="P493" s="75" t="s">
        <v>52</v>
      </c>
      <c r="Q493" s="75" t="s">
        <v>52</v>
      </c>
      <c r="R493" s="75" t="s">
        <v>52</v>
      </c>
      <c r="S493" s="75" t="s">
        <v>52</v>
      </c>
      <c r="T493" s="75" t="s">
        <v>52</v>
      </c>
      <c r="U493" s="75" t="s">
        <v>52</v>
      </c>
      <c r="V493" s="75" t="s">
        <v>52</v>
      </c>
      <c r="W493" s="75" t="s">
        <v>52</v>
      </c>
      <c r="X493" s="75" t="s">
        <v>52</v>
      </c>
      <c r="Y493" s="75" t="s">
        <v>52</v>
      </c>
      <c r="Z493" s="95" t="s">
        <v>52</v>
      </c>
      <c r="AA493" s="76"/>
      <c r="AB493" s="76"/>
    </row>
    <row r="494" spans="1:28" ht="23.25">
      <c r="A494" s="94" t="s">
        <v>52</v>
      </c>
      <c r="B494" s="338" t="s">
        <v>30</v>
      </c>
      <c r="C494" s="339"/>
      <c r="D494" s="69" t="s">
        <v>49</v>
      </c>
      <c r="E494" s="74" t="s">
        <v>32</v>
      </c>
      <c r="F494" s="74" t="s">
        <v>32</v>
      </c>
      <c r="G494" s="74"/>
      <c r="H494" s="74" t="s">
        <v>52</v>
      </c>
      <c r="I494" s="340">
        <f t="shared" si="29"/>
        <v>2</v>
      </c>
      <c r="J494" s="341"/>
      <c r="K494" s="405" t="s">
        <v>47</v>
      </c>
      <c r="L494" s="405"/>
      <c r="M494" s="75" t="s">
        <v>52</v>
      </c>
      <c r="N494" s="75" t="s">
        <v>52</v>
      </c>
      <c r="O494" s="75" t="s">
        <v>52</v>
      </c>
      <c r="P494" s="75" t="s">
        <v>52</v>
      </c>
      <c r="Q494" s="75" t="s">
        <v>52</v>
      </c>
      <c r="R494" s="75" t="s">
        <v>52</v>
      </c>
      <c r="S494" s="75" t="s">
        <v>52</v>
      </c>
      <c r="T494" s="75" t="s">
        <v>52</v>
      </c>
      <c r="U494" s="75" t="s">
        <v>52</v>
      </c>
      <c r="V494" s="75" t="s">
        <v>52</v>
      </c>
      <c r="W494" s="75" t="s">
        <v>52</v>
      </c>
      <c r="X494" s="75" t="s">
        <v>52</v>
      </c>
      <c r="Y494" s="75" t="s">
        <v>52</v>
      </c>
      <c r="Z494" s="95" t="s">
        <v>52</v>
      </c>
      <c r="AA494" s="76"/>
      <c r="AB494" s="76"/>
    </row>
    <row r="495" spans="1:28" ht="23.25">
      <c r="A495" s="94" t="s">
        <v>52</v>
      </c>
      <c r="B495" s="338" t="s">
        <v>30</v>
      </c>
      <c r="C495" s="339"/>
      <c r="D495" s="69" t="s">
        <v>50</v>
      </c>
      <c r="E495" s="74" t="s">
        <v>32</v>
      </c>
      <c r="F495" s="74"/>
      <c r="G495" s="74"/>
      <c r="H495" s="74" t="s">
        <v>52</v>
      </c>
      <c r="I495" s="340">
        <f t="shared" si="29"/>
        <v>1</v>
      </c>
      <c r="J495" s="341"/>
      <c r="K495" s="405" t="s">
        <v>47</v>
      </c>
      <c r="L495" s="405"/>
      <c r="M495" s="75" t="s">
        <v>52</v>
      </c>
      <c r="N495" s="75" t="s">
        <v>52</v>
      </c>
      <c r="O495" s="75" t="s">
        <v>52</v>
      </c>
      <c r="P495" s="75" t="s">
        <v>52</v>
      </c>
      <c r="Q495" s="75" t="s">
        <v>52</v>
      </c>
      <c r="R495" s="75" t="s">
        <v>52</v>
      </c>
      <c r="S495" s="75" t="s">
        <v>52</v>
      </c>
      <c r="T495" s="75" t="s">
        <v>52</v>
      </c>
      <c r="U495" s="75" t="s">
        <v>52</v>
      </c>
      <c r="V495" s="75" t="s">
        <v>52</v>
      </c>
      <c r="W495" s="75" t="s">
        <v>52</v>
      </c>
      <c r="X495" s="75" t="s">
        <v>52</v>
      </c>
      <c r="Y495" s="75" t="s">
        <v>52</v>
      </c>
      <c r="Z495" s="95" t="s">
        <v>52</v>
      </c>
      <c r="AA495" s="76"/>
      <c r="AB495" s="76"/>
    </row>
    <row r="496" spans="1:28" ht="23.25">
      <c r="A496" s="94" t="s">
        <v>52</v>
      </c>
      <c r="B496" s="342" t="s">
        <v>33</v>
      </c>
      <c r="C496" s="343"/>
      <c r="D496" s="344"/>
      <c r="E496" s="116">
        <v>0</v>
      </c>
      <c r="F496" s="116">
        <v>0</v>
      </c>
      <c r="G496" s="116"/>
      <c r="H496" s="116"/>
      <c r="I496" s="340">
        <f>COUNTA(E496:F496)</f>
        <v>2</v>
      </c>
      <c r="J496" s="341"/>
      <c r="K496" s="405"/>
      <c r="L496" s="405"/>
      <c r="M496" s="75" t="s">
        <v>52</v>
      </c>
      <c r="N496" s="75" t="s">
        <v>52</v>
      </c>
      <c r="O496" s="75" t="s">
        <v>52</v>
      </c>
      <c r="P496" s="75" t="s">
        <v>52</v>
      </c>
      <c r="Q496" s="75" t="s">
        <v>52</v>
      </c>
      <c r="R496" s="75" t="s">
        <v>52</v>
      </c>
      <c r="S496" s="75" t="s">
        <v>52</v>
      </c>
      <c r="T496" s="75" t="s">
        <v>52</v>
      </c>
      <c r="U496" s="75" t="s">
        <v>52</v>
      </c>
      <c r="V496" s="75" t="s">
        <v>52</v>
      </c>
      <c r="W496" s="75" t="s">
        <v>52</v>
      </c>
      <c r="X496" s="75" t="s">
        <v>52</v>
      </c>
      <c r="Y496" s="75" t="s">
        <v>52</v>
      </c>
      <c r="Z496" s="95" t="s">
        <v>52</v>
      </c>
      <c r="AA496" s="76"/>
      <c r="AB496" s="76"/>
    </row>
    <row r="497" spans="1:28">
      <c r="A497" s="101" t="s">
        <v>52</v>
      </c>
      <c r="B497" s="102" t="s">
        <v>52</v>
      </c>
      <c r="C497" s="102" t="s">
        <v>52</v>
      </c>
      <c r="D497" s="102" t="s">
        <v>52</v>
      </c>
      <c r="E497" s="102" t="s">
        <v>52</v>
      </c>
      <c r="F497" s="102" t="s">
        <v>52</v>
      </c>
      <c r="G497" s="103" t="s">
        <v>52</v>
      </c>
      <c r="H497" s="103" t="s">
        <v>52</v>
      </c>
      <c r="I497" s="103" t="s">
        <v>52</v>
      </c>
      <c r="J497" s="103" t="s">
        <v>52</v>
      </c>
      <c r="K497" s="104" t="s">
        <v>52</v>
      </c>
      <c r="L497" s="104" t="s">
        <v>52</v>
      </c>
      <c r="M497" s="104" t="s">
        <v>52</v>
      </c>
      <c r="N497" s="104" t="s">
        <v>52</v>
      </c>
      <c r="O497" s="104" t="s">
        <v>52</v>
      </c>
      <c r="P497" s="104" t="s">
        <v>52</v>
      </c>
      <c r="Q497" s="104" t="s">
        <v>52</v>
      </c>
      <c r="R497" s="104" t="s">
        <v>52</v>
      </c>
      <c r="S497" s="104" t="s">
        <v>52</v>
      </c>
      <c r="T497" s="104" t="s">
        <v>52</v>
      </c>
      <c r="U497" s="104" t="s">
        <v>52</v>
      </c>
      <c r="V497" s="104" t="s">
        <v>52</v>
      </c>
      <c r="W497" s="104" t="s">
        <v>52</v>
      </c>
      <c r="X497" s="104" t="s">
        <v>52</v>
      </c>
      <c r="Y497" s="104" t="s">
        <v>52</v>
      </c>
      <c r="Z497" s="105" t="s">
        <v>52</v>
      </c>
      <c r="AA497" s="81"/>
      <c r="AB497" s="81"/>
    </row>
    <row r="498" spans="1:28" ht="48" customHeight="1">
      <c r="A498" s="101" t="s">
        <v>52</v>
      </c>
      <c r="B498" s="345" t="s">
        <v>34</v>
      </c>
      <c r="C498" s="345" t="s">
        <v>35</v>
      </c>
      <c r="D498" s="345" t="s">
        <v>36</v>
      </c>
      <c r="E498" s="345" t="s">
        <v>58</v>
      </c>
      <c r="F498" s="348" t="s">
        <v>59</v>
      </c>
      <c r="G498" s="349"/>
      <c r="H498" s="350"/>
      <c r="I498" s="357" t="s">
        <v>60</v>
      </c>
      <c r="J498" s="358"/>
      <c r="K498" s="363" t="s">
        <v>37</v>
      </c>
      <c r="L498" s="363"/>
      <c r="M498" s="364"/>
      <c r="N498" s="369" t="s">
        <v>38</v>
      </c>
      <c r="O498" s="369"/>
      <c r="P498" s="369"/>
      <c r="Q498" s="369"/>
      <c r="R498" s="387"/>
      <c r="S498" s="345" t="s">
        <v>61</v>
      </c>
      <c r="T498" s="345" t="s">
        <v>39</v>
      </c>
      <c r="U498" s="345" t="s">
        <v>40</v>
      </c>
      <c r="V498" s="345" t="s">
        <v>41</v>
      </c>
      <c r="W498" s="345" t="s">
        <v>62</v>
      </c>
      <c r="X498" s="345" t="s">
        <v>63</v>
      </c>
      <c r="Y498" s="357" t="s">
        <v>42</v>
      </c>
      <c r="Z498" s="366"/>
      <c r="AA498" s="81"/>
      <c r="AB498" s="81"/>
    </row>
    <row r="499" spans="1:28" ht="183.75" customHeight="1">
      <c r="A499" s="101" t="s">
        <v>52</v>
      </c>
      <c r="B499" s="346"/>
      <c r="C499" s="346"/>
      <c r="D499" s="346"/>
      <c r="E499" s="346"/>
      <c r="F499" s="351"/>
      <c r="G499" s="352"/>
      <c r="H499" s="353"/>
      <c r="I499" s="359"/>
      <c r="J499" s="360"/>
      <c r="K499" s="369" t="s">
        <v>43</v>
      </c>
      <c r="L499" s="370"/>
      <c r="M499" s="145" t="s">
        <v>44</v>
      </c>
      <c r="N499" s="371" t="s">
        <v>64</v>
      </c>
      <c r="O499" s="372"/>
      <c r="P499" s="372"/>
      <c r="Q499" s="372"/>
      <c r="R499" s="373"/>
      <c r="S499" s="346"/>
      <c r="T499" s="346"/>
      <c r="U499" s="346"/>
      <c r="V499" s="346"/>
      <c r="W499" s="346"/>
      <c r="X499" s="346"/>
      <c r="Y499" s="359"/>
      <c r="Z499" s="367"/>
      <c r="AA499" s="81"/>
      <c r="AB499" s="81"/>
    </row>
    <row r="500" spans="1:28" ht="88.5" customHeight="1">
      <c r="A500" s="106" t="s">
        <v>52</v>
      </c>
      <c r="B500" s="347"/>
      <c r="C500" s="347"/>
      <c r="D500" s="347"/>
      <c r="E500" s="347"/>
      <c r="F500" s="354"/>
      <c r="G500" s="355"/>
      <c r="H500" s="356"/>
      <c r="I500" s="361"/>
      <c r="J500" s="362"/>
      <c r="K500" s="406" t="s">
        <v>45</v>
      </c>
      <c r="L500" s="407"/>
      <c r="M500" s="146" t="s">
        <v>92</v>
      </c>
      <c r="N500" s="374"/>
      <c r="O500" s="375"/>
      <c r="P500" s="375"/>
      <c r="Q500" s="375"/>
      <c r="R500" s="376"/>
      <c r="S500" s="347"/>
      <c r="T500" s="347"/>
      <c r="U500" s="347"/>
      <c r="V500" s="347"/>
      <c r="W500" s="347"/>
      <c r="X500" s="347"/>
      <c r="Y500" s="361"/>
      <c r="Z500" s="368"/>
      <c r="AA500" s="82"/>
      <c r="AB500" s="82"/>
    </row>
    <row r="501" spans="1:28" ht="15.75">
      <c r="A501" s="101" t="s">
        <v>52</v>
      </c>
      <c r="B501" s="83" t="s">
        <v>52</v>
      </c>
      <c r="C501" s="107"/>
      <c r="D501" s="107"/>
      <c r="E501" s="108"/>
      <c r="F501" s="327" t="s">
        <v>52</v>
      </c>
      <c r="G501" s="327"/>
      <c r="H501" s="327"/>
      <c r="I501" s="108"/>
      <c r="J501" s="108"/>
      <c r="K501" s="108"/>
      <c r="L501" s="81"/>
      <c r="M501" s="81"/>
      <c r="N501" s="81"/>
      <c r="O501" s="108"/>
      <c r="P501" s="108"/>
      <c r="Q501" s="108"/>
      <c r="R501" s="108"/>
      <c r="S501" s="108"/>
      <c r="T501" s="108"/>
      <c r="U501" s="108"/>
      <c r="V501" s="108"/>
      <c r="W501" s="108"/>
      <c r="X501" s="108"/>
      <c r="Y501" s="108"/>
      <c r="Z501" s="109"/>
      <c r="AA501" s="81"/>
      <c r="AB501" s="81"/>
    </row>
    <row r="502" spans="1:28" ht="167.25" customHeight="1">
      <c r="A502" s="101" t="s">
        <v>52</v>
      </c>
      <c r="B502" s="72">
        <v>1</v>
      </c>
      <c r="C502" s="202" t="s">
        <v>499</v>
      </c>
      <c r="D502" s="202" t="s">
        <v>500</v>
      </c>
      <c r="E502" s="202" t="s">
        <v>501</v>
      </c>
      <c r="F502" s="333" t="s">
        <v>502</v>
      </c>
      <c r="G502" s="333"/>
      <c r="H502" s="333"/>
      <c r="I502" s="329" t="s">
        <v>503</v>
      </c>
      <c r="J502" s="329"/>
      <c r="K502" s="381" t="s">
        <v>47</v>
      </c>
      <c r="L502" s="383"/>
      <c r="M502" s="204" t="s">
        <v>46</v>
      </c>
      <c r="N502" s="365" t="s">
        <v>47</v>
      </c>
      <c r="O502" s="365"/>
      <c r="P502" s="365"/>
      <c r="Q502" s="365"/>
      <c r="R502" s="365"/>
      <c r="S502" s="204" t="s">
        <v>47</v>
      </c>
      <c r="T502" s="215" t="s">
        <v>504</v>
      </c>
      <c r="U502" s="67">
        <v>1</v>
      </c>
      <c r="V502" s="154">
        <v>328.98</v>
      </c>
      <c r="W502" s="155">
        <f>U502*V502</f>
        <v>328.98</v>
      </c>
      <c r="X502" s="155">
        <v>328.98</v>
      </c>
      <c r="Y502" s="333" t="s">
        <v>53</v>
      </c>
      <c r="Z502" s="333"/>
      <c r="AA502" s="84"/>
      <c r="AB502" s="81"/>
    </row>
    <row r="503" spans="1:28" ht="194.25" customHeight="1">
      <c r="A503" s="101" t="s">
        <v>52</v>
      </c>
      <c r="B503" s="72">
        <v>2</v>
      </c>
      <c r="C503" s="66">
        <v>19</v>
      </c>
      <c r="D503" s="66">
        <v>300</v>
      </c>
      <c r="E503" s="215" t="s">
        <v>505</v>
      </c>
      <c r="F503" s="333" t="s">
        <v>518</v>
      </c>
      <c r="G503" s="333"/>
      <c r="H503" s="333"/>
      <c r="I503" s="329" t="s">
        <v>506</v>
      </c>
      <c r="J503" s="329"/>
      <c r="K503" s="381" t="s">
        <v>47</v>
      </c>
      <c r="L503" s="383"/>
      <c r="M503" s="204" t="s">
        <v>46</v>
      </c>
      <c r="N503" s="365" t="s">
        <v>47</v>
      </c>
      <c r="O503" s="365"/>
      <c r="P503" s="365"/>
      <c r="Q503" s="365"/>
      <c r="R503" s="365"/>
      <c r="S503" s="204" t="s">
        <v>47</v>
      </c>
      <c r="T503" s="203" t="s">
        <v>507</v>
      </c>
      <c r="U503" s="67">
        <v>0.4</v>
      </c>
      <c r="V503" s="154">
        <v>310.2</v>
      </c>
      <c r="W503" s="155">
        <f t="shared" ref="W503:W505" si="30">U503*V503</f>
        <v>124.08</v>
      </c>
      <c r="X503" s="155">
        <v>124.08</v>
      </c>
      <c r="Y503" s="333" t="s">
        <v>53</v>
      </c>
      <c r="Z503" s="333"/>
      <c r="AA503" s="84"/>
      <c r="AB503" s="81"/>
    </row>
    <row r="504" spans="1:28" ht="179.25" customHeight="1">
      <c r="A504" s="101" t="s">
        <v>52</v>
      </c>
      <c r="B504" s="72">
        <v>3</v>
      </c>
      <c r="C504" s="66">
        <v>2</v>
      </c>
      <c r="D504" s="66">
        <v>233</v>
      </c>
      <c r="E504" s="202" t="s">
        <v>508</v>
      </c>
      <c r="F504" s="333" t="s">
        <v>519</v>
      </c>
      <c r="G504" s="333"/>
      <c r="H504" s="333"/>
      <c r="I504" s="329" t="s">
        <v>509</v>
      </c>
      <c r="J504" s="329"/>
      <c r="K504" s="381" t="s">
        <v>47</v>
      </c>
      <c r="L504" s="383"/>
      <c r="M504" s="204" t="s">
        <v>46</v>
      </c>
      <c r="N504" s="365" t="s">
        <v>47</v>
      </c>
      <c r="O504" s="365"/>
      <c r="P504" s="365"/>
      <c r="Q504" s="365"/>
      <c r="R504" s="365"/>
      <c r="S504" s="204" t="s">
        <v>47</v>
      </c>
      <c r="T504" s="203" t="s">
        <v>507</v>
      </c>
      <c r="U504" s="67">
        <v>1</v>
      </c>
      <c r="V504" s="154">
        <v>339.25</v>
      </c>
      <c r="W504" s="155">
        <f t="shared" si="30"/>
        <v>339.25</v>
      </c>
      <c r="X504" s="155">
        <v>339.25</v>
      </c>
      <c r="Y504" s="333" t="s">
        <v>53</v>
      </c>
      <c r="Z504" s="333"/>
      <c r="AA504" s="84"/>
      <c r="AB504" s="81"/>
    </row>
    <row r="505" spans="1:28" ht="216.75" customHeight="1">
      <c r="A505" s="101" t="s">
        <v>52</v>
      </c>
      <c r="B505" s="72">
        <v>4</v>
      </c>
      <c r="C505" s="66">
        <v>3</v>
      </c>
      <c r="D505" s="66">
        <v>236</v>
      </c>
      <c r="E505" s="202" t="s">
        <v>510</v>
      </c>
      <c r="F505" s="333" t="s">
        <v>520</v>
      </c>
      <c r="G505" s="333"/>
      <c r="H505" s="333"/>
      <c r="I505" s="329" t="s">
        <v>511</v>
      </c>
      <c r="J505" s="329"/>
      <c r="K505" s="381" t="s">
        <v>47</v>
      </c>
      <c r="L505" s="383"/>
      <c r="M505" s="204" t="s">
        <v>46</v>
      </c>
      <c r="N505" s="365" t="s">
        <v>47</v>
      </c>
      <c r="O505" s="365"/>
      <c r="P505" s="365"/>
      <c r="Q505" s="365"/>
      <c r="R505" s="365"/>
      <c r="S505" s="204" t="s">
        <v>47</v>
      </c>
      <c r="T505" s="203" t="s">
        <v>507</v>
      </c>
      <c r="U505" s="67">
        <v>0.5</v>
      </c>
      <c r="V505" s="154">
        <v>781.29</v>
      </c>
      <c r="W505" s="155">
        <f t="shared" si="30"/>
        <v>390.64499999999998</v>
      </c>
      <c r="X505" s="155">
        <v>390.64499999999998</v>
      </c>
      <c r="Y505" s="333" t="s">
        <v>53</v>
      </c>
      <c r="Z505" s="333"/>
      <c r="AA505" s="84"/>
      <c r="AB505" s="81"/>
    </row>
    <row r="506" spans="1:28" ht="17.25" thickBot="1">
      <c r="A506" s="101" t="s">
        <v>52</v>
      </c>
      <c r="B506" s="110" t="s">
        <v>52</v>
      </c>
      <c r="C506" s="86" t="s">
        <v>52</v>
      </c>
      <c r="D506" s="86" t="s">
        <v>52</v>
      </c>
      <c r="E506" s="87" t="s">
        <v>52</v>
      </c>
      <c r="F506" s="87" t="s">
        <v>52</v>
      </c>
      <c r="G506" s="87" t="s">
        <v>52</v>
      </c>
      <c r="H506" s="87" t="s">
        <v>52</v>
      </c>
      <c r="I506" s="87" t="s">
        <v>52</v>
      </c>
      <c r="J506" s="87" t="s">
        <v>52</v>
      </c>
      <c r="K506" s="87" t="s">
        <v>52</v>
      </c>
      <c r="L506" s="87" t="s">
        <v>52</v>
      </c>
      <c r="M506" s="87" t="s">
        <v>52</v>
      </c>
      <c r="N506" s="87" t="s">
        <v>52</v>
      </c>
      <c r="O506" s="87" t="s">
        <v>52</v>
      </c>
      <c r="P506" s="87" t="s">
        <v>52</v>
      </c>
      <c r="Q506" s="87" t="s">
        <v>52</v>
      </c>
      <c r="R506" s="87" t="s">
        <v>52</v>
      </c>
      <c r="S506" s="87" t="s">
        <v>52</v>
      </c>
      <c r="T506" s="87" t="s">
        <v>52</v>
      </c>
      <c r="U506" s="87" t="s">
        <v>52</v>
      </c>
      <c r="V506" s="87" t="s">
        <v>52</v>
      </c>
      <c r="W506" s="87" t="s">
        <v>52</v>
      </c>
      <c r="X506" s="87" t="s">
        <v>52</v>
      </c>
      <c r="Y506" s="87" t="s">
        <v>52</v>
      </c>
      <c r="Z506" s="109"/>
      <c r="AA506" s="81"/>
      <c r="AB506" s="81"/>
    </row>
    <row r="507" spans="1:28" ht="33" customHeight="1">
      <c r="A507" s="101" t="s">
        <v>52</v>
      </c>
      <c r="B507" s="319" t="s">
        <v>68</v>
      </c>
      <c r="C507" s="320"/>
      <c r="D507" s="320"/>
      <c r="E507" s="320"/>
      <c r="F507" s="320"/>
      <c r="G507" s="320"/>
      <c r="H507" s="320"/>
      <c r="I507" s="320"/>
      <c r="J507" s="320"/>
      <c r="K507" s="320"/>
      <c r="L507" s="320"/>
      <c r="M507" s="320"/>
      <c r="N507" s="320"/>
      <c r="O507" s="320"/>
      <c r="P507" s="320"/>
      <c r="Q507" s="320"/>
      <c r="R507" s="320"/>
      <c r="S507" s="320"/>
      <c r="T507" s="320"/>
      <c r="U507" s="320"/>
      <c r="V507" s="321"/>
      <c r="W507" s="158">
        <f>SUM(W502:W505)</f>
        <v>1182.9549999999999</v>
      </c>
      <c r="X507" s="158">
        <f>SUM(X502:X505)</f>
        <v>1182.9549999999999</v>
      </c>
      <c r="Y507" s="377" t="s">
        <v>47</v>
      </c>
      <c r="Z507" s="378"/>
      <c r="AA507" s="81"/>
      <c r="AB507" s="81"/>
    </row>
    <row r="508" spans="1:28" ht="33" customHeight="1" thickBot="1">
      <c r="A508" s="157" t="s">
        <v>52</v>
      </c>
      <c r="B508" s="322" t="s">
        <v>69</v>
      </c>
      <c r="C508" s="323"/>
      <c r="D508" s="323"/>
      <c r="E508" s="323"/>
      <c r="F508" s="323"/>
      <c r="G508" s="323"/>
      <c r="H508" s="323"/>
      <c r="I508" s="323"/>
      <c r="J508" s="323"/>
      <c r="K508" s="323"/>
      <c r="L508" s="323"/>
      <c r="M508" s="323"/>
      <c r="N508" s="323"/>
      <c r="O508" s="323"/>
      <c r="P508" s="323"/>
      <c r="Q508" s="323"/>
      <c r="R508" s="323"/>
      <c r="S508" s="323"/>
      <c r="T508" s="323"/>
      <c r="U508" s="323"/>
      <c r="V508" s="324"/>
      <c r="W508" s="111">
        <f>AVERAGE(W502:W505)</f>
        <v>295.73874999999998</v>
      </c>
      <c r="X508" s="111">
        <f>AVERAGE(X502:X505)</f>
        <v>295.73874999999998</v>
      </c>
      <c r="Y508" s="325" t="s">
        <v>47</v>
      </c>
      <c r="Z508" s="326"/>
      <c r="AA508" s="81"/>
      <c r="AB508" s="81"/>
    </row>
    <row r="509" spans="1:28" ht="36.75" customHeight="1"/>
    <row r="510" spans="1:28" ht="36.75" customHeight="1"/>
    <row r="511" spans="1:28" ht="43.5" customHeight="1">
      <c r="A511" s="94" t="s">
        <v>52</v>
      </c>
      <c r="B511" s="73">
        <v>19</v>
      </c>
      <c r="C511" s="463" t="s">
        <v>495</v>
      </c>
      <c r="D511" s="463"/>
      <c r="E511" s="463"/>
      <c r="F511" s="463"/>
      <c r="G511" s="463"/>
      <c r="H511" s="463"/>
      <c r="I511" s="463"/>
      <c r="J511" s="464"/>
      <c r="K511" s="264" t="s">
        <v>52</v>
      </c>
      <c r="L511" s="75" t="s">
        <v>52</v>
      </c>
      <c r="M511" s="381" t="s">
        <v>47</v>
      </c>
      <c r="N511" s="382"/>
      <c r="O511" s="382"/>
      <c r="P511" s="383"/>
      <c r="Q511" s="75" t="s">
        <v>52</v>
      </c>
      <c r="R511" s="75" t="s">
        <v>52</v>
      </c>
      <c r="S511" s="75" t="s">
        <v>52</v>
      </c>
      <c r="T511" s="75" t="s">
        <v>52</v>
      </c>
      <c r="U511" s="75" t="s">
        <v>52</v>
      </c>
      <c r="V511" s="75" t="s">
        <v>52</v>
      </c>
      <c r="W511" s="75" t="s">
        <v>52</v>
      </c>
      <c r="X511" s="75" t="s">
        <v>52</v>
      </c>
      <c r="Y511" s="75" t="s">
        <v>52</v>
      </c>
      <c r="Z511" s="95" t="s">
        <v>52</v>
      </c>
      <c r="AA511" s="76"/>
      <c r="AB511" s="76"/>
    </row>
    <row r="512" spans="1:28" ht="43.5" customHeight="1">
      <c r="A512" s="94" t="s">
        <v>52</v>
      </c>
      <c r="B512" s="77" t="s">
        <v>52</v>
      </c>
      <c r="C512" s="96" t="s">
        <v>52</v>
      </c>
      <c r="D512" s="96" t="s">
        <v>52</v>
      </c>
      <c r="E512" s="77" t="s">
        <v>52</v>
      </c>
      <c r="F512" s="77" t="s">
        <v>52</v>
      </c>
      <c r="G512" s="77" t="s">
        <v>52</v>
      </c>
      <c r="H512" s="77" t="s">
        <v>52</v>
      </c>
      <c r="I512" s="77" t="s">
        <v>52</v>
      </c>
      <c r="J512" s="76"/>
      <c r="K512" s="77" t="s">
        <v>52</v>
      </c>
      <c r="L512" s="75" t="s">
        <v>52</v>
      </c>
      <c r="M512" s="384"/>
      <c r="N512" s="385"/>
      <c r="O512" s="385"/>
      <c r="P512" s="386"/>
      <c r="Q512" s="75" t="s">
        <v>52</v>
      </c>
      <c r="R512" s="75" t="s">
        <v>52</v>
      </c>
      <c r="S512" s="75" t="s">
        <v>52</v>
      </c>
      <c r="T512" s="75" t="s">
        <v>52</v>
      </c>
      <c r="U512" s="75" t="s">
        <v>52</v>
      </c>
      <c r="V512" s="75" t="s">
        <v>52</v>
      </c>
      <c r="W512" s="75" t="s">
        <v>52</v>
      </c>
      <c r="X512" s="75" t="s">
        <v>52</v>
      </c>
      <c r="Y512" s="75" t="s">
        <v>52</v>
      </c>
      <c r="Z512" s="95" t="s">
        <v>52</v>
      </c>
      <c r="AA512" s="76"/>
      <c r="AB512" s="76"/>
    </row>
    <row r="513" spans="1:28" ht="23.25">
      <c r="A513" s="94" t="s">
        <v>52</v>
      </c>
      <c r="B513" s="96" t="s">
        <v>52</v>
      </c>
      <c r="C513" s="96" t="s">
        <v>52</v>
      </c>
      <c r="D513" s="96" t="s">
        <v>52</v>
      </c>
      <c r="E513" s="96" t="s">
        <v>52</v>
      </c>
      <c r="F513" s="96" t="s">
        <v>52</v>
      </c>
      <c r="G513" s="96" t="s">
        <v>52</v>
      </c>
      <c r="H513" s="96" t="s">
        <v>52</v>
      </c>
      <c r="I513" s="96" t="s">
        <v>52</v>
      </c>
      <c r="J513" s="96" t="s">
        <v>52</v>
      </c>
      <c r="K513" s="77" t="s">
        <v>52</v>
      </c>
      <c r="L513" s="77" t="s">
        <v>52</v>
      </c>
      <c r="M513" s="77" t="s">
        <v>52</v>
      </c>
      <c r="N513" s="96" t="s">
        <v>52</v>
      </c>
      <c r="O513" s="96" t="s">
        <v>52</v>
      </c>
      <c r="P513" s="96" t="s">
        <v>52</v>
      </c>
      <c r="Q513" s="96" t="s">
        <v>52</v>
      </c>
      <c r="R513" s="96" t="s">
        <v>52</v>
      </c>
      <c r="S513" s="96" t="s">
        <v>52</v>
      </c>
      <c r="T513" s="77" t="s">
        <v>52</v>
      </c>
      <c r="U513" s="77" t="s">
        <v>52</v>
      </c>
      <c r="V513" s="77" t="s">
        <v>52</v>
      </c>
      <c r="W513" s="77" t="s">
        <v>52</v>
      </c>
      <c r="X513" s="77" t="s">
        <v>52</v>
      </c>
      <c r="Y513" s="77" t="s">
        <v>52</v>
      </c>
      <c r="Z513" s="95" t="s">
        <v>52</v>
      </c>
      <c r="AA513" s="76"/>
      <c r="AB513" s="76"/>
    </row>
    <row r="514" spans="1:28" ht="26.25" customHeight="1">
      <c r="A514" s="97" t="s">
        <v>52</v>
      </c>
      <c r="B514" s="348" t="s">
        <v>56</v>
      </c>
      <c r="C514" s="349"/>
      <c r="D514" s="350"/>
      <c r="E514" s="388" t="str">
        <f>C511</f>
        <v>CONSORCIO SAN MARCOS 001</v>
      </c>
      <c r="F514" s="389"/>
      <c r="G514" s="389"/>
      <c r="H514" s="390"/>
      <c r="I514" s="394" t="s">
        <v>23</v>
      </c>
      <c r="J514" s="335"/>
      <c r="K514" s="494" t="s">
        <v>512</v>
      </c>
      <c r="L514" s="494"/>
      <c r="M514" s="494"/>
      <c r="N514" s="494"/>
      <c r="O514" s="495"/>
      <c r="P514" s="394" t="s">
        <v>24</v>
      </c>
      <c r="Q514" s="394"/>
      <c r="R514" s="394"/>
      <c r="S514" s="78">
        <v>0.9</v>
      </c>
      <c r="T514" s="77" t="s">
        <v>52</v>
      </c>
      <c r="U514" s="77" t="s">
        <v>52</v>
      </c>
      <c r="V514" s="75" t="s">
        <v>52</v>
      </c>
      <c r="W514" s="75" t="s">
        <v>52</v>
      </c>
      <c r="X514" s="75" t="s">
        <v>52</v>
      </c>
      <c r="Y514" s="98" t="s">
        <v>52</v>
      </c>
      <c r="Z514" s="99" t="s">
        <v>52</v>
      </c>
      <c r="AA514" s="79"/>
      <c r="AB514" s="79"/>
    </row>
    <row r="515" spans="1:28" ht="54.75" customHeight="1">
      <c r="A515" s="97" t="s">
        <v>52</v>
      </c>
      <c r="B515" s="411"/>
      <c r="C515" s="412"/>
      <c r="D515" s="413"/>
      <c r="E515" s="391"/>
      <c r="F515" s="392"/>
      <c r="G515" s="392"/>
      <c r="H515" s="393"/>
      <c r="I515" s="394" t="s">
        <v>25</v>
      </c>
      <c r="J515" s="335"/>
      <c r="K515" s="494" t="s">
        <v>513</v>
      </c>
      <c r="L515" s="494"/>
      <c r="M515" s="494"/>
      <c r="N515" s="494"/>
      <c r="O515" s="495"/>
      <c r="P515" s="394" t="s">
        <v>24</v>
      </c>
      <c r="Q515" s="394"/>
      <c r="R515" s="394"/>
      <c r="S515" s="142">
        <v>0.1</v>
      </c>
      <c r="T515" s="77" t="s">
        <v>52</v>
      </c>
      <c r="U515" s="77" t="s">
        <v>52</v>
      </c>
      <c r="V515" s="77" t="s">
        <v>52</v>
      </c>
      <c r="W515" s="77" t="s">
        <v>52</v>
      </c>
      <c r="X515" s="77" t="s">
        <v>52</v>
      </c>
      <c r="Y515" s="98" t="s">
        <v>52</v>
      </c>
      <c r="Z515" s="99" t="s">
        <v>52</v>
      </c>
      <c r="AA515" s="79"/>
      <c r="AB515" s="79"/>
    </row>
    <row r="516" spans="1:28" ht="26.25" customHeight="1">
      <c r="A516" s="265"/>
      <c r="B516" s="108"/>
      <c r="C516" s="108"/>
      <c r="D516" s="108"/>
      <c r="E516" s="266"/>
      <c r="F516" s="266"/>
      <c r="G516" s="266"/>
      <c r="H516" s="266"/>
      <c r="I516" s="267"/>
      <c r="J516" s="267"/>
      <c r="K516" s="267"/>
      <c r="L516" s="267"/>
      <c r="M516" s="267"/>
      <c r="N516" s="267"/>
      <c r="O516" s="267"/>
      <c r="P516" s="334" t="s">
        <v>91</v>
      </c>
      <c r="Q516" s="394"/>
      <c r="R516" s="397"/>
      <c r="S516" s="268">
        <f>S514+S515</f>
        <v>1</v>
      </c>
      <c r="T516" s="108"/>
      <c r="U516" s="108"/>
      <c r="V516" s="108"/>
      <c r="W516" s="108"/>
      <c r="X516" s="108"/>
      <c r="Y516" s="79"/>
      <c r="Z516" s="269"/>
      <c r="AA516" s="79"/>
      <c r="AB516" s="79"/>
    </row>
    <row r="517" spans="1:28" ht="31.5" customHeight="1">
      <c r="A517" s="94" t="s">
        <v>52</v>
      </c>
      <c r="B517" s="96" t="s">
        <v>52</v>
      </c>
      <c r="C517" s="96" t="s">
        <v>52</v>
      </c>
      <c r="D517" s="96" t="s">
        <v>52</v>
      </c>
      <c r="E517" s="96" t="s">
        <v>52</v>
      </c>
      <c r="F517" s="96" t="s">
        <v>52</v>
      </c>
      <c r="G517" s="96" t="s">
        <v>52</v>
      </c>
      <c r="H517" s="96" t="s">
        <v>52</v>
      </c>
      <c r="I517" s="96" t="s">
        <v>52</v>
      </c>
      <c r="J517" s="96" t="s">
        <v>52</v>
      </c>
      <c r="K517" s="77" t="s">
        <v>52</v>
      </c>
      <c r="L517" s="77" t="s">
        <v>52</v>
      </c>
      <c r="M517" s="77" t="s">
        <v>52</v>
      </c>
      <c r="N517" s="96" t="s">
        <v>52</v>
      </c>
      <c r="O517" s="96" t="s">
        <v>52</v>
      </c>
      <c r="P517" s="96" t="s">
        <v>52</v>
      </c>
      <c r="Q517" s="96" t="s">
        <v>52</v>
      </c>
      <c r="R517" s="96" t="s">
        <v>52</v>
      </c>
      <c r="S517" s="96" t="s">
        <v>52</v>
      </c>
      <c r="T517" s="77" t="s">
        <v>52</v>
      </c>
      <c r="U517" s="77" t="s">
        <v>52</v>
      </c>
      <c r="V517" s="77" t="s">
        <v>52</v>
      </c>
      <c r="W517" s="77" t="s">
        <v>52</v>
      </c>
      <c r="X517" s="77" t="s">
        <v>52</v>
      </c>
      <c r="Y517" s="76"/>
      <c r="Z517" s="100"/>
      <c r="AA517" s="76"/>
      <c r="AB517" s="76"/>
    </row>
    <row r="518" spans="1:28" ht="37.5" customHeight="1">
      <c r="A518" s="94" t="s">
        <v>52</v>
      </c>
      <c r="B518" s="334" t="s">
        <v>26</v>
      </c>
      <c r="C518" s="394"/>
      <c r="D518" s="335"/>
      <c r="E518" s="398">
        <v>215897184</v>
      </c>
      <c r="F518" s="399"/>
      <c r="G518" s="400" t="s">
        <v>27</v>
      </c>
      <c r="H518" s="400"/>
      <c r="I518" s="401"/>
      <c r="J518" s="64">
        <v>1</v>
      </c>
      <c r="K518" s="17">
        <f>((E518/1300000)*J518)</f>
        <v>166.07475692307693</v>
      </c>
      <c r="L518" s="204" t="s">
        <v>47</v>
      </c>
      <c r="M518" s="152"/>
      <c r="N518" s="75" t="s">
        <v>52</v>
      </c>
      <c r="O518" s="75" t="s">
        <v>52</v>
      </c>
      <c r="P518" s="75" t="s">
        <v>52</v>
      </c>
      <c r="Q518" s="75" t="s">
        <v>52</v>
      </c>
      <c r="R518" s="75" t="s">
        <v>52</v>
      </c>
      <c r="S518" s="75" t="s">
        <v>52</v>
      </c>
      <c r="T518" s="75" t="s">
        <v>52</v>
      </c>
      <c r="U518" s="75" t="s">
        <v>52</v>
      </c>
      <c r="V518" s="75" t="s">
        <v>52</v>
      </c>
      <c r="W518" s="75" t="s">
        <v>52</v>
      </c>
      <c r="X518" s="75" t="s">
        <v>52</v>
      </c>
      <c r="Y518" s="75" t="s">
        <v>52</v>
      </c>
      <c r="Z518" s="95" t="s">
        <v>52</v>
      </c>
      <c r="AA518" s="76"/>
      <c r="AB518" s="76"/>
    </row>
    <row r="519" spans="1:28" ht="37.5" customHeight="1">
      <c r="A519" s="94"/>
      <c r="B519" s="270"/>
      <c r="C519" s="270"/>
      <c r="D519" s="270"/>
      <c r="E519" s="271"/>
      <c r="F519" s="272"/>
      <c r="G519" s="402" t="s">
        <v>93</v>
      </c>
      <c r="H519" s="400"/>
      <c r="I519" s="401"/>
      <c r="J519" s="150">
        <v>0.7</v>
      </c>
      <c r="K519" s="17">
        <f>((E518/1300000)*J519)</f>
        <v>116.25232984615384</v>
      </c>
      <c r="L519" s="204" t="s">
        <v>47</v>
      </c>
      <c r="M519" s="152"/>
      <c r="N519" s="75"/>
      <c r="O519" s="75"/>
      <c r="P519" s="75"/>
      <c r="Q519" s="75"/>
      <c r="R519" s="75"/>
      <c r="S519" s="75"/>
      <c r="T519" s="75"/>
      <c r="U519" s="75"/>
      <c r="V519" s="75"/>
      <c r="W519" s="75"/>
      <c r="X519" s="75"/>
      <c r="Y519" s="75"/>
      <c r="Z519" s="95"/>
      <c r="AA519" s="76"/>
      <c r="AB519" s="76"/>
    </row>
    <row r="520" spans="1:28" ht="23.25">
      <c r="A520" s="94" t="s">
        <v>52</v>
      </c>
      <c r="B520" s="96" t="s">
        <v>52</v>
      </c>
      <c r="C520" s="96" t="s">
        <v>52</v>
      </c>
      <c r="D520" s="96" t="s">
        <v>52</v>
      </c>
      <c r="E520" s="96" t="s">
        <v>52</v>
      </c>
      <c r="F520" s="96" t="s">
        <v>52</v>
      </c>
      <c r="G520" s="96" t="s">
        <v>52</v>
      </c>
      <c r="H520" s="96" t="s">
        <v>52</v>
      </c>
      <c r="I520" s="96" t="s">
        <v>52</v>
      </c>
      <c r="J520" s="96" t="s">
        <v>52</v>
      </c>
      <c r="K520" s="77" t="s">
        <v>52</v>
      </c>
      <c r="L520" s="77" t="s">
        <v>52</v>
      </c>
      <c r="M520" s="77" t="s">
        <v>52</v>
      </c>
      <c r="N520" s="96" t="s">
        <v>52</v>
      </c>
      <c r="O520" s="96" t="s">
        <v>52</v>
      </c>
      <c r="P520" s="96" t="s">
        <v>52</v>
      </c>
      <c r="Q520" s="96" t="s">
        <v>52</v>
      </c>
      <c r="R520" s="96" t="s">
        <v>52</v>
      </c>
      <c r="S520" s="96" t="s">
        <v>52</v>
      </c>
      <c r="T520" s="77" t="s">
        <v>52</v>
      </c>
      <c r="U520" s="77" t="s">
        <v>52</v>
      </c>
      <c r="V520" s="77" t="s">
        <v>52</v>
      </c>
      <c r="W520" s="77" t="s">
        <v>52</v>
      </c>
      <c r="X520" s="77" t="s">
        <v>52</v>
      </c>
      <c r="Y520" s="76"/>
      <c r="Z520" s="100"/>
      <c r="AA520" s="76"/>
      <c r="AB520" s="76"/>
    </row>
    <row r="521" spans="1:28" ht="46.5" customHeight="1">
      <c r="A521" s="94" t="s">
        <v>52</v>
      </c>
      <c r="B521" s="334" t="s">
        <v>57</v>
      </c>
      <c r="C521" s="335"/>
      <c r="D521" s="80">
        <v>1</v>
      </c>
      <c r="E521" s="205">
        <v>80101600</v>
      </c>
      <c r="F521" s="205">
        <v>81101500</v>
      </c>
      <c r="G521" s="205"/>
      <c r="H521" s="205"/>
      <c r="I521" s="336" t="s">
        <v>28</v>
      </c>
      <c r="J521" s="337"/>
      <c r="K521" s="403" t="s">
        <v>29</v>
      </c>
      <c r="L521" s="404"/>
      <c r="M521" s="75" t="s">
        <v>52</v>
      </c>
      <c r="N521" s="75" t="s">
        <v>52</v>
      </c>
      <c r="O521" s="75" t="s">
        <v>52</v>
      </c>
      <c r="P521" s="75" t="s">
        <v>52</v>
      </c>
      <c r="Q521" s="76"/>
      <c r="R521" s="75" t="s">
        <v>52</v>
      </c>
      <c r="S521" s="75" t="s">
        <v>52</v>
      </c>
      <c r="T521" s="75" t="s">
        <v>52</v>
      </c>
      <c r="U521" s="75" t="s">
        <v>52</v>
      </c>
      <c r="V521" s="75" t="s">
        <v>52</v>
      </c>
      <c r="W521" s="75" t="s">
        <v>52</v>
      </c>
      <c r="X521" s="75" t="s">
        <v>52</v>
      </c>
      <c r="Y521" s="75" t="s">
        <v>52</v>
      </c>
      <c r="Z521" s="95" t="s">
        <v>52</v>
      </c>
      <c r="AA521" s="76"/>
      <c r="AB521" s="76"/>
    </row>
    <row r="522" spans="1:28" ht="23.25">
      <c r="A522" s="94" t="s">
        <v>52</v>
      </c>
      <c r="B522" s="338" t="s">
        <v>30</v>
      </c>
      <c r="C522" s="339"/>
      <c r="D522" s="69" t="s">
        <v>31</v>
      </c>
      <c r="E522" s="74" t="s">
        <v>32</v>
      </c>
      <c r="F522" s="74" t="s">
        <v>32</v>
      </c>
      <c r="G522" s="74"/>
      <c r="H522" s="74" t="s">
        <v>52</v>
      </c>
      <c r="I522" s="340">
        <f>COUNTA(E522:F522)</f>
        <v>2</v>
      </c>
      <c r="J522" s="341"/>
      <c r="K522" s="405" t="s">
        <v>47</v>
      </c>
      <c r="L522" s="405"/>
      <c r="M522" s="75" t="s">
        <v>52</v>
      </c>
      <c r="N522" s="75" t="s">
        <v>52</v>
      </c>
      <c r="O522" s="75" t="s">
        <v>52</v>
      </c>
      <c r="P522" s="75" t="s">
        <v>52</v>
      </c>
      <c r="Q522" s="75" t="s">
        <v>52</v>
      </c>
      <c r="R522" s="75" t="s">
        <v>52</v>
      </c>
      <c r="S522" s="75" t="s">
        <v>52</v>
      </c>
      <c r="T522" s="75" t="s">
        <v>52</v>
      </c>
      <c r="U522" s="75" t="s">
        <v>52</v>
      </c>
      <c r="V522" s="75" t="s">
        <v>52</v>
      </c>
      <c r="W522" s="75" t="s">
        <v>52</v>
      </c>
      <c r="X522" s="75" t="s">
        <v>52</v>
      </c>
      <c r="Y522" s="75" t="s">
        <v>52</v>
      </c>
      <c r="Z522" s="95" t="s">
        <v>52</v>
      </c>
      <c r="AA522" s="76"/>
      <c r="AB522" s="76"/>
    </row>
    <row r="523" spans="1:28" ht="23.25">
      <c r="A523" s="94" t="s">
        <v>52</v>
      </c>
      <c r="B523" s="342" t="s">
        <v>33</v>
      </c>
      <c r="C523" s="343"/>
      <c r="D523" s="344"/>
      <c r="E523" s="116"/>
      <c r="F523" s="116"/>
      <c r="G523" s="116"/>
      <c r="H523" s="116"/>
      <c r="I523" s="340">
        <f>COUNTA(E523:F523)</f>
        <v>0</v>
      </c>
      <c r="J523" s="341"/>
      <c r="K523" s="405"/>
      <c r="L523" s="405"/>
      <c r="M523" s="75" t="s">
        <v>52</v>
      </c>
      <c r="N523" s="75" t="s">
        <v>52</v>
      </c>
      <c r="O523" s="75" t="s">
        <v>52</v>
      </c>
      <c r="P523" s="75" t="s">
        <v>52</v>
      </c>
      <c r="Q523" s="75" t="s">
        <v>52</v>
      </c>
      <c r="R523" s="75" t="s">
        <v>52</v>
      </c>
      <c r="S523" s="75" t="s">
        <v>52</v>
      </c>
      <c r="T523" s="75" t="s">
        <v>52</v>
      </c>
      <c r="U523" s="75" t="s">
        <v>52</v>
      </c>
      <c r="V523" s="75" t="s">
        <v>52</v>
      </c>
      <c r="W523" s="75" t="s">
        <v>52</v>
      </c>
      <c r="X523" s="75" t="s">
        <v>52</v>
      </c>
      <c r="Y523" s="75" t="s">
        <v>52</v>
      </c>
      <c r="Z523" s="95" t="s">
        <v>52</v>
      </c>
      <c r="AA523" s="76"/>
      <c r="AB523" s="76"/>
    </row>
    <row r="524" spans="1:28">
      <c r="A524" s="101" t="s">
        <v>52</v>
      </c>
      <c r="B524" s="102" t="s">
        <v>52</v>
      </c>
      <c r="C524" s="102" t="s">
        <v>52</v>
      </c>
      <c r="D524" s="102" t="s">
        <v>52</v>
      </c>
      <c r="E524" s="102" t="s">
        <v>52</v>
      </c>
      <c r="F524" s="102" t="s">
        <v>52</v>
      </c>
      <c r="G524" s="103" t="s">
        <v>52</v>
      </c>
      <c r="H524" s="103" t="s">
        <v>52</v>
      </c>
      <c r="I524" s="103" t="s">
        <v>52</v>
      </c>
      <c r="J524" s="103" t="s">
        <v>52</v>
      </c>
      <c r="K524" s="104" t="s">
        <v>52</v>
      </c>
      <c r="L524" s="104" t="s">
        <v>52</v>
      </c>
      <c r="M524" s="104" t="s">
        <v>52</v>
      </c>
      <c r="N524" s="104" t="s">
        <v>52</v>
      </c>
      <c r="O524" s="104" t="s">
        <v>52</v>
      </c>
      <c r="P524" s="104" t="s">
        <v>52</v>
      </c>
      <c r="Q524" s="104" t="s">
        <v>52</v>
      </c>
      <c r="R524" s="104" t="s">
        <v>52</v>
      </c>
      <c r="S524" s="104" t="s">
        <v>52</v>
      </c>
      <c r="T524" s="104" t="s">
        <v>52</v>
      </c>
      <c r="U524" s="104" t="s">
        <v>52</v>
      </c>
      <c r="V524" s="104" t="s">
        <v>52</v>
      </c>
      <c r="W524" s="104" t="s">
        <v>52</v>
      </c>
      <c r="X524" s="104" t="s">
        <v>52</v>
      </c>
      <c r="Y524" s="104" t="s">
        <v>52</v>
      </c>
      <c r="Z524" s="105" t="s">
        <v>52</v>
      </c>
      <c r="AA524" s="81"/>
      <c r="AB524" s="81"/>
    </row>
    <row r="525" spans="1:28" ht="48" customHeight="1">
      <c r="A525" s="101" t="s">
        <v>52</v>
      </c>
      <c r="B525" s="345" t="s">
        <v>34</v>
      </c>
      <c r="C525" s="345" t="s">
        <v>35</v>
      </c>
      <c r="D525" s="345" t="s">
        <v>36</v>
      </c>
      <c r="E525" s="345" t="s">
        <v>58</v>
      </c>
      <c r="F525" s="348" t="s">
        <v>59</v>
      </c>
      <c r="G525" s="349"/>
      <c r="H525" s="350"/>
      <c r="I525" s="357" t="s">
        <v>60</v>
      </c>
      <c r="J525" s="358"/>
      <c r="K525" s="363" t="s">
        <v>37</v>
      </c>
      <c r="L525" s="363"/>
      <c r="M525" s="364"/>
      <c r="N525" s="369" t="s">
        <v>38</v>
      </c>
      <c r="O525" s="369"/>
      <c r="P525" s="369"/>
      <c r="Q525" s="369"/>
      <c r="R525" s="387"/>
      <c r="S525" s="345" t="s">
        <v>61</v>
      </c>
      <c r="T525" s="345" t="s">
        <v>39</v>
      </c>
      <c r="U525" s="345" t="s">
        <v>40</v>
      </c>
      <c r="V525" s="345" t="s">
        <v>41</v>
      </c>
      <c r="W525" s="345" t="s">
        <v>62</v>
      </c>
      <c r="X525" s="345" t="s">
        <v>63</v>
      </c>
      <c r="Y525" s="357" t="s">
        <v>42</v>
      </c>
      <c r="Z525" s="366"/>
      <c r="AA525" s="81"/>
      <c r="AB525" s="81"/>
    </row>
    <row r="526" spans="1:28" ht="183.75" customHeight="1">
      <c r="A526" s="101" t="s">
        <v>52</v>
      </c>
      <c r="B526" s="346"/>
      <c r="C526" s="346"/>
      <c r="D526" s="346"/>
      <c r="E526" s="346"/>
      <c r="F526" s="351"/>
      <c r="G526" s="352"/>
      <c r="H526" s="353"/>
      <c r="I526" s="359"/>
      <c r="J526" s="360"/>
      <c r="K526" s="369" t="s">
        <v>43</v>
      </c>
      <c r="L526" s="370"/>
      <c r="M526" s="145" t="s">
        <v>44</v>
      </c>
      <c r="N526" s="371" t="s">
        <v>64</v>
      </c>
      <c r="O526" s="372"/>
      <c r="P526" s="372"/>
      <c r="Q526" s="372"/>
      <c r="R526" s="373"/>
      <c r="S526" s="346"/>
      <c r="T526" s="346"/>
      <c r="U526" s="346"/>
      <c r="V526" s="346"/>
      <c r="W526" s="346"/>
      <c r="X526" s="346"/>
      <c r="Y526" s="359"/>
      <c r="Z526" s="367"/>
      <c r="AA526" s="81"/>
      <c r="AB526" s="81"/>
    </row>
    <row r="527" spans="1:28" ht="88.5" customHeight="1">
      <c r="A527" s="106" t="s">
        <v>52</v>
      </c>
      <c r="B527" s="347"/>
      <c r="C527" s="347"/>
      <c r="D527" s="347"/>
      <c r="E527" s="347"/>
      <c r="F527" s="354"/>
      <c r="G527" s="355"/>
      <c r="H527" s="356"/>
      <c r="I527" s="361"/>
      <c r="J527" s="362"/>
      <c r="K527" s="406" t="s">
        <v>45</v>
      </c>
      <c r="L527" s="407"/>
      <c r="M527" s="146" t="s">
        <v>92</v>
      </c>
      <c r="N527" s="374"/>
      <c r="O527" s="375"/>
      <c r="P527" s="375"/>
      <c r="Q527" s="375"/>
      <c r="R527" s="376"/>
      <c r="S527" s="347"/>
      <c r="T527" s="347"/>
      <c r="U527" s="347"/>
      <c r="V527" s="347"/>
      <c r="W527" s="347"/>
      <c r="X527" s="347"/>
      <c r="Y527" s="361"/>
      <c r="Z527" s="368"/>
      <c r="AA527" s="82"/>
      <c r="AB527" s="82"/>
    </row>
    <row r="528" spans="1:28" ht="15.75">
      <c r="A528" s="101" t="s">
        <v>52</v>
      </c>
      <c r="B528" s="83" t="s">
        <v>52</v>
      </c>
      <c r="C528" s="107"/>
      <c r="D528" s="107"/>
      <c r="E528" s="108"/>
      <c r="F528" s="327" t="s">
        <v>52</v>
      </c>
      <c r="G528" s="327"/>
      <c r="H528" s="327"/>
      <c r="I528" s="108"/>
      <c r="J528" s="108"/>
      <c r="K528" s="108"/>
      <c r="L528" s="81"/>
      <c r="M528" s="81"/>
      <c r="N528" s="81"/>
      <c r="O528" s="108"/>
      <c r="P528" s="108"/>
      <c r="Q528" s="108"/>
      <c r="R528" s="108"/>
      <c r="S528" s="108"/>
      <c r="T528" s="108"/>
      <c r="U528" s="108"/>
      <c r="V528" s="108"/>
      <c r="W528" s="108"/>
      <c r="X528" s="108"/>
      <c r="Y528" s="108"/>
      <c r="Z528" s="109"/>
      <c r="AA528" s="81"/>
      <c r="AB528" s="81"/>
    </row>
    <row r="529" spans="1:28" ht="186" customHeight="1">
      <c r="A529" s="101" t="s">
        <v>52</v>
      </c>
      <c r="B529" s="72">
        <v>1</v>
      </c>
      <c r="C529" s="202" t="s">
        <v>514</v>
      </c>
      <c r="D529" s="66">
        <v>26</v>
      </c>
      <c r="E529" s="202" t="s">
        <v>131</v>
      </c>
      <c r="F529" s="333" t="s">
        <v>515</v>
      </c>
      <c r="G529" s="333"/>
      <c r="H529" s="333"/>
      <c r="I529" s="329" t="s">
        <v>516</v>
      </c>
      <c r="J529" s="329"/>
      <c r="K529" s="408" t="s">
        <v>47</v>
      </c>
      <c r="L529" s="408"/>
      <c r="M529" s="204" t="s">
        <v>46</v>
      </c>
      <c r="N529" s="365" t="s">
        <v>47</v>
      </c>
      <c r="O529" s="365"/>
      <c r="P529" s="365"/>
      <c r="Q529" s="365"/>
      <c r="R529" s="365"/>
      <c r="S529" s="204" t="s">
        <v>47</v>
      </c>
      <c r="T529" s="203" t="s">
        <v>517</v>
      </c>
      <c r="U529" s="67">
        <v>0.5</v>
      </c>
      <c r="V529" s="154">
        <v>1078.2</v>
      </c>
      <c r="W529" s="155">
        <f>U529*V529</f>
        <v>539.1</v>
      </c>
      <c r="X529" s="155">
        <v>539.1</v>
      </c>
      <c r="Y529" s="333" t="s">
        <v>53</v>
      </c>
      <c r="Z529" s="333"/>
      <c r="AA529" s="84"/>
      <c r="AB529" s="81"/>
    </row>
    <row r="530" spans="1:28" ht="17.25" thickBot="1">
      <c r="A530" s="101" t="s">
        <v>52</v>
      </c>
      <c r="B530" s="110" t="s">
        <v>52</v>
      </c>
      <c r="C530" s="86" t="s">
        <v>52</v>
      </c>
      <c r="D530" s="86" t="s">
        <v>52</v>
      </c>
      <c r="E530" s="87" t="s">
        <v>52</v>
      </c>
      <c r="F530" s="87" t="s">
        <v>52</v>
      </c>
      <c r="G530" s="87" t="s">
        <v>52</v>
      </c>
      <c r="H530" s="87" t="s">
        <v>52</v>
      </c>
      <c r="I530" s="87" t="s">
        <v>52</v>
      </c>
      <c r="J530" s="87" t="s">
        <v>52</v>
      </c>
      <c r="K530" s="87" t="s">
        <v>52</v>
      </c>
      <c r="L530" s="87" t="s">
        <v>52</v>
      </c>
      <c r="M530" s="87" t="s">
        <v>52</v>
      </c>
      <c r="N530" s="87" t="s">
        <v>52</v>
      </c>
      <c r="O530" s="87" t="s">
        <v>52</v>
      </c>
      <c r="P530" s="87" t="s">
        <v>52</v>
      </c>
      <c r="Q530" s="87" t="s">
        <v>52</v>
      </c>
      <c r="R530" s="87" t="s">
        <v>52</v>
      </c>
      <c r="S530" s="87" t="s">
        <v>52</v>
      </c>
      <c r="T530" s="87" t="s">
        <v>52</v>
      </c>
      <c r="U530" s="87" t="s">
        <v>52</v>
      </c>
      <c r="V530" s="87" t="s">
        <v>52</v>
      </c>
      <c r="W530" s="87" t="s">
        <v>52</v>
      </c>
      <c r="X530" s="87" t="s">
        <v>52</v>
      </c>
      <c r="Y530" s="87" t="s">
        <v>52</v>
      </c>
      <c r="Z530" s="109"/>
      <c r="AA530" s="81"/>
      <c r="AB530" s="81"/>
    </row>
    <row r="531" spans="1:28" ht="33" customHeight="1">
      <c r="A531" s="101" t="s">
        <v>52</v>
      </c>
      <c r="B531" s="319" t="s">
        <v>68</v>
      </c>
      <c r="C531" s="320"/>
      <c r="D531" s="320"/>
      <c r="E531" s="320"/>
      <c r="F531" s="320"/>
      <c r="G531" s="320"/>
      <c r="H531" s="320"/>
      <c r="I531" s="320"/>
      <c r="J531" s="320"/>
      <c r="K531" s="320"/>
      <c r="L531" s="320"/>
      <c r="M531" s="320"/>
      <c r="N531" s="320"/>
      <c r="O531" s="320"/>
      <c r="P531" s="320"/>
      <c r="Q531" s="320"/>
      <c r="R531" s="320"/>
      <c r="S531" s="320"/>
      <c r="T531" s="320"/>
      <c r="U531" s="320"/>
      <c r="V531" s="321"/>
      <c r="W531" s="158">
        <f>SUM(W529:W529)</f>
        <v>539.1</v>
      </c>
      <c r="X531" s="158">
        <f>SUM(X529:X529)</f>
        <v>539.1</v>
      </c>
      <c r="Y531" s="377" t="s">
        <v>47</v>
      </c>
      <c r="Z531" s="378"/>
      <c r="AA531" s="81"/>
      <c r="AB531" s="81"/>
    </row>
    <row r="532" spans="1:28" ht="33" customHeight="1" thickBot="1">
      <c r="A532" s="157" t="s">
        <v>52</v>
      </c>
      <c r="B532" s="322" t="s">
        <v>69</v>
      </c>
      <c r="C532" s="323"/>
      <c r="D532" s="323"/>
      <c r="E532" s="323"/>
      <c r="F532" s="323"/>
      <c r="G532" s="323"/>
      <c r="H532" s="323"/>
      <c r="I532" s="323"/>
      <c r="J532" s="323"/>
      <c r="K532" s="323"/>
      <c r="L532" s="323"/>
      <c r="M532" s="323"/>
      <c r="N532" s="323"/>
      <c r="O532" s="323"/>
      <c r="P532" s="323"/>
      <c r="Q532" s="323"/>
      <c r="R532" s="323"/>
      <c r="S532" s="323"/>
      <c r="T532" s="323"/>
      <c r="U532" s="323"/>
      <c r="V532" s="324"/>
      <c r="W532" s="111">
        <f>AVERAGE(W529:W529)</f>
        <v>539.1</v>
      </c>
      <c r="X532" s="111">
        <f>AVERAGE(X529:X529)</f>
        <v>539.1</v>
      </c>
      <c r="Y532" s="325" t="s">
        <v>47</v>
      </c>
      <c r="Z532" s="326"/>
      <c r="AA532" s="81"/>
      <c r="AB532" s="81"/>
    </row>
  </sheetData>
  <sheetProtection selectLockedCells="1"/>
  <mergeCells count="1257">
    <mergeCell ref="B531:V531"/>
    <mergeCell ref="Y531:Z531"/>
    <mergeCell ref="B532:V532"/>
    <mergeCell ref="Y532:Z532"/>
    <mergeCell ref="C420:J420"/>
    <mergeCell ref="M420:P420"/>
    <mergeCell ref="M421:P421"/>
    <mergeCell ref="B423:D424"/>
    <mergeCell ref="E423:H424"/>
    <mergeCell ref="I423:J423"/>
    <mergeCell ref="K423:O423"/>
    <mergeCell ref="P423:R423"/>
    <mergeCell ref="I424:J424"/>
    <mergeCell ref="K424:O424"/>
    <mergeCell ref="P424:R424"/>
    <mergeCell ref="P425:R425"/>
    <mergeCell ref="B427:D427"/>
    <mergeCell ref="E427:F427"/>
    <mergeCell ref="G427:I427"/>
    <mergeCell ref="G428:I428"/>
    <mergeCell ref="B430:C430"/>
    <mergeCell ref="I430:J430"/>
    <mergeCell ref="K430:L430"/>
    <mergeCell ref="B431:C431"/>
    <mergeCell ref="I431:J431"/>
    <mergeCell ref="K431:L431"/>
    <mergeCell ref="B432:C432"/>
    <mergeCell ref="I432:J432"/>
    <mergeCell ref="K432:L432"/>
    <mergeCell ref="B433:C433"/>
    <mergeCell ref="I433:J433"/>
    <mergeCell ref="K433:L433"/>
    <mergeCell ref="N525:R525"/>
    <mergeCell ref="S525:S527"/>
    <mergeCell ref="T525:T527"/>
    <mergeCell ref="U525:U527"/>
    <mergeCell ref="V525:V527"/>
    <mergeCell ref="W525:W527"/>
    <mergeCell ref="X525:X527"/>
    <mergeCell ref="Y525:Z527"/>
    <mergeCell ref="K526:L526"/>
    <mergeCell ref="N526:R527"/>
    <mergeCell ref="K527:L527"/>
    <mergeCell ref="F528:H528"/>
    <mergeCell ref="F529:H529"/>
    <mergeCell ref="I529:J529"/>
    <mergeCell ref="K529:L529"/>
    <mergeCell ref="N529:R529"/>
    <mergeCell ref="Y529:Z529"/>
    <mergeCell ref="G519:I519"/>
    <mergeCell ref="B521:C521"/>
    <mergeCell ref="I521:J521"/>
    <mergeCell ref="K521:L521"/>
    <mergeCell ref="B522:C522"/>
    <mergeCell ref="I522:J522"/>
    <mergeCell ref="K522:L522"/>
    <mergeCell ref="B523:D523"/>
    <mergeCell ref="I523:J523"/>
    <mergeCell ref="K523:L523"/>
    <mergeCell ref="B525:B527"/>
    <mergeCell ref="C525:C527"/>
    <mergeCell ref="D525:D527"/>
    <mergeCell ref="E525:E527"/>
    <mergeCell ref="F525:H527"/>
    <mergeCell ref="I525:J527"/>
    <mergeCell ref="K525:M525"/>
    <mergeCell ref="B507:V507"/>
    <mergeCell ref="Y507:Z507"/>
    <mergeCell ref="B508:V508"/>
    <mergeCell ref="Y508:Z508"/>
    <mergeCell ref="C511:J511"/>
    <mergeCell ref="M511:P511"/>
    <mergeCell ref="M512:P512"/>
    <mergeCell ref="B514:D515"/>
    <mergeCell ref="E514:H515"/>
    <mergeCell ref="I514:J514"/>
    <mergeCell ref="K514:O514"/>
    <mergeCell ref="P514:R514"/>
    <mergeCell ref="I515:J515"/>
    <mergeCell ref="K515:O515"/>
    <mergeCell ref="P515:R515"/>
    <mergeCell ref="P516:R516"/>
    <mergeCell ref="B518:D518"/>
    <mergeCell ref="E518:F518"/>
    <mergeCell ref="G518:I518"/>
    <mergeCell ref="F501:H501"/>
    <mergeCell ref="F502:H502"/>
    <mergeCell ref="I502:J502"/>
    <mergeCell ref="K502:L502"/>
    <mergeCell ref="N502:R502"/>
    <mergeCell ref="Y502:Z502"/>
    <mergeCell ref="F503:H503"/>
    <mergeCell ref="I503:J503"/>
    <mergeCell ref="K503:L503"/>
    <mergeCell ref="N503:R503"/>
    <mergeCell ref="Y503:Z503"/>
    <mergeCell ref="F504:H504"/>
    <mergeCell ref="I504:J504"/>
    <mergeCell ref="K504:L504"/>
    <mergeCell ref="N504:R504"/>
    <mergeCell ref="Y504:Z504"/>
    <mergeCell ref="F505:H505"/>
    <mergeCell ref="I505:J505"/>
    <mergeCell ref="K505:L505"/>
    <mergeCell ref="N505:R505"/>
    <mergeCell ref="Y505:Z505"/>
    <mergeCell ref="B498:B500"/>
    <mergeCell ref="C498:C500"/>
    <mergeCell ref="D498:D500"/>
    <mergeCell ref="E498:E500"/>
    <mergeCell ref="F498:H500"/>
    <mergeCell ref="I498:J500"/>
    <mergeCell ref="K498:M498"/>
    <mergeCell ref="N498:R498"/>
    <mergeCell ref="S498:S500"/>
    <mergeCell ref="T498:T500"/>
    <mergeCell ref="U498:U500"/>
    <mergeCell ref="V498:V500"/>
    <mergeCell ref="W498:W500"/>
    <mergeCell ref="X498:X500"/>
    <mergeCell ref="Y498:Z500"/>
    <mergeCell ref="K499:L499"/>
    <mergeCell ref="N499:R500"/>
    <mergeCell ref="K500:L500"/>
    <mergeCell ref="G489:I489"/>
    <mergeCell ref="B491:C491"/>
    <mergeCell ref="I491:J491"/>
    <mergeCell ref="K491:L491"/>
    <mergeCell ref="B492:C492"/>
    <mergeCell ref="I492:J492"/>
    <mergeCell ref="K492:L492"/>
    <mergeCell ref="B493:C493"/>
    <mergeCell ref="I493:J493"/>
    <mergeCell ref="K493:L493"/>
    <mergeCell ref="B494:C494"/>
    <mergeCell ref="I494:J494"/>
    <mergeCell ref="K494:L494"/>
    <mergeCell ref="B495:C495"/>
    <mergeCell ref="I495:J495"/>
    <mergeCell ref="K495:L495"/>
    <mergeCell ref="B496:D496"/>
    <mergeCell ref="I496:J496"/>
    <mergeCell ref="K496:L496"/>
    <mergeCell ref="B387:V387"/>
    <mergeCell ref="Y387:Z387"/>
    <mergeCell ref="B388:V388"/>
    <mergeCell ref="Y388:Z388"/>
    <mergeCell ref="C481:J481"/>
    <mergeCell ref="M481:P481"/>
    <mergeCell ref="M482:P482"/>
    <mergeCell ref="B484:D485"/>
    <mergeCell ref="E484:H485"/>
    <mergeCell ref="I484:J484"/>
    <mergeCell ref="K484:O484"/>
    <mergeCell ref="P484:R484"/>
    <mergeCell ref="I485:J485"/>
    <mergeCell ref="K485:O485"/>
    <mergeCell ref="P485:R485"/>
    <mergeCell ref="P486:R486"/>
    <mergeCell ref="B488:D488"/>
    <mergeCell ref="E488:F488"/>
    <mergeCell ref="G488:I488"/>
    <mergeCell ref="B434:D434"/>
    <mergeCell ref="I434:J434"/>
    <mergeCell ref="K434:L434"/>
    <mergeCell ref="B436:B438"/>
    <mergeCell ref="C436:C438"/>
    <mergeCell ref="D436:D438"/>
    <mergeCell ref="E436:E438"/>
    <mergeCell ref="B445:V445"/>
    <mergeCell ref="Y445:Z445"/>
    <mergeCell ref="B446:V446"/>
    <mergeCell ref="Y446:Z446"/>
    <mergeCell ref="N440:R441"/>
    <mergeCell ref="S440:S441"/>
    <mergeCell ref="E371:F371"/>
    <mergeCell ref="G371:I371"/>
    <mergeCell ref="G372:I372"/>
    <mergeCell ref="B374:C374"/>
    <mergeCell ref="I374:J374"/>
    <mergeCell ref="K374:L374"/>
    <mergeCell ref="F384:H385"/>
    <mergeCell ref="I384:J384"/>
    <mergeCell ref="K384:L385"/>
    <mergeCell ref="M384:M385"/>
    <mergeCell ref="N384:R385"/>
    <mergeCell ref="S384:S385"/>
    <mergeCell ref="Y384:Z385"/>
    <mergeCell ref="I385:J385"/>
    <mergeCell ref="K379:M379"/>
    <mergeCell ref="N379:R379"/>
    <mergeCell ref="S379:S381"/>
    <mergeCell ref="T379:T381"/>
    <mergeCell ref="U379:U381"/>
    <mergeCell ref="V379:V381"/>
    <mergeCell ref="W379:W381"/>
    <mergeCell ref="X379:X381"/>
    <mergeCell ref="Y379:Z381"/>
    <mergeCell ref="K380:L380"/>
    <mergeCell ref="N380:R381"/>
    <mergeCell ref="K381:L381"/>
    <mergeCell ref="F382:H382"/>
    <mergeCell ref="F383:H383"/>
    <mergeCell ref="I383:J383"/>
    <mergeCell ref="K383:L383"/>
    <mergeCell ref="N383:R383"/>
    <mergeCell ref="Y383:Z383"/>
    <mergeCell ref="B375:C375"/>
    <mergeCell ref="I375:J375"/>
    <mergeCell ref="K375:L375"/>
    <mergeCell ref="B376:C376"/>
    <mergeCell ref="I376:J376"/>
    <mergeCell ref="K376:L376"/>
    <mergeCell ref="B360:V360"/>
    <mergeCell ref="Y360:Z360"/>
    <mergeCell ref="B361:V361"/>
    <mergeCell ref="Y361:Z361"/>
    <mergeCell ref="B377:D377"/>
    <mergeCell ref="I377:J377"/>
    <mergeCell ref="K377:L377"/>
    <mergeCell ref="B379:B381"/>
    <mergeCell ref="C379:C381"/>
    <mergeCell ref="D379:D381"/>
    <mergeCell ref="E379:E381"/>
    <mergeCell ref="F379:H381"/>
    <mergeCell ref="I379:J381"/>
    <mergeCell ref="C364:J364"/>
    <mergeCell ref="M364:P364"/>
    <mergeCell ref="M365:P365"/>
    <mergeCell ref="B367:D368"/>
    <mergeCell ref="E367:H368"/>
    <mergeCell ref="I367:J367"/>
    <mergeCell ref="K367:O367"/>
    <mergeCell ref="P367:R367"/>
    <mergeCell ref="I368:J368"/>
    <mergeCell ref="K368:O368"/>
    <mergeCell ref="P368:R368"/>
    <mergeCell ref="P369:R369"/>
    <mergeCell ref="B371:D371"/>
    <mergeCell ref="Y352:Z354"/>
    <mergeCell ref="K353:L353"/>
    <mergeCell ref="N353:R354"/>
    <mergeCell ref="K354:L354"/>
    <mergeCell ref="F355:H355"/>
    <mergeCell ref="F356:H356"/>
    <mergeCell ref="I356:J356"/>
    <mergeCell ref="K356:L356"/>
    <mergeCell ref="N356:R356"/>
    <mergeCell ref="Y356:Z356"/>
    <mergeCell ref="F357:H357"/>
    <mergeCell ref="I357:J357"/>
    <mergeCell ref="K357:L357"/>
    <mergeCell ref="N357:R357"/>
    <mergeCell ref="Y357:Z357"/>
    <mergeCell ref="F358:H358"/>
    <mergeCell ref="I358:J358"/>
    <mergeCell ref="K358:L358"/>
    <mergeCell ref="N358:R358"/>
    <mergeCell ref="Y358:Z358"/>
    <mergeCell ref="B350:D350"/>
    <mergeCell ref="I350:J350"/>
    <mergeCell ref="K350:L350"/>
    <mergeCell ref="B352:B354"/>
    <mergeCell ref="C352:C354"/>
    <mergeCell ref="D352:D354"/>
    <mergeCell ref="E352:E354"/>
    <mergeCell ref="F352:H354"/>
    <mergeCell ref="I352:J354"/>
    <mergeCell ref="K352:M352"/>
    <mergeCell ref="N352:R352"/>
    <mergeCell ref="S352:S354"/>
    <mergeCell ref="T352:T354"/>
    <mergeCell ref="U352:U354"/>
    <mergeCell ref="V352:V354"/>
    <mergeCell ref="W352:W354"/>
    <mergeCell ref="X352:X354"/>
    <mergeCell ref="G344:I344"/>
    <mergeCell ref="B346:C346"/>
    <mergeCell ref="I346:J346"/>
    <mergeCell ref="K346:L346"/>
    <mergeCell ref="B347:C347"/>
    <mergeCell ref="I347:J347"/>
    <mergeCell ref="K347:L347"/>
    <mergeCell ref="B348:C348"/>
    <mergeCell ref="I348:J348"/>
    <mergeCell ref="K348:L348"/>
    <mergeCell ref="B349:C349"/>
    <mergeCell ref="I349:J349"/>
    <mergeCell ref="K349:L349"/>
    <mergeCell ref="B333:V333"/>
    <mergeCell ref="Y333:Z333"/>
    <mergeCell ref="C336:J336"/>
    <mergeCell ref="M336:P336"/>
    <mergeCell ref="M337:P337"/>
    <mergeCell ref="B339:D340"/>
    <mergeCell ref="E339:H340"/>
    <mergeCell ref="I339:J339"/>
    <mergeCell ref="K339:O339"/>
    <mergeCell ref="P339:R339"/>
    <mergeCell ref="I340:J340"/>
    <mergeCell ref="K340:O340"/>
    <mergeCell ref="P340:R340"/>
    <mergeCell ref="P341:R341"/>
    <mergeCell ref="B343:D343"/>
    <mergeCell ref="E343:F343"/>
    <mergeCell ref="G343:I343"/>
    <mergeCell ref="Y329:Z329"/>
    <mergeCell ref="F330:H330"/>
    <mergeCell ref="I330:J330"/>
    <mergeCell ref="K330:L330"/>
    <mergeCell ref="N330:R330"/>
    <mergeCell ref="Y330:Z330"/>
    <mergeCell ref="B332:V332"/>
    <mergeCell ref="Y332:Z332"/>
    <mergeCell ref="S323:S325"/>
    <mergeCell ref="T323:T325"/>
    <mergeCell ref="U323:U325"/>
    <mergeCell ref="V323:V325"/>
    <mergeCell ref="W323:W325"/>
    <mergeCell ref="X323:X325"/>
    <mergeCell ref="Y323:Z325"/>
    <mergeCell ref="K324:L324"/>
    <mergeCell ref="N324:R325"/>
    <mergeCell ref="K325:L325"/>
    <mergeCell ref="F326:H326"/>
    <mergeCell ref="F327:H327"/>
    <mergeCell ref="I327:J327"/>
    <mergeCell ref="K327:L327"/>
    <mergeCell ref="N327:R327"/>
    <mergeCell ref="Y327:Z327"/>
    <mergeCell ref="F328:H328"/>
    <mergeCell ref="I328:J328"/>
    <mergeCell ref="K328:L328"/>
    <mergeCell ref="N328:R328"/>
    <mergeCell ref="G314:I314"/>
    <mergeCell ref="B316:C316"/>
    <mergeCell ref="I316:J316"/>
    <mergeCell ref="K316:L316"/>
    <mergeCell ref="B317:C317"/>
    <mergeCell ref="I317:J317"/>
    <mergeCell ref="K317:L317"/>
    <mergeCell ref="B318:C318"/>
    <mergeCell ref="I318:J318"/>
    <mergeCell ref="K318:L318"/>
    <mergeCell ref="B319:C319"/>
    <mergeCell ref="I319:J319"/>
    <mergeCell ref="K319:L319"/>
    <mergeCell ref="F329:H329"/>
    <mergeCell ref="I329:J329"/>
    <mergeCell ref="K329:L329"/>
    <mergeCell ref="N329:R329"/>
    <mergeCell ref="B303:V303"/>
    <mergeCell ref="Y303:Z303"/>
    <mergeCell ref="C306:J306"/>
    <mergeCell ref="M306:P306"/>
    <mergeCell ref="M307:P307"/>
    <mergeCell ref="B309:D310"/>
    <mergeCell ref="E309:H310"/>
    <mergeCell ref="I309:J309"/>
    <mergeCell ref="K309:O309"/>
    <mergeCell ref="P309:R309"/>
    <mergeCell ref="I310:J310"/>
    <mergeCell ref="K310:O310"/>
    <mergeCell ref="P310:R310"/>
    <mergeCell ref="Y328:Z328"/>
    <mergeCell ref="B320:C320"/>
    <mergeCell ref="I320:J320"/>
    <mergeCell ref="K320:L320"/>
    <mergeCell ref="B321:D321"/>
    <mergeCell ref="I321:J321"/>
    <mergeCell ref="K321:L321"/>
    <mergeCell ref="B323:B325"/>
    <mergeCell ref="C323:C325"/>
    <mergeCell ref="D323:D325"/>
    <mergeCell ref="E323:E325"/>
    <mergeCell ref="F323:H325"/>
    <mergeCell ref="I323:J325"/>
    <mergeCell ref="K323:M323"/>
    <mergeCell ref="N323:R323"/>
    <mergeCell ref="P311:R311"/>
    <mergeCell ref="B313:D313"/>
    <mergeCell ref="E313:F313"/>
    <mergeCell ref="G313:I313"/>
    <mergeCell ref="Y295:Z297"/>
    <mergeCell ref="AA295:AA297"/>
    <mergeCell ref="K296:L296"/>
    <mergeCell ref="N296:R297"/>
    <mergeCell ref="K297:L297"/>
    <mergeCell ref="F298:H298"/>
    <mergeCell ref="F299:H299"/>
    <mergeCell ref="I299:J299"/>
    <mergeCell ref="K299:L299"/>
    <mergeCell ref="N299:R299"/>
    <mergeCell ref="Y299:Z299"/>
    <mergeCell ref="F300:H300"/>
    <mergeCell ref="I300:J300"/>
    <mergeCell ref="K300:L300"/>
    <mergeCell ref="N300:R300"/>
    <mergeCell ref="Y300:Z300"/>
    <mergeCell ref="B302:V302"/>
    <mergeCell ref="Y302:Z302"/>
    <mergeCell ref="B293:D293"/>
    <mergeCell ref="I293:J293"/>
    <mergeCell ref="K293:L293"/>
    <mergeCell ref="B295:B297"/>
    <mergeCell ref="C295:C297"/>
    <mergeCell ref="D295:D297"/>
    <mergeCell ref="E295:E297"/>
    <mergeCell ref="F295:H297"/>
    <mergeCell ref="I295:J297"/>
    <mergeCell ref="K295:M295"/>
    <mergeCell ref="N295:R295"/>
    <mergeCell ref="S295:S297"/>
    <mergeCell ref="T295:T297"/>
    <mergeCell ref="U295:U297"/>
    <mergeCell ref="V295:V297"/>
    <mergeCell ref="W295:W297"/>
    <mergeCell ref="X295:X297"/>
    <mergeCell ref="G285:I285"/>
    <mergeCell ref="B287:C287"/>
    <mergeCell ref="I287:J287"/>
    <mergeCell ref="K287:L287"/>
    <mergeCell ref="B288:C288"/>
    <mergeCell ref="I288:J288"/>
    <mergeCell ref="K288:L288"/>
    <mergeCell ref="B289:C289"/>
    <mergeCell ref="I289:J289"/>
    <mergeCell ref="K289:L289"/>
    <mergeCell ref="B290:C290"/>
    <mergeCell ref="I290:J290"/>
    <mergeCell ref="K290:L290"/>
    <mergeCell ref="B291:C291"/>
    <mergeCell ref="I291:J291"/>
    <mergeCell ref="K291:L291"/>
    <mergeCell ref="B292:C292"/>
    <mergeCell ref="I292:J292"/>
    <mergeCell ref="K292:L292"/>
    <mergeCell ref="AA31:AA33"/>
    <mergeCell ref="K58:L58"/>
    <mergeCell ref="C277:J277"/>
    <mergeCell ref="M277:P277"/>
    <mergeCell ref="R277:X278"/>
    <mergeCell ref="M278:P278"/>
    <mergeCell ref="B280:D281"/>
    <mergeCell ref="E280:H281"/>
    <mergeCell ref="I280:J280"/>
    <mergeCell ref="K280:O280"/>
    <mergeCell ref="P280:R280"/>
    <mergeCell ref="I281:J281"/>
    <mergeCell ref="K281:O281"/>
    <mergeCell ref="P281:R281"/>
    <mergeCell ref="P282:R282"/>
    <mergeCell ref="B284:D284"/>
    <mergeCell ref="E284:F284"/>
    <mergeCell ref="G284:I284"/>
    <mergeCell ref="F475:H475"/>
    <mergeCell ref="I475:J475"/>
    <mergeCell ref="K475:L475"/>
    <mergeCell ref="N475:R475"/>
    <mergeCell ref="Y475:Z475"/>
    <mergeCell ref="B477:V477"/>
    <mergeCell ref="Y477:Z477"/>
    <mergeCell ref="B478:V478"/>
    <mergeCell ref="Y478:Z478"/>
    <mergeCell ref="F473:H473"/>
    <mergeCell ref="I473:J473"/>
    <mergeCell ref="K473:L473"/>
    <mergeCell ref="N473:R473"/>
    <mergeCell ref="Y473:Z473"/>
    <mergeCell ref="F474:H474"/>
    <mergeCell ref="I474:J474"/>
    <mergeCell ref="K474:L474"/>
    <mergeCell ref="N474:R474"/>
    <mergeCell ref="Y474:Z474"/>
    <mergeCell ref="F470:H470"/>
    <mergeCell ref="F471:H471"/>
    <mergeCell ref="I471:J471"/>
    <mergeCell ref="K471:L471"/>
    <mergeCell ref="N471:R471"/>
    <mergeCell ref="Y471:Z471"/>
    <mergeCell ref="F472:H472"/>
    <mergeCell ref="I472:J472"/>
    <mergeCell ref="K472:L472"/>
    <mergeCell ref="N472:R472"/>
    <mergeCell ref="Y472:Z472"/>
    <mergeCell ref="N467:R467"/>
    <mergeCell ref="S467:S469"/>
    <mergeCell ref="T467:T469"/>
    <mergeCell ref="U467:U469"/>
    <mergeCell ref="V467:V469"/>
    <mergeCell ref="W467:W469"/>
    <mergeCell ref="X467:X469"/>
    <mergeCell ref="Y467:Z469"/>
    <mergeCell ref="K468:L468"/>
    <mergeCell ref="N468:R469"/>
    <mergeCell ref="K469:L469"/>
    <mergeCell ref="B464:C464"/>
    <mergeCell ref="I464:J464"/>
    <mergeCell ref="K464:L464"/>
    <mergeCell ref="B465:D465"/>
    <mergeCell ref="I465:J465"/>
    <mergeCell ref="K465:L465"/>
    <mergeCell ref="B467:B469"/>
    <mergeCell ref="C467:C469"/>
    <mergeCell ref="D467:D469"/>
    <mergeCell ref="E467:E469"/>
    <mergeCell ref="F467:H469"/>
    <mergeCell ref="I467:J469"/>
    <mergeCell ref="K467:M467"/>
    <mergeCell ref="B461:C461"/>
    <mergeCell ref="I461:J461"/>
    <mergeCell ref="K461:L461"/>
    <mergeCell ref="B462:C462"/>
    <mergeCell ref="I462:J462"/>
    <mergeCell ref="K462:L462"/>
    <mergeCell ref="B463:C463"/>
    <mergeCell ref="I463:J463"/>
    <mergeCell ref="K463:L463"/>
    <mergeCell ref="B456:D456"/>
    <mergeCell ref="E456:F456"/>
    <mergeCell ref="G456:I456"/>
    <mergeCell ref="G457:I457"/>
    <mergeCell ref="B459:C459"/>
    <mergeCell ref="I459:J459"/>
    <mergeCell ref="K459:L459"/>
    <mergeCell ref="B460:C460"/>
    <mergeCell ref="I460:J460"/>
    <mergeCell ref="K460:L460"/>
    <mergeCell ref="C449:J449"/>
    <mergeCell ref="M449:P449"/>
    <mergeCell ref="M450:P450"/>
    <mergeCell ref="B452:D453"/>
    <mergeCell ref="E452:H453"/>
    <mergeCell ref="I452:J452"/>
    <mergeCell ref="K452:O452"/>
    <mergeCell ref="P452:R452"/>
    <mergeCell ref="I453:J453"/>
    <mergeCell ref="K453:O453"/>
    <mergeCell ref="P453:R453"/>
    <mergeCell ref="Y414:Z414"/>
    <mergeCell ref="B415:V415"/>
    <mergeCell ref="Y415:Z415"/>
    <mergeCell ref="F436:H438"/>
    <mergeCell ref="I436:J438"/>
    <mergeCell ref="K436:M436"/>
    <mergeCell ref="N436:R436"/>
    <mergeCell ref="S436:S438"/>
    <mergeCell ref="T436:T438"/>
    <mergeCell ref="U436:U438"/>
    <mergeCell ref="V436:V438"/>
    <mergeCell ref="W436:W438"/>
    <mergeCell ref="X436:X438"/>
    <mergeCell ref="Y436:Z438"/>
    <mergeCell ref="K437:L437"/>
    <mergeCell ref="N437:R438"/>
    <mergeCell ref="P454:R454"/>
    <mergeCell ref="Y440:Z441"/>
    <mergeCell ref="F442:H442"/>
    <mergeCell ref="I442:J442"/>
    <mergeCell ref="K442:L442"/>
    <mergeCell ref="N442:R442"/>
    <mergeCell ref="Y442:Z442"/>
    <mergeCell ref="F443:H443"/>
    <mergeCell ref="I443:J443"/>
    <mergeCell ref="K443:L443"/>
    <mergeCell ref="N443:R443"/>
    <mergeCell ref="Y443:Z443"/>
    <mergeCell ref="N411:R411"/>
    <mergeCell ref="Y411:Z411"/>
    <mergeCell ref="F412:H412"/>
    <mergeCell ref="I412:J412"/>
    <mergeCell ref="K412:L412"/>
    <mergeCell ref="N412:R412"/>
    <mergeCell ref="Y412:Z412"/>
    <mergeCell ref="N407:R407"/>
    <mergeCell ref="S407:S409"/>
    <mergeCell ref="T407:T409"/>
    <mergeCell ref="U407:U409"/>
    <mergeCell ref="V407:V409"/>
    <mergeCell ref="W407:W409"/>
    <mergeCell ref="X407:X409"/>
    <mergeCell ref="Y407:Z409"/>
    <mergeCell ref="K408:L408"/>
    <mergeCell ref="N408:R409"/>
    <mergeCell ref="K409:L409"/>
    <mergeCell ref="B405:D405"/>
    <mergeCell ref="I405:J405"/>
    <mergeCell ref="K405:L405"/>
    <mergeCell ref="B407:B409"/>
    <mergeCell ref="C407:C409"/>
    <mergeCell ref="D407:D409"/>
    <mergeCell ref="E407:E409"/>
    <mergeCell ref="F407:H409"/>
    <mergeCell ref="I407:J409"/>
    <mergeCell ref="K407:M407"/>
    <mergeCell ref="B404:C404"/>
    <mergeCell ref="I404:J404"/>
    <mergeCell ref="K404:L404"/>
    <mergeCell ref="K438:L438"/>
    <mergeCell ref="F439:H439"/>
    <mergeCell ref="E440:E441"/>
    <mergeCell ref="F440:H441"/>
    <mergeCell ref="I440:J441"/>
    <mergeCell ref="K440:L441"/>
    <mergeCell ref="M440:M441"/>
    <mergeCell ref="F410:H410"/>
    <mergeCell ref="F411:H411"/>
    <mergeCell ref="I411:J411"/>
    <mergeCell ref="K411:L411"/>
    <mergeCell ref="B414:V414"/>
    <mergeCell ref="P397:R397"/>
    <mergeCell ref="B399:D399"/>
    <mergeCell ref="E399:F399"/>
    <mergeCell ref="G399:I399"/>
    <mergeCell ref="G400:I400"/>
    <mergeCell ref="B402:C402"/>
    <mergeCell ref="I402:J402"/>
    <mergeCell ref="K402:L402"/>
    <mergeCell ref="B403:C403"/>
    <mergeCell ref="I403:J403"/>
    <mergeCell ref="K403:L403"/>
    <mergeCell ref="C392:J392"/>
    <mergeCell ref="M392:P392"/>
    <mergeCell ref="M393:P393"/>
    <mergeCell ref="B395:D396"/>
    <mergeCell ref="E395:H396"/>
    <mergeCell ref="I395:J395"/>
    <mergeCell ref="K395:O395"/>
    <mergeCell ref="P395:R395"/>
    <mergeCell ref="I396:J396"/>
    <mergeCell ref="K396:O396"/>
    <mergeCell ref="P396:R396"/>
    <mergeCell ref="B236:C236"/>
    <mergeCell ref="K236:L236"/>
    <mergeCell ref="B222:V222"/>
    <mergeCell ref="B223:V223"/>
    <mergeCell ref="B228:D229"/>
    <mergeCell ref="B207:D207"/>
    <mergeCell ref="E207:F207"/>
    <mergeCell ref="G207:I207"/>
    <mergeCell ref="G208:I208"/>
    <mergeCell ref="B210:C210"/>
    <mergeCell ref="I210:J210"/>
    <mergeCell ref="K216:L216"/>
    <mergeCell ref="K219:L219"/>
    <mergeCell ref="K220:L220"/>
    <mergeCell ref="S162:S164"/>
    <mergeCell ref="I162:J164"/>
    <mergeCell ref="K162:M162"/>
    <mergeCell ref="P179:R179"/>
    <mergeCell ref="B181:D181"/>
    <mergeCell ref="E181:F181"/>
    <mergeCell ref="G181:I181"/>
    <mergeCell ref="G182:I182"/>
    <mergeCell ref="B184:C184"/>
    <mergeCell ref="I184:J184"/>
    <mergeCell ref="K184:L184"/>
    <mergeCell ref="B160:D160"/>
    <mergeCell ref="B162:B164"/>
    <mergeCell ref="C162:C164"/>
    <mergeCell ref="D162:D164"/>
    <mergeCell ref="E162:E164"/>
    <mergeCell ref="F162:H164"/>
    <mergeCell ref="M148:P148"/>
    <mergeCell ref="I151:J151"/>
    <mergeCell ref="K151:O151"/>
    <mergeCell ref="B68:V68"/>
    <mergeCell ref="K141:L141"/>
    <mergeCell ref="N136:R136"/>
    <mergeCell ref="S136:S138"/>
    <mergeCell ref="T136:T138"/>
    <mergeCell ref="U136:U138"/>
    <mergeCell ref="B109:D109"/>
    <mergeCell ref="I109:J109"/>
    <mergeCell ref="B111:B113"/>
    <mergeCell ref="C111:C113"/>
    <mergeCell ref="D111:D113"/>
    <mergeCell ref="E111:E113"/>
    <mergeCell ref="F111:H113"/>
    <mergeCell ref="I111:J113"/>
    <mergeCell ref="K111:M111"/>
    <mergeCell ref="N111:R111"/>
    <mergeCell ref="P151:R151"/>
    <mergeCell ref="K157:L157"/>
    <mergeCell ref="I160:J160"/>
    <mergeCell ref="K160:L160"/>
    <mergeCell ref="Y68:Z68"/>
    <mergeCell ref="I45:J45"/>
    <mergeCell ref="K45:O45"/>
    <mergeCell ref="I133:J133"/>
    <mergeCell ref="B107:C107"/>
    <mergeCell ref="I107:J107"/>
    <mergeCell ref="K107:L107"/>
    <mergeCell ref="B108:C108"/>
    <mergeCell ref="I108:J108"/>
    <mergeCell ref="K108:L108"/>
    <mergeCell ref="K109:L109"/>
    <mergeCell ref="B117:V117"/>
    <mergeCell ref="Y38:Z38"/>
    <mergeCell ref="B38:V38"/>
    <mergeCell ref="Y39:Z39"/>
    <mergeCell ref="Y65:Z65"/>
    <mergeCell ref="Y66:Z66"/>
    <mergeCell ref="N63:R63"/>
    <mergeCell ref="Y63:Z63"/>
    <mergeCell ref="F62:H62"/>
    <mergeCell ref="I63:J63"/>
    <mergeCell ref="K63:L63"/>
    <mergeCell ref="B45:D46"/>
    <mergeCell ref="E45:H46"/>
    <mergeCell ref="I124:J124"/>
    <mergeCell ref="I115:J115"/>
    <mergeCell ref="G79:I79"/>
    <mergeCell ref="G80:I80"/>
    <mergeCell ref="B82:C82"/>
    <mergeCell ref="I82:J82"/>
    <mergeCell ref="K82:L82"/>
    <mergeCell ref="B92:V92"/>
    <mergeCell ref="F63:H63"/>
    <mergeCell ref="B20:D20"/>
    <mergeCell ref="E20:F20"/>
    <mergeCell ref="G20:I20"/>
    <mergeCell ref="B23:C23"/>
    <mergeCell ref="K23:L23"/>
    <mergeCell ref="B24:C24"/>
    <mergeCell ref="K24:L24"/>
    <mergeCell ref="B25:C25"/>
    <mergeCell ref="K25:L25"/>
    <mergeCell ref="B39:V39"/>
    <mergeCell ref="K53:L53"/>
    <mergeCell ref="B54:C54"/>
    <mergeCell ref="K54:L54"/>
    <mergeCell ref="C31:C33"/>
    <mergeCell ref="D31:D33"/>
    <mergeCell ref="B26:C26"/>
    <mergeCell ref="K33:L33"/>
    <mergeCell ref="C42:J42"/>
    <mergeCell ref="M42:P42"/>
    <mergeCell ref="M43:P43"/>
    <mergeCell ref="Y35:Z35"/>
    <mergeCell ref="F36:H36"/>
    <mergeCell ref="I36:J36"/>
    <mergeCell ref="K36:L36"/>
    <mergeCell ref="N36:R36"/>
    <mergeCell ref="Y36:Z36"/>
    <mergeCell ref="V31:V33"/>
    <mergeCell ref="W31:W33"/>
    <mergeCell ref="X31:X33"/>
    <mergeCell ref="T31:T33"/>
    <mergeCell ref="U31:U33"/>
    <mergeCell ref="N31:R31"/>
    <mergeCell ref="S31:S33"/>
    <mergeCell ref="Y31:Z33"/>
    <mergeCell ref="N32:R33"/>
    <mergeCell ref="M73:P73"/>
    <mergeCell ref="B75:D76"/>
    <mergeCell ref="E75:H76"/>
    <mergeCell ref="I75:J75"/>
    <mergeCell ref="K75:O75"/>
    <mergeCell ref="P75:R75"/>
    <mergeCell ref="I76:J76"/>
    <mergeCell ref="K76:O76"/>
    <mergeCell ref="I66:J66"/>
    <mergeCell ref="N66:R66"/>
    <mergeCell ref="K56:L56"/>
    <mergeCell ref="I57:J57"/>
    <mergeCell ref="K57:L57"/>
    <mergeCell ref="B53:C53"/>
    <mergeCell ref="B55:C55"/>
    <mergeCell ref="I55:J55"/>
    <mergeCell ref="P18:R18"/>
    <mergeCell ref="G21:I21"/>
    <mergeCell ref="I23:J23"/>
    <mergeCell ref="K26:L26"/>
    <mergeCell ref="B27:C27"/>
    <mergeCell ref="K27:L27"/>
    <mergeCell ref="B28:C28"/>
    <mergeCell ref="K28:L28"/>
    <mergeCell ref="B29:D29"/>
    <mergeCell ref="K29:L29"/>
    <mergeCell ref="B31:B33"/>
    <mergeCell ref="E31:E33"/>
    <mergeCell ref="F31:H33"/>
    <mergeCell ref="I31:J33"/>
    <mergeCell ref="K31:M31"/>
    <mergeCell ref="K32:L32"/>
    <mergeCell ref="B5:Z5"/>
    <mergeCell ref="B4:Z4"/>
    <mergeCell ref="B3:Z3"/>
    <mergeCell ref="B2:Z2"/>
    <mergeCell ref="I46:J46"/>
    <mergeCell ref="K60:L60"/>
    <mergeCell ref="B57:D57"/>
    <mergeCell ref="B59:B61"/>
    <mergeCell ref="C59:C61"/>
    <mergeCell ref="D59:D61"/>
    <mergeCell ref="E59:E61"/>
    <mergeCell ref="F59:H61"/>
    <mergeCell ref="I59:J61"/>
    <mergeCell ref="K59:M59"/>
    <mergeCell ref="N59:R59"/>
    <mergeCell ref="K61:L61"/>
    <mergeCell ref="S59:S61"/>
    <mergeCell ref="T59:T61"/>
    <mergeCell ref="U59:U61"/>
    <mergeCell ref="V59:V61"/>
    <mergeCell ref="W59:W61"/>
    <mergeCell ref="X59:X61"/>
    <mergeCell ref="F34:H34"/>
    <mergeCell ref="F35:H35"/>
    <mergeCell ref="I35:J35"/>
    <mergeCell ref="K35:L35"/>
    <mergeCell ref="Y59:Z61"/>
    <mergeCell ref="G50:I50"/>
    <mergeCell ref="B52:C52"/>
    <mergeCell ref="I52:J52"/>
    <mergeCell ref="I53:J53"/>
    <mergeCell ref="I54:J54"/>
    <mergeCell ref="E7:Z7"/>
    <mergeCell ref="B7:D7"/>
    <mergeCell ref="K65:L65"/>
    <mergeCell ref="K66:L66"/>
    <mergeCell ref="N64:R64"/>
    <mergeCell ref="N60:R61"/>
    <mergeCell ref="F64:H64"/>
    <mergeCell ref="I64:J64"/>
    <mergeCell ref="B69:V69"/>
    <mergeCell ref="Y69:Z69"/>
    <mergeCell ref="K64:L64"/>
    <mergeCell ref="Y64:Z64"/>
    <mergeCell ref="F65:H65"/>
    <mergeCell ref="I65:J65"/>
    <mergeCell ref="N65:R65"/>
    <mergeCell ref="F66:H66"/>
    <mergeCell ref="B56:C56"/>
    <mergeCell ref="I56:J56"/>
    <mergeCell ref="B49:D49"/>
    <mergeCell ref="E49:F49"/>
    <mergeCell ref="G49:I49"/>
    <mergeCell ref="K17:O17"/>
    <mergeCell ref="P17:R17"/>
    <mergeCell ref="C13:J13"/>
    <mergeCell ref="M13:P13"/>
    <mergeCell ref="M14:P14"/>
    <mergeCell ref="B16:D17"/>
    <mergeCell ref="E16:H17"/>
    <mergeCell ref="I16:J16"/>
    <mergeCell ref="K16:O16"/>
    <mergeCell ref="P16:R16"/>
    <mergeCell ref="I17:J17"/>
    <mergeCell ref="E252:H253"/>
    <mergeCell ref="S265:S267"/>
    <mergeCell ref="T265:T267"/>
    <mergeCell ref="U265:U267"/>
    <mergeCell ref="V265:V267"/>
    <mergeCell ref="W265:W267"/>
    <mergeCell ref="X265:X267"/>
    <mergeCell ref="N266:R267"/>
    <mergeCell ref="P254:R254"/>
    <mergeCell ref="B256:D256"/>
    <mergeCell ref="E256:F256"/>
    <mergeCell ref="G256:I256"/>
    <mergeCell ref="G257:I257"/>
    <mergeCell ref="I252:J252"/>
    <mergeCell ref="K252:O252"/>
    <mergeCell ref="P252:R252"/>
    <mergeCell ref="I253:J253"/>
    <mergeCell ref="K253:O253"/>
    <mergeCell ref="P253:R253"/>
    <mergeCell ref="I24:J24"/>
    <mergeCell ref="I25:J25"/>
    <mergeCell ref="I26:J26"/>
    <mergeCell ref="I28:J28"/>
    <mergeCell ref="I29:J29"/>
    <mergeCell ref="P47:R47"/>
    <mergeCell ref="N35:R35"/>
    <mergeCell ref="P45:R45"/>
    <mergeCell ref="K46:O46"/>
    <mergeCell ref="P46:R46"/>
    <mergeCell ref="K52:L52"/>
    <mergeCell ref="K55:L55"/>
    <mergeCell ref="B84:D84"/>
    <mergeCell ref="B86:B88"/>
    <mergeCell ref="C86:C88"/>
    <mergeCell ref="D86:D88"/>
    <mergeCell ref="E86:E88"/>
    <mergeCell ref="F86:H88"/>
    <mergeCell ref="I86:J88"/>
    <mergeCell ref="K86:M86"/>
    <mergeCell ref="I84:J84"/>
    <mergeCell ref="K84:L84"/>
    <mergeCell ref="B83:C83"/>
    <mergeCell ref="I83:J83"/>
    <mergeCell ref="K83:L83"/>
    <mergeCell ref="I27:J27"/>
    <mergeCell ref="P76:R76"/>
    <mergeCell ref="P77:R77"/>
    <mergeCell ref="B79:D79"/>
    <mergeCell ref="E79:F79"/>
    <mergeCell ref="C72:J72"/>
    <mergeCell ref="M72:P72"/>
    <mergeCell ref="Y92:Z92"/>
    <mergeCell ref="B93:V93"/>
    <mergeCell ref="Y93:Z93"/>
    <mergeCell ref="C97:J97"/>
    <mergeCell ref="M97:P97"/>
    <mergeCell ref="M98:P98"/>
    <mergeCell ref="B100:D101"/>
    <mergeCell ref="E100:H101"/>
    <mergeCell ref="I100:J100"/>
    <mergeCell ref="N86:R86"/>
    <mergeCell ref="S86:S88"/>
    <mergeCell ref="T86:T88"/>
    <mergeCell ref="U86:U88"/>
    <mergeCell ref="V86:V88"/>
    <mergeCell ref="W86:W88"/>
    <mergeCell ref="X86:X88"/>
    <mergeCell ref="Y86:Z88"/>
    <mergeCell ref="K87:L87"/>
    <mergeCell ref="N87:R88"/>
    <mergeCell ref="K88:L88"/>
    <mergeCell ref="F89:H89"/>
    <mergeCell ref="F90:H90"/>
    <mergeCell ref="I90:J90"/>
    <mergeCell ref="K90:L90"/>
    <mergeCell ref="N90:R90"/>
    <mergeCell ref="Y90:Z90"/>
    <mergeCell ref="S111:S113"/>
    <mergeCell ref="T111:T113"/>
    <mergeCell ref="U111:U113"/>
    <mergeCell ref="V111:V113"/>
    <mergeCell ref="P102:R102"/>
    <mergeCell ref="B104:D104"/>
    <mergeCell ref="E104:F104"/>
    <mergeCell ref="G104:I104"/>
    <mergeCell ref="G105:I105"/>
    <mergeCell ref="K100:O100"/>
    <mergeCell ref="P100:R100"/>
    <mergeCell ref="I101:J101"/>
    <mergeCell ref="K101:O101"/>
    <mergeCell ref="P101:R101"/>
    <mergeCell ref="W111:W113"/>
    <mergeCell ref="X111:X113"/>
    <mergeCell ref="Y111:Z113"/>
    <mergeCell ref="K112:L112"/>
    <mergeCell ref="N112:R113"/>
    <mergeCell ref="K113:L113"/>
    <mergeCell ref="F114:H114"/>
    <mergeCell ref="F115:H115"/>
    <mergeCell ref="K115:L115"/>
    <mergeCell ref="N115:R115"/>
    <mergeCell ref="Y115:Z115"/>
    <mergeCell ref="E136:E138"/>
    <mergeCell ref="F136:H138"/>
    <mergeCell ref="I136:J138"/>
    <mergeCell ref="K136:M136"/>
    <mergeCell ref="B124:D125"/>
    <mergeCell ref="E124:H125"/>
    <mergeCell ref="K124:O124"/>
    <mergeCell ref="P124:R124"/>
    <mergeCell ref="I125:J125"/>
    <mergeCell ref="K125:O125"/>
    <mergeCell ref="P125:R125"/>
    <mergeCell ref="P126:R126"/>
    <mergeCell ref="B128:D128"/>
    <mergeCell ref="E128:F128"/>
    <mergeCell ref="G128:I128"/>
    <mergeCell ref="G129:I129"/>
    <mergeCell ref="B131:C131"/>
    <mergeCell ref="I131:J131"/>
    <mergeCell ref="K131:L131"/>
    <mergeCell ref="B132:C132"/>
    <mergeCell ref="I132:J132"/>
    <mergeCell ref="K132:L132"/>
    <mergeCell ref="K137:L137"/>
    <mergeCell ref="K138:L138"/>
    <mergeCell ref="Y117:Z117"/>
    <mergeCell ref="B118:V118"/>
    <mergeCell ref="Y118:Z118"/>
    <mergeCell ref="C121:J121"/>
    <mergeCell ref="M121:P121"/>
    <mergeCell ref="M122:P122"/>
    <mergeCell ref="F141:H141"/>
    <mergeCell ref="I141:J141"/>
    <mergeCell ref="N141:R141"/>
    <mergeCell ref="Y141:Z141"/>
    <mergeCell ref="B133:C133"/>
    <mergeCell ref="K133:L133"/>
    <mergeCell ref="B134:D134"/>
    <mergeCell ref="I134:J134"/>
    <mergeCell ref="K134:L134"/>
    <mergeCell ref="B136:B138"/>
    <mergeCell ref="C136:C138"/>
    <mergeCell ref="D136:D138"/>
    <mergeCell ref="V136:V138"/>
    <mergeCell ref="W136:W138"/>
    <mergeCell ref="X136:X138"/>
    <mergeCell ref="Y136:Z138"/>
    <mergeCell ref="N137:R138"/>
    <mergeCell ref="F139:H139"/>
    <mergeCell ref="F140:H140"/>
    <mergeCell ref="I140:J140"/>
    <mergeCell ref="K140:L140"/>
    <mergeCell ref="Y140:Z140"/>
    <mergeCell ref="N140:R140"/>
    <mergeCell ref="B143:V143"/>
    <mergeCell ref="Y143:Z143"/>
    <mergeCell ref="P152:R152"/>
    <mergeCell ref="B154:D154"/>
    <mergeCell ref="E154:F154"/>
    <mergeCell ref="G154:I154"/>
    <mergeCell ref="G155:I155"/>
    <mergeCell ref="B157:C157"/>
    <mergeCell ref="I157:J157"/>
    <mergeCell ref="B158:C158"/>
    <mergeCell ref="I158:J158"/>
    <mergeCell ref="K158:L158"/>
    <mergeCell ref="B159:C159"/>
    <mergeCell ref="I159:J159"/>
    <mergeCell ref="K159:L159"/>
    <mergeCell ref="B144:V144"/>
    <mergeCell ref="Y144:Z144"/>
    <mergeCell ref="C147:J147"/>
    <mergeCell ref="M147:P147"/>
    <mergeCell ref="B150:D151"/>
    <mergeCell ref="E150:H151"/>
    <mergeCell ref="I150:J150"/>
    <mergeCell ref="K150:O150"/>
    <mergeCell ref="P150:R150"/>
    <mergeCell ref="Y169:Z169"/>
    <mergeCell ref="B170:V170"/>
    <mergeCell ref="Y170:Z170"/>
    <mergeCell ref="T162:T164"/>
    <mergeCell ref="U162:U164"/>
    <mergeCell ref="V162:V164"/>
    <mergeCell ref="W162:W164"/>
    <mergeCell ref="X162:X164"/>
    <mergeCell ref="Y162:Z164"/>
    <mergeCell ref="K163:L163"/>
    <mergeCell ref="N163:R164"/>
    <mergeCell ref="K164:L164"/>
    <mergeCell ref="F165:H165"/>
    <mergeCell ref="F166:H166"/>
    <mergeCell ref="I166:J166"/>
    <mergeCell ref="K166:L166"/>
    <mergeCell ref="N166:R166"/>
    <mergeCell ref="Y166:Z166"/>
    <mergeCell ref="F167:H167"/>
    <mergeCell ref="I167:J167"/>
    <mergeCell ref="K167:L167"/>
    <mergeCell ref="N167:R167"/>
    <mergeCell ref="Y167:Z167"/>
    <mergeCell ref="N162:R162"/>
    <mergeCell ref="B169:V169"/>
    <mergeCell ref="C174:J174"/>
    <mergeCell ref="M174:P174"/>
    <mergeCell ref="M175:P175"/>
    <mergeCell ref="B177:D178"/>
    <mergeCell ref="E177:H178"/>
    <mergeCell ref="I177:J177"/>
    <mergeCell ref="K177:O177"/>
    <mergeCell ref="P177:R177"/>
    <mergeCell ref="I178:J178"/>
    <mergeCell ref="K178:O178"/>
    <mergeCell ref="P178:R178"/>
    <mergeCell ref="B187:D187"/>
    <mergeCell ref="I187:J187"/>
    <mergeCell ref="K187:L187"/>
    <mergeCell ref="B185:C185"/>
    <mergeCell ref="I185:J185"/>
    <mergeCell ref="K185:L185"/>
    <mergeCell ref="B186:C186"/>
    <mergeCell ref="I186:J186"/>
    <mergeCell ref="K186:L186"/>
    <mergeCell ref="T189:T191"/>
    <mergeCell ref="U189:U191"/>
    <mergeCell ref="V189:V191"/>
    <mergeCell ref="W189:W191"/>
    <mergeCell ref="X189:X191"/>
    <mergeCell ref="Y189:Z191"/>
    <mergeCell ref="K190:L190"/>
    <mergeCell ref="N190:R191"/>
    <mergeCell ref="K191:L191"/>
    <mergeCell ref="B189:B191"/>
    <mergeCell ref="C189:C191"/>
    <mergeCell ref="D189:D191"/>
    <mergeCell ref="E189:E191"/>
    <mergeCell ref="F189:H191"/>
    <mergeCell ref="I189:J191"/>
    <mergeCell ref="K189:M189"/>
    <mergeCell ref="N189:R189"/>
    <mergeCell ref="S189:S191"/>
    <mergeCell ref="P205:R205"/>
    <mergeCell ref="F192:H192"/>
    <mergeCell ref="F193:H193"/>
    <mergeCell ref="I193:J193"/>
    <mergeCell ref="N193:R193"/>
    <mergeCell ref="Y193:Z193"/>
    <mergeCell ref="F194:H194"/>
    <mergeCell ref="I194:J194"/>
    <mergeCell ref="N194:R194"/>
    <mergeCell ref="Y194:Z194"/>
    <mergeCell ref="K193:L193"/>
    <mergeCell ref="B196:V196"/>
    <mergeCell ref="Y196:Z196"/>
    <mergeCell ref="B197:V197"/>
    <mergeCell ref="Y197:Z197"/>
    <mergeCell ref="C200:J200"/>
    <mergeCell ref="M200:P200"/>
    <mergeCell ref="M201:P201"/>
    <mergeCell ref="B203:D204"/>
    <mergeCell ref="E203:H204"/>
    <mergeCell ref="I203:J203"/>
    <mergeCell ref="K203:O203"/>
    <mergeCell ref="P203:R203"/>
    <mergeCell ref="I204:J204"/>
    <mergeCell ref="K204:O204"/>
    <mergeCell ref="P204:R204"/>
    <mergeCell ref="K194:L194"/>
    <mergeCell ref="B213:D213"/>
    <mergeCell ref="I213:J213"/>
    <mergeCell ref="B215:B217"/>
    <mergeCell ref="C215:C217"/>
    <mergeCell ref="D215:D217"/>
    <mergeCell ref="E215:E217"/>
    <mergeCell ref="F215:H217"/>
    <mergeCell ref="I215:J217"/>
    <mergeCell ref="K215:M215"/>
    <mergeCell ref="K210:L210"/>
    <mergeCell ref="B211:C211"/>
    <mergeCell ref="K211:L211"/>
    <mergeCell ref="B212:C212"/>
    <mergeCell ref="K212:L212"/>
    <mergeCell ref="I211:J211"/>
    <mergeCell ref="I212:J212"/>
    <mergeCell ref="F218:H218"/>
    <mergeCell ref="K213:L213"/>
    <mergeCell ref="F219:H219"/>
    <mergeCell ref="I219:J219"/>
    <mergeCell ref="N219:R219"/>
    <mergeCell ref="Y219:Z219"/>
    <mergeCell ref="F220:H220"/>
    <mergeCell ref="I220:J220"/>
    <mergeCell ref="N220:R220"/>
    <mergeCell ref="Y220:Z220"/>
    <mergeCell ref="N215:R215"/>
    <mergeCell ref="S215:S217"/>
    <mergeCell ref="T215:T217"/>
    <mergeCell ref="U215:U217"/>
    <mergeCell ref="V215:V217"/>
    <mergeCell ref="W215:W217"/>
    <mergeCell ref="X215:X217"/>
    <mergeCell ref="Y215:Z217"/>
    <mergeCell ref="N216:R217"/>
    <mergeCell ref="K217:L217"/>
    <mergeCell ref="Y222:Z222"/>
    <mergeCell ref="Y223:Z223"/>
    <mergeCell ref="C225:J225"/>
    <mergeCell ref="M225:P225"/>
    <mergeCell ref="M226:P226"/>
    <mergeCell ref="B239:B241"/>
    <mergeCell ref="C239:C241"/>
    <mergeCell ref="D239:D241"/>
    <mergeCell ref="E239:E241"/>
    <mergeCell ref="F239:H241"/>
    <mergeCell ref="I239:J241"/>
    <mergeCell ref="K239:M239"/>
    <mergeCell ref="N239:R239"/>
    <mergeCell ref="E228:H229"/>
    <mergeCell ref="I228:J228"/>
    <mergeCell ref="K228:O228"/>
    <mergeCell ref="P228:R228"/>
    <mergeCell ref="I229:J229"/>
    <mergeCell ref="K229:O229"/>
    <mergeCell ref="P229:R229"/>
    <mergeCell ref="P230:R230"/>
    <mergeCell ref="B232:D232"/>
    <mergeCell ref="E232:F232"/>
    <mergeCell ref="G232:I232"/>
    <mergeCell ref="G233:I233"/>
    <mergeCell ref="B235:C235"/>
    <mergeCell ref="I235:J235"/>
    <mergeCell ref="K235:L235"/>
    <mergeCell ref="I236:J236"/>
    <mergeCell ref="B237:D237"/>
    <mergeCell ref="I237:J237"/>
    <mergeCell ref="K237:L237"/>
    <mergeCell ref="F243:H243"/>
    <mergeCell ref="I243:J243"/>
    <mergeCell ref="K243:L243"/>
    <mergeCell ref="N243:R243"/>
    <mergeCell ref="Y243:Z243"/>
    <mergeCell ref="S239:S241"/>
    <mergeCell ref="T239:T241"/>
    <mergeCell ref="U239:U241"/>
    <mergeCell ref="V239:V241"/>
    <mergeCell ref="W239:W241"/>
    <mergeCell ref="X239:X241"/>
    <mergeCell ref="Y239:Z241"/>
    <mergeCell ref="K240:L240"/>
    <mergeCell ref="N240:R241"/>
    <mergeCell ref="F242:H242"/>
    <mergeCell ref="B245:V245"/>
    <mergeCell ref="Y245:Z245"/>
    <mergeCell ref="K241:L241"/>
    <mergeCell ref="B246:V246"/>
    <mergeCell ref="Y246:Z246"/>
    <mergeCell ref="B259:C259"/>
    <mergeCell ref="I259:J259"/>
    <mergeCell ref="B260:C260"/>
    <mergeCell ref="I260:J260"/>
    <mergeCell ref="K260:L260"/>
    <mergeCell ref="B261:C261"/>
    <mergeCell ref="I261:J261"/>
    <mergeCell ref="K261:L261"/>
    <mergeCell ref="B262:C262"/>
    <mergeCell ref="I262:J262"/>
    <mergeCell ref="B263:D263"/>
    <mergeCell ref="B265:B267"/>
    <mergeCell ref="C265:C267"/>
    <mergeCell ref="D265:D267"/>
    <mergeCell ref="E265:E267"/>
    <mergeCell ref="F265:H267"/>
    <mergeCell ref="I265:J267"/>
    <mergeCell ref="K265:M265"/>
    <mergeCell ref="N265:R265"/>
    <mergeCell ref="K266:L266"/>
    <mergeCell ref="K267:L267"/>
    <mergeCell ref="Y265:Z267"/>
    <mergeCell ref="K262:L262"/>
    <mergeCell ref="K263:L263"/>
    <mergeCell ref="I263:J263"/>
    <mergeCell ref="K259:L259"/>
    <mergeCell ref="C249:J249"/>
    <mergeCell ref="M249:P249"/>
    <mergeCell ref="M250:P250"/>
    <mergeCell ref="B252:D253"/>
    <mergeCell ref="Y273:Z273"/>
    <mergeCell ref="B273:V273"/>
    <mergeCell ref="B274:V274"/>
    <mergeCell ref="Y274:Z274"/>
    <mergeCell ref="F268:H268"/>
    <mergeCell ref="F269:H269"/>
    <mergeCell ref="I269:J269"/>
    <mergeCell ref="K269:L269"/>
    <mergeCell ref="N269:R269"/>
    <mergeCell ref="F270:H270"/>
    <mergeCell ref="I270:J270"/>
    <mergeCell ref="K270:L270"/>
    <mergeCell ref="N270:R270"/>
    <mergeCell ref="F271:H271"/>
    <mergeCell ref="I271:J271"/>
    <mergeCell ref="K271:L271"/>
    <mergeCell ref="N271:R271"/>
    <mergeCell ref="Y271:Z271"/>
    <mergeCell ref="Y269:Z269"/>
    <mergeCell ref="Y270:Z270"/>
  </mergeCells>
  <phoneticPr fontId="59" type="noConversion"/>
  <conditionalFormatting sqref="L9:N9">
    <cfRule type="cellIs" dxfId="3152" priority="556" operator="equal">
      <formula>#REF!</formula>
    </cfRule>
    <cfRule type="cellIs" dxfId="3151" priority="557" operator="equal">
      <formula>#REF!</formula>
    </cfRule>
  </conditionalFormatting>
  <conditionalFormatting sqref="K9">
    <cfRule type="cellIs" dxfId="3150" priority="554" operator="equal">
      <formula>#REF!</formula>
    </cfRule>
    <cfRule type="cellIs" dxfId="3149" priority="555" operator="equal">
      <formula>#REF!</formula>
    </cfRule>
  </conditionalFormatting>
  <conditionalFormatting sqref="C9:J9">
    <cfRule type="cellIs" dxfId="3148" priority="552" operator="equal">
      <formula>#REF!</formula>
    </cfRule>
    <cfRule type="cellIs" dxfId="3147" priority="553" operator="equal">
      <formula>#REF!</formula>
    </cfRule>
  </conditionalFormatting>
  <printOptions horizontalCentered="1" verticalCentered="1"/>
  <pageMargins left="0.39370078740157483" right="0.39370078740157483" top="0.39370078740157483" bottom="0.39370078740157483" header="0" footer="0"/>
  <pageSetup paperSize="5" scale="29" orientation="landscape" r:id="rId1"/>
  <headerFooter alignWithMargins="0"/>
  <rowBreaks count="18" manualBreakCount="18">
    <brk id="40" max="25" man="1"/>
    <brk id="70" max="25" man="1"/>
    <brk id="96" max="25" man="1"/>
    <brk id="119" max="25" man="1"/>
    <brk id="145" max="25" man="1"/>
    <brk id="172" max="25" man="1"/>
    <brk id="198" max="25" man="1"/>
    <brk id="224" max="25" man="1"/>
    <brk id="247" max="25" man="1"/>
    <brk id="275" max="25" man="1"/>
    <brk id="304" max="25" man="1"/>
    <brk id="334" max="25" man="1"/>
    <brk id="362" max="25" man="1"/>
    <brk id="390" max="25" man="1"/>
    <brk id="418" max="25" man="1"/>
    <brk id="447" max="25" man="1"/>
    <brk id="479" max="25" man="1"/>
    <brk id="509" max="25" man="1"/>
  </rowBreaks>
  <ignoredErrors>
    <ignoredError sqref="K49:K50" unlockedFormula="1"/>
  </ignoredError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91"/>
  <sheetViews>
    <sheetView view="pageBreakPreview" topLeftCell="A846" zoomScale="60" zoomScaleNormal="70" workbookViewId="0">
      <selection activeCell="S790" sqref="S790"/>
    </sheetView>
  </sheetViews>
  <sheetFormatPr baseColWidth="10" defaultRowHeight="12.75"/>
  <cols>
    <col min="1" max="1" width="3.140625" customWidth="1"/>
    <col min="2" max="2" width="61.28515625" customWidth="1"/>
    <col min="4" max="4" width="3.140625" customWidth="1"/>
    <col min="5" max="5" width="66.140625" customWidth="1"/>
    <col min="6" max="6" width="22.85546875" customWidth="1"/>
    <col min="7" max="7" width="17.85546875" customWidth="1"/>
    <col min="8" max="8" width="16.140625" customWidth="1"/>
    <col min="11" max="11" width="9.28515625" customWidth="1"/>
    <col min="12" max="12" width="7.42578125" customWidth="1"/>
    <col min="13" max="13" width="19.7109375" customWidth="1"/>
    <col min="16" max="16" width="16.140625" customWidth="1"/>
    <col min="17" max="17" width="6.7109375" customWidth="1"/>
  </cols>
  <sheetData>
    <row r="1" spans="1:16" ht="13.5" thickBot="1"/>
    <row r="2" spans="1:16" s="2" customFormat="1" ht="31.5" customHeight="1">
      <c r="A2" s="3"/>
      <c r="B2" s="499" t="s">
        <v>90</v>
      </c>
      <c r="C2" s="500"/>
      <c r="D2" s="500"/>
      <c r="E2" s="500"/>
      <c r="F2" s="500"/>
      <c r="G2" s="500"/>
      <c r="H2" s="500"/>
      <c r="I2" s="500"/>
      <c r="J2" s="500"/>
      <c r="K2" s="500"/>
      <c r="L2" s="500"/>
      <c r="M2" s="500"/>
      <c r="N2" s="500"/>
      <c r="O2" s="500"/>
      <c r="P2" s="501"/>
    </row>
    <row r="3" spans="1:16" s="2" customFormat="1" ht="31.5" customHeight="1">
      <c r="A3" s="3"/>
      <c r="B3" s="502" t="s">
        <v>121</v>
      </c>
      <c r="C3" s="430"/>
      <c r="D3" s="430"/>
      <c r="E3" s="430"/>
      <c r="F3" s="430"/>
      <c r="G3" s="430"/>
      <c r="H3" s="430"/>
      <c r="I3" s="430"/>
      <c r="J3" s="430"/>
      <c r="K3" s="430"/>
      <c r="L3" s="430"/>
      <c r="M3" s="430"/>
      <c r="N3" s="430"/>
      <c r="O3" s="430"/>
      <c r="P3" s="503"/>
    </row>
    <row r="4" spans="1:16" s="2" customFormat="1" ht="31.5" customHeight="1">
      <c r="A4" s="3"/>
      <c r="B4" s="502" t="s">
        <v>21</v>
      </c>
      <c r="C4" s="430"/>
      <c r="D4" s="430"/>
      <c r="E4" s="430"/>
      <c r="F4" s="430"/>
      <c r="G4" s="430"/>
      <c r="H4" s="430"/>
      <c r="I4" s="430"/>
      <c r="J4" s="430"/>
      <c r="K4" s="430"/>
      <c r="L4" s="430"/>
      <c r="M4" s="430"/>
      <c r="N4" s="430"/>
      <c r="O4" s="430"/>
      <c r="P4" s="503"/>
    </row>
    <row r="5" spans="1:16" s="2" customFormat="1" ht="31.5" customHeight="1">
      <c r="A5" s="3"/>
      <c r="B5" s="502" t="str">
        <f>[6]Datos!C3</f>
        <v>FDLS-CMA-001-2024</v>
      </c>
      <c r="C5" s="430"/>
      <c r="D5" s="430"/>
      <c r="E5" s="430"/>
      <c r="F5" s="430"/>
      <c r="G5" s="430"/>
      <c r="H5" s="430"/>
      <c r="I5" s="430"/>
      <c r="J5" s="430"/>
      <c r="K5" s="430"/>
      <c r="L5" s="430"/>
      <c r="M5" s="430"/>
      <c r="N5" s="430"/>
      <c r="O5" s="430"/>
      <c r="P5" s="503"/>
    </row>
    <row r="6" spans="1:16" s="5" customFormat="1" ht="13.5" thickBot="1">
      <c r="A6" s="7"/>
      <c r="B6" s="159"/>
      <c r="C6" s="160"/>
      <c r="D6" s="160"/>
      <c r="E6" s="160"/>
      <c r="F6" s="160"/>
      <c r="G6" s="160"/>
      <c r="H6" s="160"/>
      <c r="I6" s="160"/>
      <c r="J6" s="160"/>
      <c r="K6" s="160"/>
      <c r="L6" s="160"/>
      <c r="M6" s="160"/>
      <c r="N6" s="160"/>
      <c r="O6" s="160"/>
      <c r="P6" s="161"/>
    </row>
    <row r="7" spans="1:16" s="5" customFormat="1" ht="96.75" customHeight="1" thickBot="1">
      <c r="A7" s="8"/>
      <c r="B7" s="162" t="s">
        <v>22</v>
      </c>
      <c r="C7" s="504" t="str">
        <f>+Datos!B2</f>
        <v>REALIZAR LA INTERVENTORÍA TÉCNICA, ADMINISTRATIVA, LEGAL, FINANCIERA, SOCIAL, AMBIENTAL, SISO Y CONTABLE PARA EL  CONTRATO DE OBRA PÚBLICA QUE RESULTE DE LA LICITACIÓN FDLS-LP- 007-2024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v>
      </c>
      <c r="D7" s="505"/>
      <c r="E7" s="505"/>
      <c r="F7" s="505"/>
      <c r="G7" s="505"/>
      <c r="H7" s="505"/>
      <c r="I7" s="505"/>
      <c r="J7" s="505"/>
      <c r="K7" s="505"/>
      <c r="L7" s="505"/>
      <c r="M7" s="505"/>
      <c r="N7" s="505"/>
      <c r="O7" s="505"/>
      <c r="P7" s="506"/>
    </row>
    <row r="8" spans="1:16" s="5" customFormat="1" ht="18.75" thickBot="1">
      <c r="A8" s="8"/>
      <c r="B8" s="163"/>
      <c r="C8" s="164"/>
      <c r="D8" s="164"/>
      <c r="E8" s="164"/>
      <c r="F8" s="164"/>
      <c r="G8" s="164"/>
      <c r="H8" s="164"/>
      <c r="I8" s="164"/>
      <c r="J8" s="164"/>
      <c r="K8" s="164"/>
      <c r="L8" s="164"/>
      <c r="M8" s="164"/>
      <c r="N8" s="164"/>
      <c r="O8" s="164"/>
      <c r="P8" s="164"/>
    </row>
    <row r="9" spans="1:16" s="5" customFormat="1" ht="134.25" customHeight="1" thickBot="1">
      <c r="A9" s="8"/>
      <c r="B9" s="186">
        <v>1</v>
      </c>
      <c r="C9" s="651" t="s">
        <v>128</v>
      </c>
      <c r="D9" s="651"/>
      <c r="E9" s="651"/>
      <c r="F9" s="224" t="s">
        <v>70</v>
      </c>
      <c r="G9" s="617" t="s">
        <v>143</v>
      </c>
      <c r="H9" s="618"/>
      <c r="I9" s="618"/>
      <c r="J9" s="618"/>
      <c r="K9" s="618"/>
      <c r="L9" s="618"/>
      <c r="M9" s="618"/>
      <c r="N9" s="618"/>
      <c r="O9" s="618"/>
      <c r="P9" s="619"/>
    </row>
    <row r="10" spans="1:16" s="5" customFormat="1" ht="41.25" customHeight="1" thickBot="1">
      <c r="A10" s="8"/>
      <c r="B10" s="555" t="s">
        <v>120</v>
      </c>
      <c r="C10" s="556"/>
      <c r="D10" s="556"/>
      <c r="E10" s="556"/>
      <c r="F10" s="556"/>
      <c r="G10" s="556"/>
      <c r="H10" s="556"/>
      <c r="I10" s="556"/>
      <c r="J10" s="556"/>
      <c r="K10" s="556"/>
      <c r="L10" s="556"/>
      <c r="M10" s="556"/>
      <c r="N10" s="556"/>
      <c r="O10" s="556"/>
      <c r="P10" s="557"/>
    </row>
    <row r="11" spans="1:16" s="167" customFormat="1" ht="8.25" customHeight="1" thickBot="1">
      <c r="B11" s="187"/>
      <c r="C11" s="187"/>
      <c r="D11" s="187"/>
      <c r="E11" s="187"/>
      <c r="F11" s="187"/>
      <c r="G11" s="187"/>
      <c r="H11" s="187"/>
      <c r="I11" s="187"/>
      <c r="J11" s="187"/>
      <c r="K11" s="187"/>
      <c r="L11" s="187"/>
      <c r="M11" s="188"/>
      <c r="N11" s="188"/>
      <c r="O11" s="168"/>
      <c r="P11" s="169"/>
    </row>
    <row r="12" spans="1:16" s="167" customFormat="1" ht="31.5" customHeight="1" thickBot="1">
      <c r="B12" s="514" t="s">
        <v>94</v>
      </c>
      <c r="C12" s="515"/>
      <c r="D12" s="515"/>
      <c r="E12" s="515"/>
      <c r="F12" s="515"/>
      <c r="G12" s="515"/>
      <c r="H12" s="515"/>
      <c r="I12" s="515"/>
      <c r="J12" s="515"/>
      <c r="K12" s="515"/>
      <c r="L12" s="515"/>
      <c r="M12" s="515"/>
      <c r="N12" s="515"/>
      <c r="O12" s="515"/>
      <c r="P12" s="516"/>
    </row>
    <row r="13" spans="1:16" s="167" customFormat="1" ht="16.5" thickBot="1">
      <c r="B13" s="517"/>
      <c r="C13" s="517"/>
      <c r="D13" s="517"/>
      <c r="E13" s="517"/>
      <c r="F13" s="517"/>
      <c r="G13" s="517"/>
      <c r="H13" s="517"/>
      <c r="I13" s="517"/>
      <c r="J13" s="517"/>
      <c r="K13" s="517"/>
      <c r="L13" s="517"/>
      <c r="M13" s="517"/>
      <c r="N13" s="517"/>
      <c r="O13" s="517"/>
      <c r="P13" s="517"/>
    </row>
    <row r="14" spans="1:16" s="167" customFormat="1" ht="15.75">
      <c r="B14" s="518" t="s">
        <v>95</v>
      </c>
      <c r="C14" s="519"/>
      <c r="D14" s="520"/>
      <c r="E14" s="521"/>
      <c r="F14" s="522"/>
      <c r="G14" s="522"/>
      <c r="H14" s="522"/>
      <c r="I14" s="522"/>
      <c r="J14" s="522"/>
      <c r="K14" s="522"/>
      <c r="L14" s="522"/>
      <c r="M14" s="522"/>
      <c r="N14" s="523"/>
      <c r="O14" s="524" t="s">
        <v>70</v>
      </c>
      <c r="P14" s="525"/>
    </row>
    <row r="15" spans="1:16" s="167" customFormat="1" ht="15.75">
      <c r="B15" s="530" t="s">
        <v>96</v>
      </c>
      <c r="C15" s="531"/>
      <c r="D15" s="532"/>
      <c r="E15" s="533"/>
      <c r="F15" s="534"/>
      <c r="G15" s="534"/>
      <c r="H15" s="534"/>
      <c r="I15" s="534"/>
      <c r="J15" s="534"/>
      <c r="K15" s="534"/>
      <c r="L15" s="534"/>
      <c r="M15" s="534"/>
      <c r="N15" s="535"/>
      <c r="O15" s="526"/>
      <c r="P15" s="527"/>
    </row>
    <row r="16" spans="1:16" s="167" customFormat="1" ht="16.5" thickBot="1">
      <c r="B16" s="536" t="s">
        <v>97</v>
      </c>
      <c r="C16" s="537"/>
      <c r="D16" s="538"/>
      <c r="E16" s="539"/>
      <c r="F16" s="540"/>
      <c r="G16" s="540"/>
      <c r="H16" s="540"/>
      <c r="I16" s="540"/>
      <c r="J16" s="540"/>
      <c r="K16" s="540"/>
      <c r="L16" s="540"/>
      <c r="M16" s="540"/>
      <c r="N16" s="541"/>
      <c r="O16" s="528"/>
      <c r="P16" s="529"/>
    </row>
    <row r="17" spans="2:16" s="167" customFormat="1" ht="10.5" customHeight="1" thickBot="1">
      <c r="B17" s="189"/>
      <c r="C17" s="189"/>
      <c r="D17" s="189"/>
      <c r="E17" s="190"/>
      <c r="F17" s="190"/>
      <c r="G17" s="190"/>
      <c r="H17" s="190"/>
      <c r="I17" s="190"/>
      <c r="J17" s="190"/>
      <c r="K17" s="190"/>
      <c r="L17" s="191"/>
      <c r="M17" s="192"/>
      <c r="N17" s="192"/>
      <c r="O17" s="168"/>
      <c r="P17" s="169"/>
    </row>
    <row r="18" spans="2:16" ht="63.75" customHeight="1" thickBot="1">
      <c r="B18" s="542" t="s">
        <v>98</v>
      </c>
      <c r="C18" s="543"/>
      <c r="D18" s="543"/>
      <c r="E18" s="543"/>
      <c r="F18" s="543"/>
      <c r="G18" s="543"/>
      <c r="H18" s="543"/>
      <c r="I18" s="543"/>
      <c r="J18" s="543"/>
      <c r="K18" s="543"/>
      <c r="L18" s="543"/>
      <c r="M18" s="543"/>
      <c r="N18" s="543"/>
      <c r="O18" s="543"/>
      <c r="P18" s="544"/>
    </row>
    <row r="19" spans="2:16" s="167" customFormat="1" ht="18.75" thickBot="1">
      <c r="B19" s="171"/>
      <c r="C19" s="171"/>
      <c r="D19" s="171"/>
      <c r="E19" s="172"/>
      <c r="F19" s="172"/>
      <c r="G19" s="172"/>
      <c r="H19" s="172"/>
      <c r="I19" s="172"/>
      <c r="J19" s="172"/>
      <c r="K19" s="172"/>
      <c r="L19" s="173"/>
      <c r="M19" s="174"/>
      <c r="N19" s="174"/>
      <c r="O19" s="168"/>
      <c r="P19" s="169"/>
    </row>
    <row r="20" spans="2:16" s="167" customFormat="1" ht="147.75" customHeight="1">
      <c r="B20" s="545" t="s">
        <v>99</v>
      </c>
      <c r="C20" s="546"/>
      <c r="D20" s="546"/>
      <c r="E20" s="223" t="s">
        <v>100</v>
      </c>
      <c r="F20" s="547" t="s">
        <v>119</v>
      </c>
      <c r="G20" s="547"/>
      <c r="H20" s="547"/>
      <c r="I20" s="547"/>
      <c r="J20" s="547"/>
      <c r="K20" s="547"/>
      <c r="L20" s="548" t="s">
        <v>101</v>
      </c>
      <c r="M20" s="549"/>
      <c r="N20" s="547" t="s">
        <v>42</v>
      </c>
      <c r="O20" s="547"/>
      <c r="P20" s="550"/>
    </row>
    <row r="21" spans="2:16" s="167" customFormat="1" ht="28.5" customHeight="1">
      <c r="B21" s="507"/>
      <c r="C21" s="508"/>
      <c r="D21" s="508"/>
      <c r="E21" s="198"/>
      <c r="F21" s="509"/>
      <c r="G21" s="510"/>
      <c r="H21" s="510"/>
      <c r="I21" s="510"/>
      <c r="J21" s="510"/>
      <c r="K21" s="511"/>
      <c r="L21" s="512" t="s">
        <v>70</v>
      </c>
      <c r="M21" s="513"/>
      <c r="N21" s="620" t="s">
        <v>144</v>
      </c>
      <c r="O21" s="621"/>
      <c r="P21" s="622"/>
    </row>
    <row r="22" spans="2:16" s="167" customFormat="1" ht="28.5" customHeight="1" thickBot="1">
      <c r="B22" s="562"/>
      <c r="C22" s="563"/>
      <c r="D22" s="563"/>
      <c r="E22" s="199"/>
      <c r="F22" s="564"/>
      <c r="G22" s="565"/>
      <c r="H22" s="565"/>
      <c r="I22" s="565"/>
      <c r="J22" s="565"/>
      <c r="K22" s="566"/>
      <c r="L22" s="567" t="s">
        <v>70</v>
      </c>
      <c r="M22" s="568"/>
      <c r="N22" s="623"/>
      <c r="O22" s="624"/>
      <c r="P22" s="625"/>
    </row>
    <row r="23" spans="2:16" s="167" customFormat="1" ht="9" customHeight="1" thickBot="1">
      <c r="B23" s="175"/>
      <c r="C23" s="176"/>
      <c r="D23" s="176"/>
      <c r="E23" s="177"/>
      <c r="F23" s="178"/>
      <c r="G23" s="178"/>
      <c r="H23" s="178"/>
      <c r="I23" s="178"/>
      <c r="J23" s="178"/>
      <c r="K23" s="178"/>
      <c r="L23" s="179"/>
      <c r="M23" s="179"/>
      <c r="N23" s="180"/>
      <c r="O23" s="180"/>
      <c r="P23" s="180"/>
    </row>
    <row r="24" spans="2:16" s="167" customFormat="1" ht="16.5" thickBot="1">
      <c r="B24" s="569" t="s">
        <v>114</v>
      </c>
      <c r="C24" s="570"/>
      <c r="D24" s="570"/>
      <c r="E24" s="570"/>
      <c r="F24" s="570"/>
      <c r="G24" s="570"/>
      <c r="H24" s="570"/>
      <c r="I24" s="570"/>
      <c r="J24" s="570"/>
      <c r="K24" s="571"/>
      <c r="L24" s="524" t="s">
        <v>70</v>
      </c>
      <c r="M24" s="525"/>
      <c r="N24" s="575" t="s">
        <v>42</v>
      </c>
      <c r="O24" s="576"/>
      <c r="P24" s="577"/>
    </row>
    <row r="25" spans="2:16" s="167" customFormat="1" ht="38.25" customHeight="1" thickBot="1">
      <c r="B25" s="572"/>
      <c r="C25" s="573"/>
      <c r="D25" s="573"/>
      <c r="E25" s="573"/>
      <c r="F25" s="573"/>
      <c r="G25" s="573"/>
      <c r="H25" s="573"/>
      <c r="I25" s="573"/>
      <c r="J25" s="573"/>
      <c r="K25" s="574"/>
      <c r="L25" s="528"/>
      <c r="M25" s="529"/>
      <c r="N25" s="558" t="s">
        <v>145</v>
      </c>
      <c r="O25" s="558"/>
      <c r="P25" s="559"/>
    </row>
    <row r="26" spans="2:16" s="167" customFormat="1" ht="6.75" customHeight="1" thickBot="1">
      <c r="B26" s="192"/>
      <c r="C26" s="192"/>
      <c r="D26" s="192"/>
      <c r="E26" s="191"/>
      <c r="F26" s="191"/>
      <c r="G26" s="191"/>
      <c r="H26" s="191"/>
      <c r="I26" s="193"/>
      <c r="J26" s="193"/>
      <c r="K26" s="193"/>
      <c r="L26" s="193"/>
      <c r="M26" s="192"/>
      <c r="O26" s="168"/>
      <c r="P26" s="169"/>
    </row>
    <row r="27" spans="2:16" s="167" customFormat="1" ht="50.25" customHeight="1" thickBot="1">
      <c r="B27" s="578" t="s">
        <v>115</v>
      </c>
      <c r="C27" s="579"/>
      <c r="D27" s="579"/>
      <c r="E27" s="579"/>
      <c r="F27" s="579"/>
      <c r="G27" s="579"/>
      <c r="H27" s="579"/>
      <c r="I27" s="579"/>
      <c r="J27" s="579"/>
      <c r="K27" s="579"/>
      <c r="L27" s="579"/>
      <c r="M27" s="579"/>
      <c r="N27" s="579"/>
      <c r="O27" s="579"/>
      <c r="P27" s="580"/>
    </row>
    <row r="28" spans="2:16" s="167" customFormat="1" ht="144.75" customHeight="1">
      <c r="B28" s="235" t="s">
        <v>107</v>
      </c>
      <c r="C28" s="548" t="s">
        <v>110</v>
      </c>
      <c r="D28" s="549"/>
      <c r="E28" s="223" t="s">
        <v>103</v>
      </c>
      <c r="F28" s="547" t="s">
        <v>104</v>
      </c>
      <c r="G28" s="547"/>
      <c r="H28" s="547"/>
      <c r="I28" s="547"/>
      <c r="J28" s="547"/>
      <c r="K28" s="547"/>
      <c r="L28" s="547" t="s">
        <v>108</v>
      </c>
      <c r="M28" s="547"/>
      <c r="N28" s="547" t="s">
        <v>42</v>
      </c>
      <c r="O28" s="547"/>
      <c r="P28" s="550"/>
    </row>
    <row r="29" spans="2:16" s="167" customFormat="1" ht="24.75" customHeight="1">
      <c r="B29" s="194"/>
      <c r="C29" s="560"/>
      <c r="D29" s="561"/>
      <c r="E29" s="195"/>
      <c r="F29" s="583"/>
      <c r="G29" s="583"/>
      <c r="H29" s="583"/>
      <c r="I29" s="583"/>
      <c r="J29" s="583"/>
      <c r="K29" s="583"/>
      <c r="L29" s="582" t="s">
        <v>70</v>
      </c>
      <c r="M29" s="582"/>
      <c r="N29" s="620" t="s">
        <v>146</v>
      </c>
      <c r="O29" s="621"/>
      <c r="P29" s="622"/>
    </row>
    <row r="30" spans="2:16" s="167" customFormat="1" ht="24.75" customHeight="1">
      <c r="B30" s="194"/>
      <c r="C30" s="560"/>
      <c r="D30" s="561"/>
      <c r="E30" s="195"/>
      <c r="F30" s="583"/>
      <c r="G30" s="583"/>
      <c r="H30" s="583"/>
      <c r="I30" s="583"/>
      <c r="J30" s="583"/>
      <c r="K30" s="583"/>
      <c r="L30" s="582" t="s">
        <v>70</v>
      </c>
      <c r="M30" s="582"/>
      <c r="N30" s="626"/>
      <c r="O30" s="627"/>
      <c r="P30" s="628"/>
    </row>
    <row r="31" spans="2:16" s="167" customFormat="1" ht="24.75" customHeight="1" thickBot="1">
      <c r="B31" s="196"/>
      <c r="C31" s="584"/>
      <c r="D31" s="585"/>
      <c r="E31" s="197"/>
      <c r="F31" s="581"/>
      <c r="G31" s="581"/>
      <c r="H31" s="581"/>
      <c r="I31" s="581"/>
      <c r="J31" s="581"/>
      <c r="K31" s="581"/>
      <c r="L31" s="582" t="s">
        <v>70</v>
      </c>
      <c r="M31" s="582"/>
      <c r="N31" s="623"/>
      <c r="O31" s="624"/>
      <c r="P31" s="625"/>
    </row>
    <row r="32" spans="2:16" ht="25.5" customHeight="1" thickBot="1">
      <c r="B32" s="184" t="s">
        <v>190</v>
      </c>
      <c r="C32" s="551">
        <f>C29+C30+C31</f>
        <v>0</v>
      </c>
      <c r="D32" s="552"/>
      <c r="E32" s="181" t="s">
        <v>70</v>
      </c>
      <c r="F32" s="185"/>
    </row>
    <row r="33" spans="2:16" ht="15" customHeight="1" thickBot="1">
      <c r="C33" s="553"/>
      <c r="D33" s="553"/>
    </row>
    <row r="34" spans="2:16" s="167" customFormat="1" ht="33.75" customHeight="1" thickBot="1">
      <c r="B34" s="514" t="s">
        <v>111</v>
      </c>
      <c r="C34" s="515"/>
      <c r="D34" s="515"/>
      <c r="E34" s="515"/>
      <c r="F34" s="515"/>
      <c r="G34" s="515"/>
      <c r="H34" s="515"/>
      <c r="I34" s="515"/>
      <c r="J34" s="515"/>
      <c r="K34" s="515"/>
      <c r="L34" s="515"/>
      <c r="M34" s="515"/>
      <c r="N34" s="515"/>
      <c r="O34" s="515"/>
      <c r="P34" s="516"/>
    </row>
    <row r="35" spans="2:16" s="167" customFormat="1" ht="18.75" thickBot="1">
      <c r="B35" s="554"/>
      <c r="C35" s="554"/>
      <c r="D35" s="554"/>
      <c r="E35" s="554"/>
      <c r="F35" s="554"/>
      <c r="G35" s="554"/>
      <c r="H35" s="554"/>
      <c r="I35" s="554"/>
      <c r="J35" s="554"/>
      <c r="K35" s="554"/>
      <c r="L35" s="554"/>
      <c r="M35" s="554"/>
      <c r="N35" s="554"/>
      <c r="O35" s="554"/>
      <c r="P35" s="554"/>
    </row>
    <row r="36" spans="2:16" s="167" customFormat="1" ht="15.75">
      <c r="B36" s="518" t="s">
        <v>95</v>
      </c>
      <c r="C36" s="519"/>
      <c r="D36" s="520"/>
      <c r="E36" s="521"/>
      <c r="F36" s="522"/>
      <c r="G36" s="522"/>
      <c r="H36" s="522"/>
      <c r="I36" s="522"/>
      <c r="J36" s="522"/>
      <c r="K36" s="522"/>
      <c r="L36" s="522"/>
      <c r="M36" s="522"/>
      <c r="N36" s="523"/>
      <c r="O36" s="524" t="s">
        <v>70</v>
      </c>
      <c r="P36" s="525"/>
    </row>
    <row r="37" spans="2:16" s="167" customFormat="1" ht="15.75">
      <c r="B37" s="530" t="s">
        <v>96</v>
      </c>
      <c r="C37" s="531"/>
      <c r="D37" s="532"/>
      <c r="E37" s="533"/>
      <c r="F37" s="534"/>
      <c r="G37" s="534"/>
      <c r="H37" s="534"/>
      <c r="I37" s="534"/>
      <c r="J37" s="534"/>
      <c r="K37" s="534"/>
      <c r="L37" s="534"/>
      <c r="M37" s="534"/>
      <c r="N37" s="535"/>
      <c r="O37" s="526"/>
      <c r="P37" s="527"/>
    </row>
    <row r="38" spans="2:16" s="167" customFormat="1" ht="16.5" thickBot="1">
      <c r="B38" s="536" t="s">
        <v>97</v>
      </c>
      <c r="C38" s="537"/>
      <c r="D38" s="538"/>
      <c r="E38" s="539"/>
      <c r="F38" s="540"/>
      <c r="G38" s="540"/>
      <c r="H38" s="540"/>
      <c r="I38" s="540"/>
      <c r="J38" s="540"/>
      <c r="K38" s="540"/>
      <c r="L38" s="540"/>
      <c r="M38" s="540"/>
      <c r="N38" s="541"/>
      <c r="O38" s="528"/>
      <c r="P38" s="529"/>
    </row>
    <row r="39" spans="2:16" s="167" customFormat="1" ht="18.75" thickBot="1">
      <c r="B39" s="171"/>
      <c r="C39" s="171"/>
      <c r="D39" s="171"/>
      <c r="E39" s="172"/>
      <c r="F39" s="172"/>
      <c r="G39" s="172"/>
      <c r="H39" s="172"/>
      <c r="I39" s="172"/>
      <c r="J39" s="172"/>
      <c r="K39" s="172"/>
      <c r="L39" s="173"/>
      <c r="M39" s="174"/>
      <c r="N39" s="174"/>
      <c r="O39" s="168"/>
      <c r="P39" s="169"/>
    </row>
    <row r="40" spans="2:16" ht="63" customHeight="1" thickBot="1">
      <c r="B40" s="542" t="s">
        <v>112</v>
      </c>
      <c r="C40" s="543"/>
      <c r="D40" s="543"/>
      <c r="E40" s="543"/>
      <c r="F40" s="543"/>
      <c r="G40" s="543"/>
      <c r="H40" s="543"/>
      <c r="I40" s="543"/>
      <c r="J40" s="543"/>
      <c r="K40" s="543"/>
      <c r="L40" s="543"/>
      <c r="M40" s="543"/>
      <c r="N40" s="543"/>
      <c r="O40" s="543"/>
      <c r="P40" s="544"/>
    </row>
    <row r="41" spans="2:16" s="167" customFormat="1" ht="18.75" thickBot="1">
      <c r="B41" s="171"/>
      <c r="C41" s="171"/>
      <c r="D41" s="171"/>
      <c r="E41" s="172"/>
      <c r="F41" s="172"/>
      <c r="G41" s="172"/>
      <c r="H41" s="172"/>
      <c r="I41" s="172"/>
      <c r="J41" s="172"/>
      <c r="K41" s="172"/>
      <c r="L41" s="173"/>
      <c r="M41" s="174"/>
      <c r="N41" s="174"/>
      <c r="O41" s="168"/>
      <c r="P41" s="169"/>
    </row>
    <row r="42" spans="2:16" s="167" customFormat="1" ht="147" customHeight="1">
      <c r="B42" s="545" t="s">
        <v>99</v>
      </c>
      <c r="C42" s="546"/>
      <c r="D42" s="546"/>
      <c r="E42" s="223" t="s">
        <v>100</v>
      </c>
      <c r="F42" s="547" t="s">
        <v>119</v>
      </c>
      <c r="G42" s="547"/>
      <c r="H42" s="547"/>
      <c r="I42" s="547"/>
      <c r="J42" s="547"/>
      <c r="K42" s="547"/>
      <c r="L42" s="548" t="s">
        <v>101</v>
      </c>
      <c r="M42" s="549"/>
      <c r="N42" s="547" t="s">
        <v>42</v>
      </c>
      <c r="O42" s="547"/>
      <c r="P42" s="550"/>
    </row>
    <row r="43" spans="2:16" s="167" customFormat="1" ht="24" customHeight="1" thickBot="1">
      <c r="B43" s="507"/>
      <c r="C43" s="508"/>
      <c r="D43" s="508"/>
      <c r="E43" s="198"/>
      <c r="F43" s="509"/>
      <c r="G43" s="510"/>
      <c r="H43" s="510"/>
      <c r="I43" s="510"/>
      <c r="J43" s="510"/>
      <c r="K43" s="511"/>
      <c r="L43" s="567" t="s">
        <v>70</v>
      </c>
      <c r="M43" s="568"/>
      <c r="N43" s="620" t="s">
        <v>144</v>
      </c>
      <c r="O43" s="621"/>
      <c r="P43" s="622"/>
    </row>
    <row r="44" spans="2:16" s="167" customFormat="1" ht="24" customHeight="1" thickBot="1">
      <c r="B44" s="562"/>
      <c r="C44" s="563"/>
      <c r="D44" s="563"/>
      <c r="E44" s="199"/>
      <c r="F44" s="564"/>
      <c r="G44" s="565"/>
      <c r="H44" s="565"/>
      <c r="I44" s="565"/>
      <c r="J44" s="565"/>
      <c r="K44" s="566"/>
      <c r="L44" s="567" t="s">
        <v>70</v>
      </c>
      <c r="M44" s="568"/>
      <c r="N44" s="623"/>
      <c r="O44" s="624"/>
      <c r="P44" s="625"/>
    </row>
    <row r="45" spans="2:16" s="167" customFormat="1" ht="18.75" thickBot="1">
      <c r="B45" s="175"/>
      <c r="C45" s="176"/>
      <c r="D45" s="176"/>
      <c r="E45" s="177"/>
      <c r="F45" s="178"/>
      <c r="G45" s="178"/>
      <c r="H45" s="178"/>
      <c r="I45" s="178"/>
      <c r="J45" s="178"/>
      <c r="K45" s="178"/>
      <c r="L45" s="179"/>
      <c r="M45" s="179"/>
      <c r="N45" s="180"/>
      <c r="O45" s="180"/>
      <c r="P45" s="180"/>
    </row>
    <row r="46" spans="2:16" s="167" customFormat="1" ht="29.25" customHeight="1" thickBot="1">
      <c r="B46" s="569" t="s">
        <v>113</v>
      </c>
      <c r="C46" s="570"/>
      <c r="D46" s="570"/>
      <c r="E46" s="570"/>
      <c r="F46" s="570"/>
      <c r="G46" s="570"/>
      <c r="H46" s="570"/>
      <c r="I46" s="570"/>
      <c r="J46" s="570"/>
      <c r="K46" s="571"/>
      <c r="L46" s="524" t="s">
        <v>70</v>
      </c>
      <c r="M46" s="525"/>
      <c r="N46" s="575" t="s">
        <v>42</v>
      </c>
      <c r="O46" s="576"/>
      <c r="P46" s="577"/>
    </row>
    <row r="47" spans="2:16" s="167" customFormat="1" ht="43.5" customHeight="1" thickBot="1">
      <c r="B47" s="572"/>
      <c r="C47" s="573"/>
      <c r="D47" s="573"/>
      <c r="E47" s="573"/>
      <c r="F47" s="573"/>
      <c r="G47" s="573"/>
      <c r="H47" s="573"/>
      <c r="I47" s="573"/>
      <c r="J47" s="573"/>
      <c r="K47" s="574"/>
      <c r="L47" s="528"/>
      <c r="M47" s="529"/>
      <c r="N47" s="558" t="s">
        <v>145</v>
      </c>
      <c r="O47" s="558"/>
      <c r="P47" s="559"/>
    </row>
    <row r="48" spans="2:16" s="167" customFormat="1" ht="16.5" thickBot="1">
      <c r="B48" s="192"/>
      <c r="C48" s="192"/>
      <c r="D48" s="192"/>
      <c r="E48" s="191"/>
      <c r="F48" s="191"/>
      <c r="G48" s="191"/>
      <c r="H48" s="191"/>
      <c r="I48" s="193"/>
      <c r="J48" s="193"/>
      <c r="K48" s="193"/>
      <c r="L48" s="193"/>
      <c r="M48" s="192"/>
      <c r="O48" s="168"/>
      <c r="P48" s="169"/>
    </row>
    <row r="49" spans="1:16" s="167" customFormat="1" ht="66" customHeight="1" thickBot="1">
      <c r="B49" s="578" t="s">
        <v>116</v>
      </c>
      <c r="C49" s="579"/>
      <c r="D49" s="579"/>
      <c r="E49" s="579"/>
      <c r="F49" s="579"/>
      <c r="G49" s="579"/>
      <c r="H49" s="579"/>
      <c r="I49" s="579"/>
      <c r="J49" s="579"/>
      <c r="K49" s="579"/>
      <c r="L49" s="579"/>
      <c r="M49" s="579"/>
      <c r="N49" s="579"/>
      <c r="O49" s="579"/>
      <c r="P49" s="580"/>
    </row>
    <row r="50" spans="1:16" s="167" customFormat="1" ht="135.75" customHeight="1">
      <c r="B50" s="235" t="s">
        <v>107</v>
      </c>
      <c r="C50" s="548" t="s">
        <v>110</v>
      </c>
      <c r="D50" s="549"/>
      <c r="E50" s="223" t="s">
        <v>103</v>
      </c>
      <c r="F50" s="547" t="s">
        <v>104</v>
      </c>
      <c r="G50" s="547"/>
      <c r="H50" s="547"/>
      <c r="I50" s="547"/>
      <c r="J50" s="547"/>
      <c r="K50" s="547"/>
      <c r="L50" s="547" t="s">
        <v>108</v>
      </c>
      <c r="M50" s="547"/>
      <c r="N50" s="547" t="s">
        <v>42</v>
      </c>
      <c r="O50" s="547"/>
      <c r="P50" s="550"/>
    </row>
    <row r="51" spans="1:16" s="167" customFormat="1" ht="27.75" customHeight="1">
      <c r="B51" s="194"/>
      <c r="C51" s="560"/>
      <c r="D51" s="561"/>
      <c r="E51" s="195"/>
      <c r="F51" s="583"/>
      <c r="G51" s="583"/>
      <c r="H51" s="583"/>
      <c r="I51" s="583"/>
      <c r="J51" s="583"/>
      <c r="K51" s="583"/>
      <c r="L51" s="582" t="s">
        <v>70</v>
      </c>
      <c r="M51" s="582"/>
      <c r="N51" s="620" t="s">
        <v>146</v>
      </c>
      <c r="O51" s="621"/>
      <c r="P51" s="622"/>
    </row>
    <row r="52" spans="1:16" s="167" customFormat="1" ht="27.75" customHeight="1">
      <c r="B52" s="194"/>
      <c r="C52" s="560"/>
      <c r="D52" s="561"/>
      <c r="E52" s="195"/>
      <c r="F52" s="583"/>
      <c r="G52" s="583"/>
      <c r="H52" s="583"/>
      <c r="I52" s="583"/>
      <c r="J52" s="583"/>
      <c r="K52" s="583"/>
      <c r="L52" s="582" t="s">
        <v>70</v>
      </c>
      <c r="M52" s="582"/>
      <c r="N52" s="626"/>
      <c r="O52" s="627"/>
      <c r="P52" s="628"/>
    </row>
    <row r="53" spans="1:16" s="167" customFormat="1" ht="27.75" customHeight="1" thickBot="1">
      <c r="B53" s="196"/>
      <c r="C53" s="584"/>
      <c r="D53" s="585"/>
      <c r="E53" s="197"/>
      <c r="F53" s="581"/>
      <c r="G53" s="581"/>
      <c r="H53" s="581"/>
      <c r="I53" s="581"/>
      <c r="J53" s="581"/>
      <c r="K53" s="581"/>
      <c r="L53" s="582" t="s">
        <v>70</v>
      </c>
      <c r="M53" s="582"/>
      <c r="N53" s="623"/>
      <c r="O53" s="624"/>
      <c r="P53" s="625"/>
    </row>
    <row r="54" spans="1:16" ht="19.5" customHeight="1" thickBot="1">
      <c r="B54" s="200" t="s">
        <v>109</v>
      </c>
      <c r="C54" s="596">
        <f>C51+C52+C53</f>
        <v>0</v>
      </c>
      <c r="D54" s="597"/>
      <c r="E54" s="201" t="s">
        <v>70</v>
      </c>
      <c r="F54" s="185"/>
    </row>
    <row r="55" spans="1:16" ht="36" customHeight="1">
      <c r="B55" s="241"/>
      <c r="C55" s="242"/>
      <c r="D55" s="242"/>
      <c r="E55" s="238"/>
      <c r="F55" s="243"/>
    </row>
    <row r="56" spans="1:16" ht="24.75" customHeight="1" thickBot="1"/>
    <row r="57" spans="1:16" s="5" customFormat="1" ht="130.5" customHeight="1" thickBot="1">
      <c r="A57" s="8"/>
      <c r="B57" s="186">
        <v>2</v>
      </c>
      <c r="C57" s="616" t="s">
        <v>147</v>
      </c>
      <c r="D57" s="616"/>
      <c r="E57" s="616"/>
      <c r="F57" s="224" t="s">
        <v>70</v>
      </c>
      <c r="G57" s="617" t="s">
        <v>189</v>
      </c>
      <c r="H57" s="618"/>
      <c r="I57" s="618"/>
      <c r="J57" s="618"/>
      <c r="K57" s="618"/>
      <c r="L57" s="618"/>
      <c r="M57" s="618"/>
      <c r="N57" s="618"/>
      <c r="O57" s="618"/>
      <c r="P57" s="619"/>
    </row>
    <row r="58" spans="1:16" s="5" customFormat="1" ht="41.25" customHeight="1" thickBot="1">
      <c r="A58" s="8"/>
      <c r="B58" s="555" t="s">
        <v>120</v>
      </c>
      <c r="C58" s="556"/>
      <c r="D58" s="556"/>
      <c r="E58" s="556"/>
      <c r="F58" s="556"/>
      <c r="G58" s="556"/>
      <c r="H58" s="556"/>
      <c r="I58" s="556"/>
      <c r="J58" s="556"/>
      <c r="K58" s="556"/>
      <c r="L58" s="556"/>
      <c r="M58" s="556"/>
      <c r="N58" s="556"/>
      <c r="O58" s="556"/>
      <c r="P58" s="557"/>
    </row>
    <row r="59" spans="1:16" s="167" customFormat="1" ht="8.25" customHeight="1" thickBot="1">
      <c r="B59" s="187"/>
      <c r="C59" s="187"/>
      <c r="D59" s="187"/>
      <c r="E59" s="187"/>
      <c r="F59" s="187"/>
      <c r="G59" s="187"/>
      <c r="H59" s="187"/>
      <c r="I59" s="187"/>
      <c r="J59" s="187"/>
      <c r="K59" s="187"/>
      <c r="L59" s="187"/>
      <c r="M59" s="188"/>
      <c r="N59" s="188"/>
      <c r="O59" s="168"/>
      <c r="P59" s="169"/>
    </row>
    <row r="60" spans="1:16" s="167" customFormat="1" ht="31.5" customHeight="1" thickBot="1">
      <c r="B60" s="514" t="s">
        <v>94</v>
      </c>
      <c r="C60" s="515"/>
      <c r="D60" s="515"/>
      <c r="E60" s="515"/>
      <c r="F60" s="515"/>
      <c r="G60" s="515"/>
      <c r="H60" s="515"/>
      <c r="I60" s="515"/>
      <c r="J60" s="515"/>
      <c r="K60" s="515"/>
      <c r="L60" s="515"/>
      <c r="M60" s="515"/>
      <c r="N60" s="515"/>
      <c r="O60" s="515"/>
      <c r="P60" s="516"/>
    </row>
    <row r="61" spans="1:16" s="167" customFormat="1" ht="16.5" thickBot="1">
      <c r="B61" s="517"/>
      <c r="C61" s="517"/>
      <c r="D61" s="517"/>
      <c r="E61" s="517"/>
      <c r="F61" s="517"/>
      <c r="G61" s="517"/>
      <c r="H61" s="517"/>
      <c r="I61" s="517"/>
      <c r="J61" s="517"/>
      <c r="K61" s="517"/>
      <c r="L61" s="517"/>
      <c r="M61" s="517"/>
      <c r="N61" s="517"/>
      <c r="O61" s="517"/>
      <c r="P61" s="517"/>
    </row>
    <row r="62" spans="1:16" s="167" customFormat="1" ht="15.75">
      <c r="B62" s="518" t="s">
        <v>95</v>
      </c>
      <c r="C62" s="519"/>
      <c r="D62" s="520"/>
      <c r="E62" s="592" t="s">
        <v>163</v>
      </c>
      <c r="F62" s="522"/>
      <c r="G62" s="522"/>
      <c r="H62" s="522"/>
      <c r="I62" s="522"/>
      <c r="J62" s="522"/>
      <c r="K62" s="522"/>
      <c r="L62" s="522"/>
      <c r="M62" s="522"/>
      <c r="N62" s="523"/>
      <c r="O62" s="524" t="s">
        <v>140</v>
      </c>
      <c r="P62" s="525"/>
    </row>
    <row r="63" spans="1:16" s="167" customFormat="1" ht="15.75">
      <c r="B63" s="530" t="s">
        <v>96</v>
      </c>
      <c r="C63" s="531"/>
      <c r="D63" s="532"/>
      <c r="E63" s="593">
        <v>35537955</v>
      </c>
      <c r="F63" s="594"/>
      <c r="G63" s="594"/>
      <c r="H63" s="594"/>
      <c r="I63" s="594"/>
      <c r="J63" s="594"/>
      <c r="K63" s="594"/>
      <c r="L63" s="594"/>
      <c r="M63" s="594"/>
      <c r="N63" s="595"/>
      <c r="O63" s="526"/>
      <c r="P63" s="527"/>
    </row>
    <row r="64" spans="1:16" s="167" customFormat="1" ht="16.5" thickBot="1">
      <c r="B64" s="536" t="s">
        <v>97</v>
      </c>
      <c r="C64" s="537"/>
      <c r="D64" s="538"/>
      <c r="E64" s="539" t="s">
        <v>164</v>
      </c>
      <c r="F64" s="540"/>
      <c r="G64" s="540"/>
      <c r="H64" s="540"/>
      <c r="I64" s="540"/>
      <c r="J64" s="540"/>
      <c r="K64" s="540"/>
      <c r="L64" s="540"/>
      <c r="M64" s="540"/>
      <c r="N64" s="541"/>
      <c r="O64" s="528"/>
      <c r="P64" s="529"/>
    </row>
    <row r="65" spans="2:16" s="167" customFormat="1" ht="10.5" customHeight="1" thickBot="1">
      <c r="B65" s="189"/>
      <c r="C65" s="189"/>
      <c r="D65" s="189"/>
      <c r="E65" s="190"/>
      <c r="F65" s="190"/>
      <c r="G65" s="190"/>
      <c r="H65" s="190"/>
      <c r="I65" s="190"/>
      <c r="J65" s="190"/>
      <c r="K65" s="190"/>
      <c r="L65" s="191"/>
      <c r="M65" s="192"/>
      <c r="N65" s="192"/>
      <c r="O65" s="168"/>
      <c r="P65" s="169"/>
    </row>
    <row r="66" spans="2:16" ht="63.75" customHeight="1" thickBot="1">
      <c r="B66" s="542" t="s">
        <v>98</v>
      </c>
      <c r="C66" s="543"/>
      <c r="D66" s="543"/>
      <c r="E66" s="543"/>
      <c r="F66" s="543"/>
      <c r="G66" s="543"/>
      <c r="H66" s="543"/>
      <c r="I66" s="543"/>
      <c r="J66" s="543"/>
      <c r="K66" s="543"/>
      <c r="L66" s="543"/>
      <c r="M66" s="543"/>
      <c r="N66" s="543"/>
      <c r="O66" s="543"/>
      <c r="P66" s="544"/>
    </row>
    <row r="67" spans="2:16" s="167" customFormat="1" ht="18.75" thickBot="1">
      <c r="B67" s="171"/>
      <c r="C67" s="171"/>
      <c r="D67" s="171"/>
      <c r="E67" s="172"/>
      <c r="F67" s="172"/>
      <c r="G67" s="172"/>
      <c r="H67" s="172"/>
      <c r="I67" s="172"/>
      <c r="J67" s="172"/>
      <c r="K67" s="172"/>
      <c r="L67" s="173"/>
      <c r="M67" s="174"/>
      <c r="N67" s="174"/>
      <c r="O67" s="168"/>
      <c r="P67" s="169"/>
    </row>
    <row r="68" spans="2:16" s="167" customFormat="1" ht="156" customHeight="1">
      <c r="B68" s="586" t="s">
        <v>99</v>
      </c>
      <c r="C68" s="587"/>
      <c r="D68" s="587"/>
      <c r="E68" s="182" t="s">
        <v>100</v>
      </c>
      <c r="F68" s="588" t="s">
        <v>119</v>
      </c>
      <c r="G68" s="588"/>
      <c r="H68" s="588"/>
      <c r="I68" s="588"/>
      <c r="J68" s="588"/>
      <c r="K68" s="588"/>
      <c r="L68" s="589" t="s">
        <v>101</v>
      </c>
      <c r="M68" s="590"/>
      <c r="N68" s="588" t="s">
        <v>42</v>
      </c>
      <c r="O68" s="588"/>
      <c r="P68" s="591"/>
    </row>
    <row r="69" spans="2:16" s="167" customFormat="1" ht="44.25" customHeight="1">
      <c r="B69" s="507" t="s">
        <v>170</v>
      </c>
      <c r="C69" s="508"/>
      <c r="D69" s="508"/>
      <c r="E69" s="198" t="s">
        <v>164</v>
      </c>
      <c r="F69" s="600" t="s">
        <v>179</v>
      </c>
      <c r="G69" s="601"/>
      <c r="H69" s="601"/>
      <c r="I69" s="601"/>
      <c r="J69" s="601"/>
      <c r="K69" s="602"/>
      <c r="L69" s="512" t="s">
        <v>47</v>
      </c>
      <c r="M69" s="513"/>
      <c r="N69" s="603" t="s">
        <v>46</v>
      </c>
      <c r="O69" s="603"/>
      <c r="P69" s="604"/>
    </row>
    <row r="70" spans="2:16" s="167" customFormat="1" ht="33.75" customHeight="1" thickBot="1">
      <c r="B70" s="562" t="s">
        <v>171</v>
      </c>
      <c r="C70" s="563"/>
      <c r="D70" s="563"/>
      <c r="E70" s="199" t="s">
        <v>166</v>
      </c>
      <c r="F70" s="564" t="s">
        <v>172</v>
      </c>
      <c r="G70" s="565"/>
      <c r="H70" s="565"/>
      <c r="I70" s="565"/>
      <c r="J70" s="565"/>
      <c r="K70" s="566"/>
      <c r="L70" s="512" t="s">
        <v>47</v>
      </c>
      <c r="M70" s="513"/>
      <c r="N70" s="605" t="s">
        <v>46</v>
      </c>
      <c r="O70" s="605"/>
      <c r="P70" s="606"/>
    </row>
    <row r="71" spans="2:16" s="167" customFormat="1" ht="9" customHeight="1" thickBot="1">
      <c r="B71" s="175"/>
      <c r="C71" s="176"/>
      <c r="D71" s="176"/>
      <c r="E71" s="177"/>
      <c r="F71" s="178"/>
      <c r="G71" s="178"/>
      <c r="H71" s="178"/>
      <c r="I71" s="178"/>
      <c r="J71" s="178"/>
      <c r="K71" s="178"/>
      <c r="L71" s="179"/>
      <c r="M71" s="179"/>
      <c r="N71" s="180"/>
      <c r="O71" s="180"/>
      <c r="P71" s="180"/>
    </row>
    <row r="72" spans="2:16" s="167" customFormat="1" ht="16.5" thickBot="1">
      <c r="B72" s="569" t="s">
        <v>221</v>
      </c>
      <c r="C72" s="570"/>
      <c r="D72" s="570"/>
      <c r="E72" s="570"/>
      <c r="F72" s="570"/>
      <c r="G72" s="570"/>
      <c r="H72" s="570"/>
      <c r="I72" s="570"/>
      <c r="J72" s="570"/>
      <c r="K72" s="571"/>
      <c r="L72" s="524" t="s">
        <v>47</v>
      </c>
      <c r="M72" s="525"/>
      <c r="N72" s="575" t="s">
        <v>42</v>
      </c>
      <c r="O72" s="576"/>
      <c r="P72" s="577"/>
    </row>
    <row r="73" spans="2:16" s="167" customFormat="1" ht="14.25" customHeight="1" thickBot="1">
      <c r="B73" s="572"/>
      <c r="C73" s="573"/>
      <c r="D73" s="573"/>
      <c r="E73" s="573"/>
      <c r="F73" s="573"/>
      <c r="G73" s="573"/>
      <c r="H73" s="573"/>
      <c r="I73" s="573"/>
      <c r="J73" s="573"/>
      <c r="K73" s="574"/>
      <c r="L73" s="528"/>
      <c r="M73" s="529"/>
      <c r="N73" s="598"/>
      <c r="O73" s="598"/>
      <c r="P73" s="599"/>
    </row>
    <row r="74" spans="2:16" s="167" customFormat="1" ht="6.75" customHeight="1" thickBot="1">
      <c r="B74" s="192"/>
      <c r="C74" s="192"/>
      <c r="D74" s="192"/>
      <c r="E74" s="191"/>
      <c r="F74" s="191"/>
      <c r="G74" s="191"/>
      <c r="H74" s="191"/>
      <c r="I74" s="193"/>
      <c r="J74" s="193"/>
      <c r="K74" s="193"/>
      <c r="L74" s="193"/>
      <c r="M74" s="192"/>
      <c r="O74" s="168"/>
      <c r="P74" s="169"/>
    </row>
    <row r="75" spans="2:16" s="167" customFormat="1" ht="50.25" customHeight="1" thickBot="1">
      <c r="B75" s="578" t="s">
        <v>115</v>
      </c>
      <c r="C75" s="579"/>
      <c r="D75" s="579"/>
      <c r="E75" s="579"/>
      <c r="F75" s="579"/>
      <c r="G75" s="579"/>
      <c r="H75" s="579"/>
      <c r="I75" s="579"/>
      <c r="J75" s="579"/>
      <c r="K75" s="579"/>
      <c r="L75" s="579"/>
      <c r="M75" s="579"/>
      <c r="N75" s="579"/>
      <c r="O75" s="579"/>
      <c r="P75" s="580"/>
    </row>
    <row r="76" spans="2:16" s="167" customFormat="1" ht="157.5" customHeight="1">
      <c r="B76" s="183" t="s">
        <v>107</v>
      </c>
      <c r="C76" s="589" t="s">
        <v>110</v>
      </c>
      <c r="D76" s="590"/>
      <c r="E76" s="182" t="s">
        <v>103</v>
      </c>
      <c r="F76" s="588" t="s">
        <v>104</v>
      </c>
      <c r="G76" s="588"/>
      <c r="H76" s="588"/>
      <c r="I76" s="588"/>
      <c r="J76" s="588"/>
      <c r="K76" s="588"/>
      <c r="L76" s="588" t="s">
        <v>108</v>
      </c>
      <c r="M76" s="588"/>
      <c r="N76" s="588" t="s">
        <v>42</v>
      </c>
      <c r="O76" s="588"/>
      <c r="P76" s="591"/>
    </row>
    <row r="77" spans="2:16" s="167" customFormat="1" ht="62.25" customHeight="1">
      <c r="B77" s="236" t="s">
        <v>173</v>
      </c>
      <c r="C77" s="560">
        <v>6</v>
      </c>
      <c r="D77" s="561"/>
      <c r="E77" s="195" t="s">
        <v>105</v>
      </c>
      <c r="F77" s="583" t="s">
        <v>178</v>
      </c>
      <c r="G77" s="583"/>
      <c r="H77" s="583"/>
      <c r="I77" s="583"/>
      <c r="J77" s="583"/>
      <c r="K77" s="583"/>
      <c r="L77" s="582" t="s">
        <v>70</v>
      </c>
      <c r="M77" s="582"/>
      <c r="N77" s="620" t="s">
        <v>176</v>
      </c>
      <c r="O77" s="621"/>
      <c r="P77" s="622"/>
    </row>
    <row r="78" spans="2:16" s="167" customFormat="1" ht="53.25" customHeight="1">
      <c r="B78" s="236" t="s">
        <v>173</v>
      </c>
      <c r="C78" s="560">
        <v>11</v>
      </c>
      <c r="D78" s="561"/>
      <c r="E78" s="195" t="s">
        <v>105</v>
      </c>
      <c r="F78" s="583" t="s">
        <v>174</v>
      </c>
      <c r="G78" s="583"/>
      <c r="H78" s="583"/>
      <c r="I78" s="583"/>
      <c r="J78" s="583"/>
      <c r="K78" s="583"/>
      <c r="L78" s="582" t="s">
        <v>70</v>
      </c>
      <c r="M78" s="582"/>
      <c r="N78" s="626"/>
      <c r="O78" s="627"/>
      <c r="P78" s="628"/>
    </row>
    <row r="79" spans="2:16" s="167" customFormat="1" ht="62.25" customHeight="1" thickBot="1">
      <c r="B79" s="236" t="s">
        <v>173</v>
      </c>
      <c r="C79" s="584">
        <v>7</v>
      </c>
      <c r="D79" s="585"/>
      <c r="E79" s="197" t="s">
        <v>105</v>
      </c>
      <c r="F79" s="583" t="s">
        <v>175</v>
      </c>
      <c r="G79" s="583"/>
      <c r="H79" s="583"/>
      <c r="I79" s="583"/>
      <c r="J79" s="583"/>
      <c r="K79" s="583"/>
      <c r="L79" s="582" t="s">
        <v>70</v>
      </c>
      <c r="M79" s="582"/>
      <c r="N79" s="623"/>
      <c r="O79" s="624"/>
      <c r="P79" s="625"/>
    </row>
    <row r="80" spans="2:16" ht="32.25" customHeight="1" thickBot="1">
      <c r="B80" s="184" t="s">
        <v>109</v>
      </c>
      <c r="C80" s="551"/>
      <c r="D80" s="552"/>
      <c r="E80" s="181" t="s">
        <v>70</v>
      </c>
      <c r="F80" s="185"/>
    </row>
    <row r="81" spans="2:16" ht="15" customHeight="1" thickBot="1">
      <c r="C81" s="553"/>
      <c r="D81" s="553"/>
    </row>
    <row r="82" spans="2:16" s="167" customFormat="1" ht="33.75" customHeight="1" thickBot="1">
      <c r="B82" s="514" t="s">
        <v>111</v>
      </c>
      <c r="C82" s="515"/>
      <c r="D82" s="515"/>
      <c r="E82" s="515"/>
      <c r="F82" s="515"/>
      <c r="G82" s="515"/>
      <c r="H82" s="515"/>
      <c r="I82" s="515"/>
      <c r="J82" s="515"/>
      <c r="K82" s="515"/>
      <c r="L82" s="515"/>
      <c r="M82" s="515"/>
      <c r="N82" s="515"/>
      <c r="O82" s="515"/>
      <c r="P82" s="516"/>
    </row>
    <row r="83" spans="2:16" s="167" customFormat="1" ht="18.75" thickBot="1">
      <c r="B83" s="554"/>
      <c r="C83" s="554"/>
      <c r="D83" s="554"/>
      <c r="E83" s="554"/>
      <c r="F83" s="554"/>
      <c r="G83" s="554"/>
      <c r="H83" s="554"/>
      <c r="I83" s="554"/>
      <c r="J83" s="554"/>
      <c r="K83" s="554"/>
      <c r="L83" s="554"/>
      <c r="M83" s="554"/>
      <c r="N83" s="554"/>
      <c r="O83" s="554"/>
      <c r="P83" s="554"/>
    </row>
    <row r="84" spans="2:16" s="167" customFormat="1" ht="15.75">
      <c r="B84" s="518" t="s">
        <v>95</v>
      </c>
      <c r="C84" s="519"/>
      <c r="D84" s="520"/>
      <c r="E84" s="521" t="s">
        <v>165</v>
      </c>
      <c r="F84" s="522"/>
      <c r="G84" s="522"/>
      <c r="H84" s="522"/>
      <c r="I84" s="522"/>
      <c r="J84" s="522"/>
      <c r="K84" s="522"/>
      <c r="L84" s="522"/>
      <c r="M84" s="522"/>
      <c r="N84" s="523"/>
      <c r="O84" s="524" t="s">
        <v>47</v>
      </c>
      <c r="P84" s="525"/>
    </row>
    <row r="85" spans="2:16" s="167" customFormat="1" ht="15.75">
      <c r="B85" s="530" t="s">
        <v>96</v>
      </c>
      <c r="C85" s="531"/>
      <c r="D85" s="532"/>
      <c r="E85" s="593">
        <v>51740684</v>
      </c>
      <c r="F85" s="594"/>
      <c r="G85" s="594"/>
      <c r="H85" s="594"/>
      <c r="I85" s="594"/>
      <c r="J85" s="594"/>
      <c r="K85" s="594"/>
      <c r="L85" s="594"/>
      <c r="M85" s="594"/>
      <c r="N85" s="595"/>
      <c r="O85" s="526"/>
      <c r="P85" s="527"/>
    </row>
    <row r="86" spans="2:16" s="167" customFormat="1" ht="16.5" thickBot="1">
      <c r="B86" s="536" t="s">
        <v>97</v>
      </c>
      <c r="C86" s="537"/>
      <c r="D86" s="538"/>
      <c r="E86" s="539" t="s">
        <v>167</v>
      </c>
      <c r="F86" s="540"/>
      <c r="G86" s="540"/>
      <c r="H86" s="540"/>
      <c r="I86" s="540"/>
      <c r="J86" s="540"/>
      <c r="K86" s="540"/>
      <c r="L86" s="540"/>
      <c r="M86" s="540"/>
      <c r="N86" s="541"/>
      <c r="O86" s="528"/>
      <c r="P86" s="529"/>
    </row>
    <row r="87" spans="2:16" s="167" customFormat="1" ht="18.75" thickBot="1">
      <c r="B87" s="171"/>
      <c r="C87" s="171"/>
      <c r="D87" s="171"/>
      <c r="E87" s="172"/>
      <c r="F87" s="172"/>
      <c r="G87" s="172"/>
      <c r="H87" s="172"/>
      <c r="I87" s="172"/>
      <c r="J87" s="172"/>
      <c r="K87" s="172"/>
      <c r="L87" s="173"/>
      <c r="M87" s="174"/>
      <c r="N87" s="174"/>
      <c r="O87" s="168"/>
      <c r="P87" s="169"/>
    </row>
    <row r="88" spans="2:16" ht="63" customHeight="1" thickBot="1">
      <c r="B88" s="542" t="s">
        <v>112</v>
      </c>
      <c r="C88" s="543"/>
      <c r="D88" s="543"/>
      <c r="E88" s="543"/>
      <c r="F88" s="543"/>
      <c r="G88" s="543"/>
      <c r="H88" s="543"/>
      <c r="I88" s="543"/>
      <c r="J88" s="543"/>
      <c r="K88" s="543"/>
      <c r="L88" s="543"/>
      <c r="M88" s="543"/>
      <c r="N88" s="543"/>
      <c r="O88" s="543"/>
      <c r="P88" s="544"/>
    </row>
    <row r="89" spans="2:16" s="167" customFormat="1" ht="18.75" thickBot="1">
      <c r="B89" s="171"/>
      <c r="C89" s="171"/>
      <c r="D89" s="171"/>
      <c r="E89" s="172"/>
      <c r="F89" s="172"/>
      <c r="G89" s="172"/>
      <c r="H89" s="172"/>
      <c r="I89" s="172"/>
      <c r="J89" s="172"/>
      <c r="K89" s="172"/>
      <c r="L89" s="173"/>
      <c r="M89" s="174"/>
      <c r="N89" s="174"/>
      <c r="O89" s="168"/>
      <c r="P89" s="169"/>
    </row>
    <row r="90" spans="2:16" s="167" customFormat="1" ht="157.5" customHeight="1">
      <c r="B90" s="586" t="s">
        <v>99</v>
      </c>
      <c r="C90" s="587"/>
      <c r="D90" s="587"/>
      <c r="E90" s="182" t="s">
        <v>100</v>
      </c>
      <c r="F90" s="588" t="s">
        <v>119</v>
      </c>
      <c r="G90" s="588"/>
      <c r="H90" s="588"/>
      <c r="I90" s="588"/>
      <c r="J90" s="588"/>
      <c r="K90" s="588"/>
      <c r="L90" s="589" t="s">
        <v>101</v>
      </c>
      <c r="M90" s="590"/>
      <c r="N90" s="588" t="s">
        <v>42</v>
      </c>
      <c r="O90" s="588"/>
      <c r="P90" s="591"/>
    </row>
    <row r="91" spans="2:16" s="167" customFormat="1" ht="44.25" customHeight="1">
      <c r="B91" s="507" t="s">
        <v>177</v>
      </c>
      <c r="C91" s="508"/>
      <c r="D91" s="508"/>
      <c r="E91" s="198" t="s">
        <v>168</v>
      </c>
      <c r="F91" s="600" t="s">
        <v>180</v>
      </c>
      <c r="G91" s="601"/>
      <c r="H91" s="601"/>
      <c r="I91" s="601"/>
      <c r="J91" s="601"/>
      <c r="K91" s="602"/>
      <c r="L91" s="512" t="s">
        <v>47</v>
      </c>
      <c r="M91" s="513"/>
      <c r="N91" s="603" t="s">
        <v>46</v>
      </c>
      <c r="O91" s="603"/>
      <c r="P91" s="604"/>
    </row>
    <row r="92" spans="2:16" s="167" customFormat="1" ht="33.75" customHeight="1" thickBot="1">
      <c r="B92" s="562" t="s">
        <v>170</v>
      </c>
      <c r="C92" s="563"/>
      <c r="D92" s="563"/>
      <c r="E92" s="199" t="s">
        <v>169</v>
      </c>
      <c r="F92" s="564" t="s">
        <v>181</v>
      </c>
      <c r="G92" s="565"/>
      <c r="H92" s="565"/>
      <c r="I92" s="565"/>
      <c r="J92" s="565"/>
      <c r="K92" s="566"/>
      <c r="L92" s="512" t="s">
        <v>47</v>
      </c>
      <c r="M92" s="513"/>
      <c r="N92" s="605" t="s">
        <v>46</v>
      </c>
      <c r="O92" s="605"/>
      <c r="P92" s="606"/>
    </row>
    <row r="93" spans="2:16" s="167" customFormat="1" ht="32.25" customHeight="1" thickBot="1">
      <c r="B93" s="562" t="s">
        <v>222</v>
      </c>
      <c r="C93" s="563"/>
      <c r="D93" s="563"/>
      <c r="E93" s="199" t="s">
        <v>223</v>
      </c>
      <c r="F93" s="564" t="s">
        <v>181</v>
      </c>
      <c r="G93" s="565"/>
      <c r="H93" s="565"/>
      <c r="I93" s="565"/>
      <c r="J93" s="565"/>
      <c r="K93" s="566"/>
      <c r="L93" s="512" t="s">
        <v>47</v>
      </c>
      <c r="M93" s="513"/>
      <c r="N93" s="605" t="s">
        <v>46</v>
      </c>
      <c r="O93" s="605"/>
      <c r="P93" s="606"/>
    </row>
    <row r="94" spans="2:16" s="167" customFormat="1" ht="18.75" thickBot="1">
      <c r="B94" s="175"/>
      <c r="C94" s="176"/>
      <c r="D94" s="176"/>
      <c r="E94" s="177"/>
      <c r="F94" s="178"/>
      <c r="G94" s="178"/>
      <c r="H94" s="178"/>
      <c r="I94" s="178"/>
      <c r="J94" s="178"/>
      <c r="K94" s="178"/>
      <c r="L94" s="179"/>
      <c r="M94" s="179"/>
      <c r="N94" s="180"/>
      <c r="O94" s="180"/>
      <c r="P94" s="180"/>
    </row>
    <row r="95" spans="2:16" s="167" customFormat="1" ht="15.75">
      <c r="B95" s="569" t="s">
        <v>113</v>
      </c>
      <c r="C95" s="570"/>
      <c r="D95" s="570"/>
      <c r="E95" s="570"/>
      <c r="F95" s="570"/>
      <c r="G95" s="570"/>
      <c r="H95" s="570"/>
      <c r="I95" s="570"/>
      <c r="J95" s="570"/>
      <c r="K95" s="571"/>
      <c r="L95" s="524" t="s">
        <v>47</v>
      </c>
      <c r="M95" s="525"/>
      <c r="N95" s="575" t="s">
        <v>42</v>
      </c>
      <c r="O95" s="576"/>
      <c r="P95" s="577"/>
    </row>
    <row r="96" spans="2:16" s="167" customFormat="1" ht="28.5" customHeight="1" thickBot="1">
      <c r="B96" s="572"/>
      <c r="C96" s="573"/>
      <c r="D96" s="573"/>
      <c r="E96" s="573"/>
      <c r="F96" s="573"/>
      <c r="G96" s="573"/>
      <c r="H96" s="573"/>
      <c r="I96" s="573"/>
      <c r="J96" s="573"/>
      <c r="K96" s="574"/>
      <c r="L96" s="528"/>
      <c r="M96" s="529"/>
      <c r="N96" s="605" t="s">
        <v>46</v>
      </c>
      <c r="O96" s="605"/>
      <c r="P96" s="606"/>
    </row>
    <row r="97" spans="1:16" s="167" customFormat="1" ht="16.5" thickBot="1">
      <c r="B97" s="192"/>
      <c r="C97" s="192"/>
      <c r="D97" s="192"/>
      <c r="E97" s="191"/>
      <c r="F97" s="191"/>
      <c r="G97" s="191"/>
      <c r="H97" s="191"/>
      <c r="I97" s="193"/>
      <c r="J97" s="193"/>
      <c r="K97" s="193"/>
      <c r="L97" s="193"/>
      <c r="M97" s="192"/>
      <c r="O97" s="168"/>
      <c r="P97" s="169"/>
    </row>
    <row r="98" spans="1:16" s="167" customFormat="1" ht="66" customHeight="1" thickBot="1">
      <c r="B98" s="578" t="s">
        <v>116</v>
      </c>
      <c r="C98" s="579"/>
      <c r="D98" s="579"/>
      <c r="E98" s="579"/>
      <c r="F98" s="579"/>
      <c r="G98" s="579"/>
      <c r="H98" s="579"/>
      <c r="I98" s="579"/>
      <c r="J98" s="579"/>
      <c r="K98" s="579"/>
      <c r="L98" s="579"/>
      <c r="M98" s="579"/>
      <c r="N98" s="579"/>
      <c r="O98" s="579"/>
      <c r="P98" s="580"/>
    </row>
    <row r="99" spans="1:16" s="167" customFormat="1" ht="135.75" customHeight="1">
      <c r="B99" s="183" t="s">
        <v>107</v>
      </c>
      <c r="C99" s="589" t="s">
        <v>110</v>
      </c>
      <c r="D99" s="590"/>
      <c r="E99" s="182" t="s">
        <v>103</v>
      </c>
      <c r="F99" s="588" t="s">
        <v>104</v>
      </c>
      <c r="G99" s="588"/>
      <c r="H99" s="588"/>
      <c r="I99" s="588"/>
      <c r="J99" s="588"/>
      <c r="K99" s="588"/>
      <c r="L99" s="588" t="s">
        <v>108</v>
      </c>
      <c r="M99" s="588"/>
      <c r="N99" s="588" t="s">
        <v>42</v>
      </c>
      <c r="O99" s="588"/>
      <c r="P99" s="591"/>
    </row>
    <row r="100" spans="1:16" s="167" customFormat="1" ht="45" customHeight="1">
      <c r="B100" s="194" t="s">
        <v>183</v>
      </c>
      <c r="C100" s="560">
        <v>9.3699999999999992</v>
      </c>
      <c r="D100" s="561"/>
      <c r="E100" s="195" t="s">
        <v>182</v>
      </c>
      <c r="F100" s="583" t="s">
        <v>186</v>
      </c>
      <c r="G100" s="583"/>
      <c r="H100" s="583"/>
      <c r="I100" s="583"/>
      <c r="J100" s="583"/>
      <c r="K100" s="583"/>
      <c r="L100" s="582" t="s">
        <v>47</v>
      </c>
      <c r="M100" s="582"/>
      <c r="N100" s="603" t="s">
        <v>46</v>
      </c>
      <c r="O100" s="603"/>
      <c r="P100" s="604"/>
    </row>
    <row r="101" spans="1:16" s="167" customFormat="1" ht="39" customHeight="1">
      <c r="B101" s="194" t="s">
        <v>184</v>
      </c>
      <c r="C101" s="560">
        <v>11.03</v>
      </c>
      <c r="D101" s="561"/>
      <c r="E101" s="195" t="s">
        <v>182</v>
      </c>
      <c r="F101" s="583" t="s">
        <v>187</v>
      </c>
      <c r="G101" s="583"/>
      <c r="H101" s="583"/>
      <c r="I101" s="583"/>
      <c r="J101" s="583"/>
      <c r="K101" s="583"/>
      <c r="L101" s="582" t="s">
        <v>47</v>
      </c>
      <c r="M101" s="582"/>
      <c r="N101" s="603" t="s">
        <v>46</v>
      </c>
      <c r="O101" s="603"/>
      <c r="P101" s="604"/>
    </row>
    <row r="102" spans="1:16" s="167" customFormat="1" ht="37.5" customHeight="1" thickBot="1">
      <c r="B102" s="194" t="s">
        <v>185</v>
      </c>
      <c r="C102" s="584">
        <v>6</v>
      </c>
      <c r="D102" s="585"/>
      <c r="E102" s="195" t="s">
        <v>224</v>
      </c>
      <c r="F102" s="581" t="s">
        <v>188</v>
      </c>
      <c r="G102" s="581"/>
      <c r="H102" s="581"/>
      <c r="I102" s="581"/>
      <c r="J102" s="581"/>
      <c r="K102" s="581"/>
      <c r="L102" s="608" t="s">
        <v>47</v>
      </c>
      <c r="M102" s="608"/>
      <c r="N102" s="605" t="s">
        <v>46</v>
      </c>
      <c r="O102" s="605"/>
      <c r="P102" s="606"/>
    </row>
    <row r="103" spans="1:16" ht="32.25" customHeight="1" thickBot="1">
      <c r="B103" s="200" t="s">
        <v>205</v>
      </c>
      <c r="C103" s="596">
        <f>C100+C101+C102</f>
        <v>26.4</v>
      </c>
      <c r="D103" s="597"/>
      <c r="E103" s="201" t="s">
        <v>47</v>
      </c>
      <c r="F103" s="237"/>
    </row>
    <row r="104" spans="1:16" ht="32.25" customHeight="1">
      <c r="B104" s="241"/>
      <c r="C104" s="242"/>
      <c r="D104" s="242"/>
      <c r="E104" s="238"/>
      <c r="F104" s="243"/>
    </row>
    <row r="105" spans="1:16" ht="30.75" customHeight="1" thickBot="1"/>
    <row r="106" spans="1:16" s="5" customFormat="1" ht="72" customHeight="1" thickBot="1">
      <c r="A106" s="8"/>
      <c r="B106" s="186">
        <v>3</v>
      </c>
      <c r="C106" s="616" t="s">
        <v>191</v>
      </c>
      <c r="D106" s="616"/>
      <c r="E106" s="616"/>
      <c r="F106" s="224" t="s">
        <v>47</v>
      </c>
      <c r="G106" s="617" t="s">
        <v>46</v>
      </c>
      <c r="H106" s="618"/>
      <c r="I106" s="618"/>
      <c r="J106" s="618"/>
      <c r="K106" s="618"/>
      <c r="L106" s="618"/>
      <c r="M106" s="618"/>
      <c r="N106" s="618"/>
      <c r="O106" s="618"/>
      <c r="P106" s="619"/>
    </row>
    <row r="107" spans="1:16" s="5" customFormat="1" ht="41.25" customHeight="1" thickBot="1">
      <c r="A107" s="8"/>
      <c r="B107" s="555" t="s">
        <v>120</v>
      </c>
      <c r="C107" s="556"/>
      <c r="D107" s="556"/>
      <c r="E107" s="556"/>
      <c r="F107" s="556"/>
      <c r="G107" s="556"/>
      <c r="H107" s="556"/>
      <c r="I107" s="556"/>
      <c r="J107" s="556"/>
      <c r="K107" s="556"/>
      <c r="L107" s="556"/>
      <c r="M107" s="556"/>
      <c r="N107" s="556"/>
      <c r="O107" s="556"/>
      <c r="P107" s="557"/>
    </row>
    <row r="108" spans="1:16" s="167" customFormat="1" ht="8.25" customHeight="1" thickBot="1">
      <c r="B108" s="187"/>
      <c r="C108" s="187"/>
      <c r="D108" s="187"/>
      <c r="E108" s="187"/>
      <c r="F108" s="187"/>
      <c r="G108" s="187"/>
      <c r="H108" s="187"/>
      <c r="I108" s="187"/>
      <c r="J108" s="187"/>
      <c r="K108" s="187"/>
      <c r="L108" s="187"/>
      <c r="M108" s="188"/>
      <c r="N108" s="188"/>
      <c r="O108" s="168"/>
      <c r="P108" s="169"/>
    </row>
    <row r="109" spans="1:16" s="167" customFormat="1" ht="31.5" customHeight="1" thickBot="1">
      <c r="B109" s="514" t="s">
        <v>94</v>
      </c>
      <c r="C109" s="515"/>
      <c r="D109" s="515"/>
      <c r="E109" s="515"/>
      <c r="F109" s="515"/>
      <c r="G109" s="515"/>
      <c r="H109" s="515"/>
      <c r="I109" s="515"/>
      <c r="J109" s="515"/>
      <c r="K109" s="515"/>
      <c r="L109" s="515"/>
      <c r="M109" s="515"/>
      <c r="N109" s="515"/>
      <c r="O109" s="515"/>
      <c r="P109" s="516"/>
    </row>
    <row r="110" spans="1:16" s="167" customFormat="1" ht="16.5" thickBot="1">
      <c r="B110" s="517"/>
      <c r="C110" s="517"/>
      <c r="D110" s="517"/>
      <c r="E110" s="517"/>
      <c r="F110" s="517"/>
      <c r="G110" s="517"/>
      <c r="H110" s="517"/>
      <c r="I110" s="517"/>
      <c r="J110" s="517"/>
      <c r="K110" s="517"/>
      <c r="L110" s="517"/>
      <c r="M110" s="517"/>
      <c r="N110" s="517"/>
      <c r="O110" s="517"/>
      <c r="P110" s="517"/>
    </row>
    <row r="111" spans="1:16" s="167" customFormat="1" ht="25.5" customHeight="1">
      <c r="B111" s="518" t="s">
        <v>95</v>
      </c>
      <c r="C111" s="519"/>
      <c r="D111" s="520"/>
      <c r="E111" s="521" t="s">
        <v>198</v>
      </c>
      <c r="F111" s="522"/>
      <c r="G111" s="522"/>
      <c r="H111" s="522"/>
      <c r="I111" s="522"/>
      <c r="J111" s="522"/>
      <c r="K111" s="522"/>
      <c r="L111" s="522"/>
      <c r="M111" s="522"/>
      <c r="N111" s="523"/>
      <c r="O111" s="524" t="s">
        <v>47</v>
      </c>
      <c r="P111" s="525"/>
    </row>
    <row r="112" spans="1:16" s="167" customFormat="1" ht="25.5" customHeight="1">
      <c r="B112" s="530" t="s">
        <v>96</v>
      </c>
      <c r="C112" s="531"/>
      <c r="D112" s="532"/>
      <c r="E112" s="607">
        <v>74082042</v>
      </c>
      <c r="F112" s="594"/>
      <c r="G112" s="594"/>
      <c r="H112" s="594"/>
      <c r="I112" s="594"/>
      <c r="J112" s="594"/>
      <c r="K112" s="594"/>
      <c r="L112" s="594"/>
      <c r="M112" s="594"/>
      <c r="N112" s="595"/>
      <c r="O112" s="526"/>
      <c r="P112" s="527"/>
    </row>
    <row r="113" spans="2:16" s="167" customFormat="1" ht="25.5" customHeight="1" thickBot="1">
      <c r="B113" s="536" t="s">
        <v>97</v>
      </c>
      <c r="C113" s="537"/>
      <c r="D113" s="538"/>
      <c r="E113" s="539" t="s">
        <v>168</v>
      </c>
      <c r="F113" s="540"/>
      <c r="G113" s="540"/>
      <c r="H113" s="540"/>
      <c r="I113" s="540"/>
      <c r="J113" s="540"/>
      <c r="K113" s="540"/>
      <c r="L113" s="540"/>
      <c r="M113" s="540"/>
      <c r="N113" s="541"/>
      <c r="O113" s="528"/>
      <c r="P113" s="529"/>
    </row>
    <row r="114" spans="2:16" s="167" customFormat="1" ht="10.5" customHeight="1" thickBot="1">
      <c r="B114" s="189"/>
      <c r="C114" s="189"/>
      <c r="D114" s="189"/>
      <c r="E114" s="190"/>
      <c r="F114" s="190"/>
      <c r="G114" s="190"/>
      <c r="H114" s="190"/>
      <c r="I114" s="190"/>
      <c r="J114" s="190"/>
      <c r="K114" s="190"/>
      <c r="L114" s="191"/>
      <c r="M114" s="192"/>
      <c r="N114" s="192"/>
      <c r="O114" s="168"/>
      <c r="P114" s="169"/>
    </row>
    <row r="115" spans="2:16" ht="63.75" customHeight="1" thickBot="1">
      <c r="B115" s="542" t="s">
        <v>98</v>
      </c>
      <c r="C115" s="543"/>
      <c r="D115" s="543"/>
      <c r="E115" s="543"/>
      <c r="F115" s="543"/>
      <c r="G115" s="543"/>
      <c r="H115" s="543"/>
      <c r="I115" s="543"/>
      <c r="J115" s="543"/>
      <c r="K115" s="543"/>
      <c r="L115" s="543"/>
      <c r="M115" s="543"/>
      <c r="N115" s="543"/>
      <c r="O115" s="543"/>
      <c r="P115" s="544"/>
    </row>
    <row r="116" spans="2:16" s="167" customFormat="1" ht="18.75" thickBot="1">
      <c r="B116" s="171"/>
      <c r="C116" s="171"/>
      <c r="D116" s="171"/>
      <c r="E116" s="172"/>
      <c r="F116" s="172"/>
      <c r="G116" s="172"/>
      <c r="H116" s="172"/>
      <c r="I116" s="172"/>
      <c r="J116" s="172"/>
      <c r="K116" s="172"/>
      <c r="L116" s="173"/>
      <c r="M116" s="174"/>
      <c r="N116" s="174"/>
      <c r="O116" s="168"/>
      <c r="P116" s="169"/>
    </row>
    <row r="117" spans="2:16" s="167" customFormat="1" ht="156" customHeight="1">
      <c r="B117" s="586" t="s">
        <v>99</v>
      </c>
      <c r="C117" s="587"/>
      <c r="D117" s="587"/>
      <c r="E117" s="182" t="s">
        <v>100</v>
      </c>
      <c r="F117" s="588" t="s">
        <v>119</v>
      </c>
      <c r="G117" s="588"/>
      <c r="H117" s="588"/>
      <c r="I117" s="588"/>
      <c r="J117" s="588"/>
      <c r="K117" s="588"/>
      <c r="L117" s="589" t="s">
        <v>101</v>
      </c>
      <c r="M117" s="590"/>
      <c r="N117" s="588" t="s">
        <v>42</v>
      </c>
      <c r="O117" s="588"/>
      <c r="P117" s="591"/>
    </row>
    <row r="118" spans="2:16" s="167" customFormat="1" ht="44.25" customHeight="1">
      <c r="B118" s="507" t="s">
        <v>102</v>
      </c>
      <c r="C118" s="508"/>
      <c r="D118" s="508"/>
      <c r="E118" s="198" t="s">
        <v>168</v>
      </c>
      <c r="F118" s="600" t="s">
        <v>201</v>
      </c>
      <c r="G118" s="601"/>
      <c r="H118" s="601"/>
      <c r="I118" s="601"/>
      <c r="J118" s="601"/>
      <c r="K118" s="602"/>
      <c r="L118" s="512" t="s">
        <v>47</v>
      </c>
      <c r="M118" s="513"/>
      <c r="N118" s="603" t="s">
        <v>46</v>
      </c>
      <c r="O118" s="603"/>
      <c r="P118" s="604"/>
    </row>
    <row r="119" spans="2:16" s="167" customFormat="1" ht="33.75" customHeight="1" thickBot="1">
      <c r="B119" s="562" t="s">
        <v>202</v>
      </c>
      <c r="C119" s="563"/>
      <c r="D119" s="563"/>
      <c r="E119" s="199" t="s">
        <v>166</v>
      </c>
      <c r="F119" s="564" t="s">
        <v>181</v>
      </c>
      <c r="G119" s="565"/>
      <c r="H119" s="565"/>
      <c r="I119" s="565"/>
      <c r="J119" s="565"/>
      <c r="K119" s="566"/>
      <c r="L119" s="512" t="s">
        <v>47</v>
      </c>
      <c r="M119" s="513"/>
      <c r="N119" s="605" t="s">
        <v>46</v>
      </c>
      <c r="O119" s="605"/>
      <c r="P119" s="606"/>
    </row>
    <row r="120" spans="2:16" s="167" customFormat="1" ht="9" customHeight="1" thickBot="1">
      <c r="B120" s="175"/>
      <c r="C120" s="176"/>
      <c r="D120" s="176"/>
      <c r="E120" s="177"/>
      <c r="F120" s="178"/>
      <c r="G120" s="178"/>
      <c r="H120" s="178"/>
      <c r="I120" s="178"/>
      <c r="J120" s="178"/>
      <c r="K120" s="178"/>
      <c r="L120" s="179"/>
      <c r="M120" s="179"/>
      <c r="N120" s="180"/>
      <c r="O120" s="180"/>
      <c r="P120" s="180"/>
    </row>
    <row r="121" spans="2:16" s="167" customFormat="1" ht="16.5" thickBot="1">
      <c r="B121" s="569" t="s">
        <v>114</v>
      </c>
      <c r="C121" s="570"/>
      <c r="D121" s="570"/>
      <c r="E121" s="570"/>
      <c r="F121" s="570"/>
      <c r="G121" s="570"/>
      <c r="H121" s="570"/>
      <c r="I121" s="570"/>
      <c r="J121" s="570"/>
      <c r="K121" s="571"/>
      <c r="L121" s="524" t="s">
        <v>47</v>
      </c>
      <c r="M121" s="525"/>
      <c r="N121" s="575" t="s">
        <v>42</v>
      </c>
      <c r="O121" s="576"/>
      <c r="P121" s="577"/>
    </row>
    <row r="122" spans="2:16" s="167" customFormat="1" ht="27.75" customHeight="1" thickBot="1">
      <c r="B122" s="572"/>
      <c r="C122" s="573"/>
      <c r="D122" s="573"/>
      <c r="E122" s="573"/>
      <c r="F122" s="573"/>
      <c r="G122" s="573"/>
      <c r="H122" s="573"/>
      <c r="I122" s="573"/>
      <c r="J122" s="573"/>
      <c r="K122" s="574"/>
      <c r="L122" s="528"/>
      <c r="M122" s="529"/>
      <c r="N122" s="598" t="s">
        <v>46</v>
      </c>
      <c r="O122" s="598"/>
      <c r="P122" s="599"/>
    </row>
    <row r="123" spans="2:16" s="167" customFormat="1" ht="6.75" customHeight="1" thickBot="1">
      <c r="B123" s="192"/>
      <c r="C123" s="192"/>
      <c r="D123" s="192"/>
      <c r="E123" s="191"/>
      <c r="F123" s="191"/>
      <c r="G123" s="191"/>
      <c r="H123" s="191"/>
      <c r="I123" s="193"/>
      <c r="J123" s="193"/>
      <c r="K123" s="193"/>
      <c r="L123" s="193"/>
      <c r="M123" s="192"/>
      <c r="O123" s="168"/>
      <c r="P123" s="169"/>
    </row>
    <row r="124" spans="2:16" s="167" customFormat="1" ht="50.25" customHeight="1" thickBot="1">
      <c r="B124" s="578" t="s">
        <v>115</v>
      </c>
      <c r="C124" s="579"/>
      <c r="D124" s="579"/>
      <c r="E124" s="579"/>
      <c r="F124" s="579"/>
      <c r="G124" s="579"/>
      <c r="H124" s="579"/>
      <c r="I124" s="579"/>
      <c r="J124" s="579"/>
      <c r="K124" s="579"/>
      <c r="L124" s="579"/>
      <c r="M124" s="579"/>
      <c r="N124" s="579"/>
      <c r="O124" s="579"/>
      <c r="P124" s="580"/>
    </row>
    <row r="125" spans="2:16" s="167" customFormat="1" ht="157.5" customHeight="1">
      <c r="B125" s="183" t="s">
        <v>107</v>
      </c>
      <c r="C125" s="589" t="s">
        <v>110</v>
      </c>
      <c r="D125" s="590"/>
      <c r="E125" s="182" t="s">
        <v>103</v>
      </c>
      <c r="F125" s="588" t="s">
        <v>104</v>
      </c>
      <c r="G125" s="588"/>
      <c r="H125" s="588"/>
      <c r="I125" s="588"/>
      <c r="J125" s="588"/>
      <c r="K125" s="588"/>
      <c r="L125" s="588" t="s">
        <v>108</v>
      </c>
      <c r="M125" s="588"/>
      <c r="N125" s="588" t="s">
        <v>42</v>
      </c>
      <c r="O125" s="588"/>
      <c r="P125" s="591"/>
    </row>
    <row r="126" spans="2:16" s="167" customFormat="1" ht="33.75" customHeight="1">
      <c r="B126" s="194" t="s">
        <v>204</v>
      </c>
      <c r="C126" s="560">
        <v>3.5</v>
      </c>
      <c r="D126" s="561"/>
      <c r="E126" s="195" t="s">
        <v>105</v>
      </c>
      <c r="F126" s="583" t="s">
        <v>203</v>
      </c>
      <c r="G126" s="583"/>
      <c r="H126" s="583"/>
      <c r="I126" s="583"/>
      <c r="J126" s="583"/>
      <c r="K126" s="583"/>
      <c r="L126" s="582" t="s">
        <v>47</v>
      </c>
      <c r="M126" s="582"/>
      <c r="N126" s="603" t="s">
        <v>46</v>
      </c>
      <c r="O126" s="603"/>
      <c r="P126" s="604"/>
    </row>
    <row r="127" spans="2:16" s="167" customFormat="1" ht="33.75" customHeight="1">
      <c r="B127" s="194" t="s">
        <v>206</v>
      </c>
      <c r="C127" s="560">
        <v>4</v>
      </c>
      <c r="D127" s="561"/>
      <c r="E127" s="195" t="s">
        <v>105</v>
      </c>
      <c r="F127" s="583" t="s">
        <v>207</v>
      </c>
      <c r="G127" s="583"/>
      <c r="H127" s="583"/>
      <c r="I127" s="583"/>
      <c r="J127" s="583"/>
      <c r="K127" s="583"/>
      <c r="L127" s="582" t="s">
        <v>47</v>
      </c>
      <c r="M127" s="582"/>
      <c r="N127" s="603" t="s">
        <v>46</v>
      </c>
      <c r="O127" s="603"/>
      <c r="P127" s="604"/>
    </row>
    <row r="128" spans="2:16" s="167" customFormat="1" ht="33.75" customHeight="1">
      <c r="B128" s="194" t="s">
        <v>206</v>
      </c>
      <c r="C128" s="560">
        <v>4.5</v>
      </c>
      <c r="D128" s="561"/>
      <c r="E128" s="195" t="s">
        <v>105</v>
      </c>
      <c r="F128" s="583" t="s">
        <v>208</v>
      </c>
      <c r="G128" s="583"/>
      <c r="H128" s="583"/>
      <c r="I128" s="583"/>
      <c r="J128" s="583"/>
      <c r="K128" s="583"/>
      <c r="L128" s="582" t="s">
        <v>47</v>
      </c>
      <c r="M128" s="582"/>
      <c r="N128" s="603" t="s">
        <v>46</v>
      </c>
      <c r="O128" s="603"/>
      <c r="P128" s="604"/>
    </row>
    <row r="129" spans="2:16" s="167" customFormat="1" ht="33.75" customHeight="1">
      <c r="B129" s="194" t="s">
        <v>206</v>
      </c>
      <c r="C129" s="560">
        <v>3.5</v>
      </c>
      <c r="D129" s="561"/>
      <c r="E129" s="195" t="s">
        <v>105</v>
      </c>
      <c r="F129" s="583" t="s">
        <v>209</v>
      </c>
      <c r="G129" s="583"/>
      <c r="H129" s="583"/>
      <c r="I129" s="583"/>
      <c r="J129" s="583"/>
      <c r="K129" s="583"/>
      <c r="L129" s="582" t="s">
        <v>47</v>
      </c>
      <c r="M129" s="582"/>
      <c r="N129" s="603" t="s">
        <v>46</v>
      </c>
      <c r="O129" s="603"/>
      <c r="P129" s="604"/>
    </row>
    <row r="130" spans="2:16" s="167" customFormat="1" ht="33.75" customHeight="1" thickBot="1">
      <c r="B130" s="194" t="s">
        <v>206</v>
      </c>
      <c r="C130" s="584">
        <v>3.5</v>
      </c>
      <c r="D130" s="585"/>
      <c r="E130" s="197" t="s">
        <v>105</v>
      </c>
      <c r="F130" s="583" t="s">
        <v>210</v>
      </c>
      <c r="G130" s="583"/>
      <c r="H130" s="583"/>
      <c r="I130" s="583"/>
      <c r="J130" s="583"/>
      <c r="K130" s="583"/>
      <c r="L130" s="608" t="s">
        <v>47</v>
      </c>
      <c r="M130" s="608"/>
      <c r="N130" s="603" t="s">
        <v>46</v>
      </c>
      <c r="O130" s="603"/>
      <c r="P130" s="604"/>
    </row>
    <row r="131" spans="2:16" s="167" customFormat="1" ht="33.75" customHeight="1" thickBot="1">
      <c r="B131" s="196" t="s">
        <v>206</v>
      </c>
      <c r="C131" s="584">
        <v>9</v>
      </c>
      <c r="D131" s="585"/>
      <c r="E131" s="197" t="s">
        <v>105</v>
      </c>
      <c r="F131" s="581" t="s">
        <v>203</v>
      </c>
      <c r="G131" s="581"/>
      <c r="H131" s="581"/>
      <c r="I131" s="581"/>
      <c r="J131" s="581"/>
      <c r="K131" s="581"/>
      <c r="L131" s="608" t="s">
        <v>47</v>
      </c>
      <c r="M131" s="608"/>
      <c r="N131" s="603" t="s">
        <v>46</v>
      </c>
      <c r="O131" s="603"/>
      <c r="P131" s="604"/>
    </row>
    <row r="132" spans="2:16" ht="32.25" customHeight="1" thickBot="1">
      <c r="B132" s="239" t="s">
        <v>205</v>
      </c>
      <c r="C132" s="609">
        <f>SUM(C126:D131)</f>
        <v>28</v>
      </c>
      <c r="D132" s="610"/>
      <c r="E132" s="240" t="s">
        <v>47</v>
      </c>
      <c r="F132" s="237"/>
    </row>
    <row r="133" spans="2:16" ht="15" customHeight="1" thickBot="1">
      <c r="C133" s="553"/>
      <c r="D133" s="553"/>
    </row>
    <row r="134" spans="2:16" s="167" customFormat="1" ht="33.75" customHeight="1" thickBot="1">
      <c r="B134" s="514" t="s">
        <v>111</v>
      </c>
      <c r="C134" s="515"/>
      <c r="D134" s="515"/>
      <c r="E134" s="515"/>
      <c r="F134" s="515"/>
      <c r="G134" s="515"/>
      <c r="H134" s="515"/>
      <c r="I134" s="515"/>
      <c r="J134" s="515"/>
      <c r="K134" s="515"/>
      <c r="L134" s="515"/>
      <c r="M134" s="515"/>
      <c r="N134" s="515"/>
      <c r="O134" s="515"/>
      <c r="P134" s="516"/>
    </row>
    <row r="135" spans="2:16" s="167" customFormat="1" ht="18.75" thickBot="1">
      <c r="B135" s="554"/>
      <c r="C135" s="554"/>
      <c r="D135" s="554"/>
      <c r="E135" s="554"/>
      <c r="F135" s="554"/>
      <c r="G135" s="554"/>
      <c r="H135" s="554"/>
      <c r="I135" s="554"/>
      <c r="J135" s="554"/>
      <c r="K135" s="554"/>
      <c r="L135" s="554"/>
      <c r="M135" s="554"/>
      <c r="N135" s="554"/>
      <c r="O135" s="554"/>
      <c r="P135" s="554"/>
    </row>
    <row r="136" spans="2:16" s="167" customFormat="1" ht="15.75">
      <c r="B136" s="518" t="s">
        <v>95</v>
      </c>
      <c r="C136" s="519"/>
      <c r="D136" s="520"/>
      <c r="E136" s="521" t="s">
        <v>199</v>
      </c>
      <c r="F136" s="522"/>
      <c r="G136" s="522"/>
      <c r="H136" s="522"/>
      <c r="I136" s="522"/>
      <c r="J136" s="522"/>
      <c r="K136" s="522"/>
      <c r="L136" s="522"/>
      <c r="M136" s="522"/>
      <c r="N136" s="523"/>
      <c r="O136" s="524" t="s">
        <v>47</v>
      </c>
      <c r="P136" s="525"/>
    </row>
    <row r="137" spans="2:16" s="167" customFormat="1" ht="15.75">
      <c r="B137" s="530" t="s">
        <v>96</v>
      </c>
      <c r="C137" s="531"/>
      <c r="D137" s="532"/>
      <c r="E137" s="607">
        <v>80366938</v>
      </c>
      <c r="F137" s="594"/>
      <c r="G137" s="594"/>
      <c r="H137" s="594"/>
      <c r="I137" s="594"/>
      <c r="J137" s="594"/>
      <c r="K137" s="594"/>
      <c r="L137" s="594"/>
      <c r="M137" s="594"/>
      <c r="N137" s="595"/>
      <c r="O137" s="526"/>
      <c r="P137" s="527"/>
    </row>
    <row r="138" spans="2:16" s="167" customFormat="1" ht="16.5" thickBot="1">
      <c r="B138" s="536" t="s">
        <v>97</v>
      </c>
      <c r="C138" s="537"/>
      <c r="D138" s="538"/>
      <c r="E138" s="539" t="s">
        <v>168</v>
      </c>
      <c r="F138" s="540"/>
      <c r="G138" s="540"/>
      <c r="H138" s="540"/>
      <c r="I138" s="540"/>
      <c r="J138" s="540"/>
      <c r="K138" s="540"/>
      <c r="L138" s="540"/>
      <c r="M138" s="540"/>
      <c r="N138" s="541"/>
      <c r="O138" s="528"/>
      <c r="P138" s="529"/>
    </row>
    <row r="139" spans="2:16" s="167" customFormat="1" ht="18.75" thickBot="1">
      <c r="B139" s="171"/>
      <c r="C139" s="171"/>
      <c r="D139" s="171"/>
      <c r="E139" s="172"/>
      <c r="F139" s="172"/>
      <c r="G139" s="172"/>
      <c r="H139" s="172"/>
      <c r="I139" s="172"/>
      <c r="J139" s="172"/>
      <c r="K139" s="172"/>
      <c r="L139" s="173"/>
      <c r="M139" s="174"/>
      <c r="N139" s="174"/>
      <c r="O139" s="168"/>
      <c r="P139" s="169"/>
    </row>
    <row r="140" spans="2:16" ht="63" customHeight="1" thickBot="1">
      <c r="B140" s="542" t="s">
        <v>112</v>
      </c>
      <c r="C140" s="543"/>
      <c r="D140" s="543"/>
      <c r="E140" s="543"/>
      <c r="F140" s="543"/>
      <c r="G140" s="543"/>
      <c r="H140" s="543"/>
      <c r="I140" s="543"/>
      <c r="J140" s="543"/>
      <c r="K140" s="543"/>
      <c r="L140" s="543"/>
      <c r="M140" s="543"/>
      <c r="N140" s="543"/>
      <c r="O140" s="543"/>
      <c r="P140" s="544"/>
    </row>
    <row r="141" spans="2:16" s="167" customFormat="1" ht="18.75" thickBot="1">
      <c r="B141" s="171"/>
      <c r="C141" s="171"/>
      <c r="D141" s="171"/>
      <c r="E141" s="172"/>
      <c r="F141" s="172"/>
      <c r="G141" s="172"/>
      <c r="H141" s="172"/>
      <c r="I141" s="172"/>
      <c r="J141" s="172"/>
      <c r="K141" s="172"/>
      <c r="L141" s="173"/>
      <c r="M141" s="174"/>
      <c r="N141" s="174"/>
      <c r="O141" s="168"/>
      <c r="P141" s="169"/>
    </row>
    <row r="142" spans="2:16" s="167" customFormat="1" ht="157.5" customHeight="1">
      <c r="B142" s="586" t="s">
        <v>99</v>
      </c>
      <c r="C142" s="587"/>
      <c r="D142" s="587"/>
      <c r="E142" s="182" t="s">
        <v>100</v>
      </c>
      <c r="F142" s="588" t="s">
        <v>119</v>
      </c>
      <c r="G142" s="588"/>
      <c r="H142" s="588"/>
      <c r="I142" s="588"/>
      <c r="J142" s="588"/>
      <c r="K142" s="588"/>
      <c r="L142" s="589" t="s">
        <v>101</v>
      </c>
      <c r="M142" s="590"/>
      <c r="N142" s="588" t="s">
        <v>42</v>
      </c>
      <c r="O142" s="588"/>
      <c r="P142" s="591"/>
    </row>
    <row r="143" spans="2:16" s="167" customFormat="1" ht="38.25" customHeight="1">
      <c r="B143" s="507" t="s">
        <v>211</v>
      </c>
      <c r="C143" s="508"/>
      <c r="D143" s="508"/>
      <c r="E143" s="198" t="s">
        <v>168</v>
      </c>
      <c r="F143" s="600" t="s">
        <v>212</v>
      </c>
      <c r="G143" s="601"/>
      <c r="H143" s="601"/>
      <c r="I143" s="601"/>
      <c r="J143" s="601"/>
      <c r="K143" s="602"/>
      <c r="L143" s="512" t="s">
        <v>47</v>
      </c>
      <c r="M143" s="513"/>
      <c r="N143" s="603" t="s">
        <v>46</v>
      </c>
      <c r="O143" s="603"/>
      <c r="P143" s="604"/>
    </row>
    <row r="144" spans="2:16" s="167" customFormat="1" ht="38.25" customHeight="1" thickBot="1">
      <c r="B144" s="562" t="s">
        <v>213</v>
      </c>
      <c r="C144" s="563"/>
      <c r="D144" s="563"/>
      <c r="E144" s="199" t="s">
        <v>200</v>
      </c>
      <c r="F144" s="564" t="s">
        <v>181</v>
      </c>
      <c r="G144" s="565"/>
      <c r="H144" s="565"/>
      <c r="I144" s="565"/>
      <c r="J144" s="565"/>
      <c r="K144" s="566"/>
      <c r="L144" s="512" t="s">
        <v>47</v>
      </c>
      <c r="M144" s="513"/>
      <c r="N144" s="605" t="s">
        <v>46</v>
      </c>
      <c r="O144" s="605"/>
      <c r="P144" s="606"/>
    </row>
    <row r="145" spans="1:16" s="167" customFormat="1" ht="38.25" customHeight="1" thickBot="1">
      <c r="B145" s="562" t="s">
        <v>213</v>
      </c>
      <c r="C145" s="563"/>
      <c r="D145" s="563"/>
      <c r="E145" s="199" t="s">
        <v>214</v>
      </c>
      <c r="F145" s="564" t="s">
        <v>181</v>
      </c>
      <c r="G145" s="565"/>
      <c r="H145" s="565"/>
      <c r="I145" s="565"/>
      <c r="J145" s="565"/>
      <c r="K145" s="566"/>
      <c r="L145" s="512" t="s">
        <v>47</v>
      </c>
      <c r="M145" s="513"/>
      <c r="N145" s="605" t="s">
        <v>46</v>
      </c>
      <c r="O145" s="605"/>
      <c r="P145" s="606"/>
    </row>
    <row r="146" spans="1:16" s="167" customFormat="1" ht="18.75" thickBot="1">
      <c r="B146" s="175"/>
      <c r="C146" s="176"/>
      <c r="D146" s="176"/>
      <c r="E146" s="177"/>
      <c r="F146" s="178"/>
      <c r="G146" s="178"/>
      <c r="H146" s="178"/>
      <c r="I146" s="178"/>
      <c r="J146" s="178"/>
      <c r="K146" s="178"/>
      <c r="L146" s="179"/>
      <c r="M146" s="179"/>
      <c r="N146" s="180"/>
      <c r="O146" s="180"/>
      <c r="P146" s="180"/>
    </row>
    <row r="147" spans="1:16" s="167" customFormat="1" ht="16.5" thickBot="1">
      <c r="B147" s="569" t="s">
        <v>113</v>
      </c>
      <c r="C147" s="570"/>
      <c r="D147" s="570"/>
      <c r="E147" s="570"/>
      <c r="F147" s="570"/>
      <c r="G147" s="570"/>
      <c r="H147" s="570"/>
      <c r="I147" s="570"/>
      <c r="J147" s="570"/>
      <c r="K147" s="571"/>
      <c r="L147" s="524" t="s">
        <v>47</v>
      </c>
      <c r="M147" s="525"/>
      <c r="N147" s="575" t="s">
        <v>42</v>
      </c>
      <c r="O147" s="576"/>
      <c r="P147" s="577"/>
    </row>
    <row r="148" spans="1:16" s="167" customFormat="1" ht="28.5" customHeight="1" thickBot="1">
      <c r="B148" s="572"/>
      <c r="C148" s="573"/>
      <c r="D148" s="573"/>
      <c r="E148" s="573"/>
      <c r="F148" s="573"/>
      <c r="G148" s="573"/>
      <c r="H148" s="573"/>
      <c r="I148" s="573"/>
      <c r="J148" s="573"/>
      <c r="K148" s="574"/>
      <c r="L148" s="528"/>
      <c r="M148" s="529"/>
      <c r="N148" s="598" t="s">
        <v>46</v>
      </c>
      <c r="O148" s="598"/>
      <c r="P148" s="599"/>
    </row>
    <row r="149" spans="1:16" s="167" customFormat="1" ht="16.5" thickBot="1">
      <c r="B149" s="192"/>
      <c r="C149" s="192"/>
      <c r="D149" s="192"/>
      <c r="E149" s="191"/>
      <c r="F149" s="191"/>
      <c r="G149" s="191"/>
      <c r="H149" s="191"/>
      <c r="I149" s="193"/>
      <c r="J149" s="193"/>
      <c r="K149" s="193"/>
      <c r="L149" s="193"/>
      <c r="M149" s="192"/>
      <c r="O149" s="168"/>
      <c r="P149" s="169"/>
    </row>
    <row r="150" spans="1:16" s="167" customFormat="1" ht="66" customHeight="1" thickBot="1">
      <c r="B150" s="578" t="s">
        <v>116</v>
      </c>
      <c r="C150" s="579"/>
      <c r="D150" s="579"/>
      <c r="E150" s="579"/>
      <c r="F150" s="579"/>
      <c r="G150" s="579"/>
      <c r="H150" s="579"/>
      <c r="I150" s="579"/>
      <c r="J150" s="579"/>
      <c r="K150" s="579"/>
      <c r="L150" s="579"/>
      <c r="M150" s="579"/>
      <c r="N150" s="579"/>
      <c r="O150" s="579"/>
      <c r="P150" s="580"/>
    </row>
    <row r="151" spans="1:16" s="167" customFormat="1" ht="135.75" customHeight="1">
      <c r="B151" s="183" t="s">
        <v>107</v>
      </c>
      <c r="C151" s="589" t="s">
        <v>110</v>
      </c>
      <c r="D151" s="590"/>
      <c r="E151" s="182" t="s">
        <v>103</v>
      </c>
      <c r="F151" s="588" t="s">
        <v>104</v>
      </c>
      <c r="G151" s="588"/>
      <c r="H151" s="588"/>
      <c r="I151" s="588"/>
      <c r="J151" s="588"/>
      <c r="K151" s="588"/>
      <c r="L151" s="588" t="s">
        <v>108</v>
      </c>
      <c r="M151" s="588"/>
      <c r="N151" s="588" t="s">
        <v>42</v>
      </c>
      <c r="O151" s="588"/>
      <c r="P151" s="591"/>
    </row>
    <row r="152" spans="1:16" s="167" customFormat="1" ht="61.5" customHeight="1">
      <c r="B152" s="194" t="s">
        <v>216</v>
      </c>
      <c r="C152" s="560">
        <v>6</v>
      </c>
      <c r="D152" s="561"/>
      <c r="E152" s="195" t="s">
        <v>220</v>
      </c>
      <c r="F152" s="583" t="s">
        <v>218</v>
      </c>
      <c r="G152" s="583"/>
      <c r="H152" s="583"/>
      <c r="I152" s="583"/>
      <c r="J152" s="583"/>
      <c r="K152" s="583"/>
      <c r="L152" s="582" t="s">
        <v>47</v>
      </c>
      <c r="M152" s="582"/>
      <c r="N152" s="603" t="s">
        <v>46</v>
      </c>
      <c r="O152" s="603"/>
      <c r="P152" s="604"/>
    </row>
    <row r="153" spans="1:16" s="167" customFormat="1" ht="61.5" customHeight="1">
      <c r="B153" s="194" t="s">
        <v>217</v>
      </c>
      <c r="C153" s="560">
        <v>10</v>
      </c>
      <c r="D153" s="561"/>
      <c r="E153" s="195" t="s">
        <v>220</v>
      </c>
      <c r="F153" s="583" t="s">
        <v>219</v>
      </c>
      <c r="G153" s="583"/>
      <c r="H153" s="583"/>
      <c r="I153" s="583"/>
      <c r="J153" s="583"/>
      <c r="K153" s="583"/>
      <c r="L153" s="582" t="s">
        <v>47</v>
      </c>
      <c r="M153" s="582"/>
      <c r="N153" s="603" t="s">
        <v>46</v>
      </c>
      <c r="O153" s="603"/>
      <c r="P153" s="604"/>
    </row>
    <row r="154" spans="1:16" s="167" customFormat="1" ht="61.5" customHeight="1" thickBot="1">
      <c r="B154" s="196" t="s">
        <v>215</v>
      </c>
      <c r="C154" s="584">
        <v>8</v>
      </c>
      <c r="D154" s="585"/>
      <c r="E154" s="195" t="s">
        <v>220</v>
      </c>
      <c r="F154" s="583" t="s">
        <v>219</v>
      </c>
      <c r="G154" s="583"/>
      <c r="H154" s="583"/>
      <c r="I154" s="583"/>
      <c r="J154" s="583"/>
      <c r="K154" s="583"/>
      <c r="L154" s="608" t="s">
        <v>47</v>
      </c>
      <c r="M154" s="608"/>
      <c r="N154" s="603" t="s">
        <v>46</v>
      </c>
      <c r="O154" s="603"/>
      <c r="P154" s="604"/>
    </row>
    <row r="155" spans="1:16" ht="32.25" customHeight="1" thickBot="1">
      <c r="B155" s="200" t="s">
        <v>109</v>
      </c>
      <c r="C155" s="596">
        <f>C152+C153+C154</f>
        <v>24</v>
      </c>
      <c r="D155" s="597"/>
      <c r="E155" s="201" t="s">
        <v>47</v>
      </c>
      <c r="F155" s="237"/>
    </row>
    <row r="156" spans="1:16" ht="28.5" customHeight="1"/>
    <row r="157" spans="1:16" ht="28.5" customHeight="1" thickBot="1"/>
    <row r="158" spans="1:16" s="5" customFormat="1" ht="129.75" customHeight="1" thickBot="1">
      <c r="A158" s="8"/>
      <c r="B158" s="186">
        <v>4</v>
      </c>
      <c r="C158" s="616" t="s">
        <v>225</v>
      </c>
      <c r="D158" s="616"/>
      <c r="E158" s="616"/>
      <c r="F158" s="224" t="s">
        <v>70</v>
      </c>
      <c r="G158" s="617" t="s">
        <v>143</v>
      </c>
      <c r="H158" s="618"/>
      <c r="I158" s="618"/>
      <c r="J158" s="618"/>
      <c r="K158" s="618"/>
      <c r="L158" s="618"/>
      <c r="M158" s="618"/>
      <c r="N158" s="618"/>
      <c r="O158" s="618"/>
      <c r="P158" s="619"/>
    </row>
    <row r="159" spans="1:16" s="5" customFormat="1" ht="41.25" customHeight="1" thickBot="1">
      <c r="A159" s="8"/>
      <c r="B159" s="555" t="s">
        <v>120</v>
      </c>
      <c r="C159" s="556"/>
      <c r="D159" s="556"/>
      <c r="E159" s="556"/>
      <c r="F159" s="556"/>
      <c r="G159" s="556"/>
      <c r="H159" s="556"/>
      <c r="I159" s="556"/>
      <c r="J159" s="556"/>
      <c r="K159" s="556"/>
      <c r="L159" s="556"/>
      <c r="M159" s="556"/>
      <c r="N159" s="556"/>
      <c r="O159" s="556"/>
      <c r="P159" s="557"/>
    </row>
    <row r="160" spans="1:16" s="167" customFormat="1" ht="8.25" customHeight="1" thickBot="1">
      <c r="B160" s="187"/>
      <c r="C160" s="187"/>
      <c r="D160" s="187"/>
      <c r="E160" s="187"/>
      <c r="F160" s="187"/>
      <c r="G160" s="187"/>
      <c r="H160" s="187"/>
      <c r="I160" s="187"/>
      <c r="J160" s="187"/>
      <c r="K160" s="187"/>
      <c r="L160" s="187"/>
      <c r="M160" s="188"/>
      <c r="N160" s="188"/>
      <c r="O160" s="168"/>
      <c r="P160" s="169"/>
    </row>
    <row r="161" spans="2:16" s="167" customFormat="1" ht="31.5" customHeight="1" thickBot="1">
      <c r="B161" s="514" t="s">
        <v>94</v>
      </c>
      <c r="C161" s="515"/>
      <c r="D161" s="515"/>
      <c r="E161" s="515"/>
      <c r="F161" s="515"/>
      <c r="G161" s="515"/>
      <c r="H161" s="515"/>
      <c r="I161" s="515"/>
      <c r="J161" s="515"/>
      <c r="K161" s="515"/>
      <c r="L161" s="515"/>
      <c r="M161" s="515"/>
      <c r="N161" s="515"/>
      <c r="O161" s="515"/>
      <c r="P161" s="516"/>
    </row>
    <row r="162" spans="2:16" s="167" customFormat="1" ht="16.5" thickBot="1">
      <c r="B162" s="517"/>
      <c r="C162" s="517"/>
      <c r="D162" s="517"/>
      <c r="E162" s="517"/>
      <c r="F162" s="517"/>
      <c r="G162" s="517"/>
      <c r="H162" s="517"/>
      <c r="I162" s="517"/>
      <c r="J162" s="517"/>
      <c r="K162" s="517"/>
      <c r="L162" s="517"/>
      <c r="M162" s="517"/>
      <c r="N162" s="517"/>
      <c r="O162" s="517"/>
      <c r="P162" s="517"/>
    </row>
    <row r="163" spans="2:16" s="167" customFormat="1" ht="15.75">
      <c r="B163" s="518" t="s">
        <v>95</v>
      </c>
      <c r="C163" s="519"/>
      <c r="D163" s="520"/>
      <c r="E163" s="521"/>
      <c r="F163" s="522"/>
      <c r="G163" s="522"/>
      <c r="H163" s="522"/>
      <c r="I163" s="522"/>
      <c r="J163" s="522"/>
      <c r="K163" s="522"/>
      <c r="L163" s="522"/>
      <c r="M163" s="522"/>
      <c r="N163" s="523"/>
      <c r="O163" s="524" t="s">
        <v>70</v>
      </c>
      <c r="P163" s="525"/>
    </row>
    <row r="164" spans="2:16" s="167" customFormat="1" ht="15.75">
      <c r="B164" s="530" t="s">
        <v>96</v>
      </c>
      <c r="C164" s="531"/>
      <c r="D164" s="532"/>
      <c r="E164" s="533"/>
      <c r="F164" s="534"/>
      <c r="G164" s="534"/>
      <c r="H164" s="534"/>
      <c r="I164" s="534"/>
      <c r="J164" s="534"/>
      <c r="K164" s="534"/>
      <c r="L164" s="534"/>
      <c r="M164" s="534"/>
      <c r="N164" s="535"/>
      <c r="O164" s="526"/>
      <c r="P164" s="527"/>
    </row>
    <row r="165" spans="2:16" s="167" customFormat="1" ht="16.5" thickBot="1">
      <c r="B165" s="536" t="s">
        <v>97</v>
      </c>
      <c r="C165" s="537"/>
      <c r="D165" s="538"/>
      <c r="E165" s="539"/>
      <c r="F165" s="540"/>
      <c r="G165" s="540"/>
      <c r="H165" s="540"/>
      <c r="I165" s="540"/>
      <c r="J165" s="540"/>
      <c r="K165" s="540"/>
      <c r="L165" s="540"/>
      <c r="M165" s="540"/>
      <c r="N165" s="541"/>
      <c r="O165" s="528"/>
      <c r="P165" s="529"/>
    </row>
    <row r="166" spans="2:16" s="167" customFormat="1" ht="10.5" customHeight="1" thickBot="1">
      <c r="B166" s="189"/>
      <c r="C166" s="189"/>
      <c r="D166" s="189"/>
      <c r="E166" s="190"/>
      <c r="F166" s="190"/>
      <c r="G166" s="190"/>
      <c r="H166" s="190"/>
      <c r="I166" s="190"/>
      <c r="J166" s="190"/>
      <c r="K166" s="190"/>
      <c r="L166" s="191"/>
      <c r="M166" s="192"/>
      <c r="N166" s="192"/>
      <c r="O166" s="168"/>
      <c r="P166" s="169"/>
    </row>
    <row r="167" spans="2:16" ht="63.75" customHeight="1" thickBot="1">
      <c r="B167" s="542" t="s">
        <v>98</v>
      </c>
      <c r="C167" s="543"/>
      <c r="D167" s="543"/>
      <c r="E167" s="543"/>
      <c r="F167" s="543"/>
      <c r="G167" s="543"/>
      <c r="H167" s="543"/>
      <c r="I167" s="543"/>
      <c r="J167" s="543"/>
      <c r="K167" s="543"/>
      <c r="L167" s="543"/>
      <c r="M167" s="543"/>
      <c r="N167" s="543"/>
      <c r="O167" s="543"/>
      <c r="P167" s="544"/>
    </row>
    <row r="168" spans="2:16" s="167" customFormat="1" ht="18.75" thickBot="1">
      <c r="B168" s="171"/>
      <c r="C168" s="171"/>
      <c r="D168" s="171"/>
      <c r="E168" s="172"/>
      <c r="F168" s="172"/>
      <c r="G168" s="172"/>
      <c r="H168" s="172"/>
      <c r="I168" s="172"/>
      <c r="J168" s="172"/>
      <c r="K168" s="172"/>
      <c r="L168" s="173"/>
      <c r="M168" s="174"/>
      <c r="N168" s="174"/>
      <c r="O168" s="168"/>
      <c r="P168" s="169"/>
    </row>
    <row r="169" spans="2:16" s="167" customFormat="1" ht="156" customHeight="1">
      <c r="B169" s="586" t="s">
        <v>99</v>
      </c>
      <c r="C169" s="587"/>
      <c r="D169" s="587"/>
      <c r="E169" s="182" t="s">
        <v>100</v>
      </c>
      <c r="F169" s="588" t="s">
        <v>119</v>
      </c>
      <c r="G169" s="588"/>
      <c r="H169" s="588"/>
      <c r="I169" s="588"/>
      <c r="J169" s="588"/>
      <c r="K169" s="588"/>
      <c r="L169" s="589" t="s">
        <v>101</v>
      </c>
      <c r="M169" s="590"/>
      <c r="N169" s="588" t="s">
        <v>42</v>
      </c>
      <c r="O169" s="588"/>
      <c r="P169" s="591"/>
    </row>
    <row r="170" spans="2:16" s="167" customFormat="1" ht="44.25" customHeight="1" thickBot="1">
      <c r="B170" s="507"/>
      <c r="C170" s="508"/>
      <c r="D170" s="508"/>
      <c r="E170" s="198"/>
      <c r="F170" s="509"/>
      <c r="G170" s="510"/>
      <c r="H170" s="510"/>
      <c r="I170" s="510"/>
      <c r="J170" s="510"/>
      <c r="K170" s="511"/>
      <c r="L170" s="567" t="s">
        <v>70</v>
      </c>
      <c r="M170" s="568"/>
      <c r="N170" s="620" t="s">
        <v>144</v>
      </c>
      <c r="O170" s="621"/>
      <c r="P170" s="622"/>
    </row>
    <row r="171" spans="2:16" s="167" customFormat="1" ht="33.75" customHeight="1" thickBot="1">
      <c r="B171" s="562"/>
      <c r="C171" s="563"/>
      <c r="D171" s="563"/>
      <c r="E171" s="199"/>
      <c r="F171" s="564"/>
      <c r="G171" s="565"/>
      <c r="H171" s="565"/>
      <c r="I171" s="565"/>
      <c r="J171" s="565"/>
      <c r="K171" s="566"/>
      <c r="L171" s="567" t="s">
        <v>70</v>
      </c>
      <c r="M171" s="568"/>
      <c r="N171" s="623"/>
      <c r="O171" s="624"/>
      <c r="P171" s="625"/>
    </row>
    <row r="172" spans="2:16" s="167" customFormat="1" ht="9" customHeight="1" thickBot="1">
      <c r="B172" s="175"/>
      <c r="C172" s="176"/>
      <c r="D172" s="176"/>
      <c r="E172" s="177"/>
      <c r="F172" s="178"/>
      <c r="G172" s="178"/>
      <c r="H172" s="178"/>
      <c r="I172" s="178"/>
      <c r="J172" s="178"/>
      <c r="K172" s="178"/>
      <c r="L172" s="179"/>
      <c r="M172" s="179"/>
      <c r="N172" s="180"/>
      <c r="O172" s="180"/>
      <c r="P172" s="180"/>
    </row>
    <row r="173" spans="2:16" s="167" customFormat="1" ht="16.5" thickBot="1">
      <c r="B173" s="569" t="s">
        <v>114</v>
      </c>
      <c r="C173" s="570"/>
      <c r="D173" s="570"/>
      <c r="E173" s="570"/>
      <c r="F173" s="570"/>
      <c r="G173" s="570"/>
      <c r="H173" s="570"/>
      <c r="I173" s="570"/>
      <c r="J173" s="570"/>
      <c r="K173" s="571"/>
      <c r="L173" s="524" t="s">
        <v>70</v>
      </c>
      <c r="M173" s="525"/>
      <c r="N173" s="575" t="s">
        <v>42</v>
      </c>
      <c r="O173" s="576"/>
      <c r="P173" s="577"/>
    </row>
    <row r="174" spans="2:16" s="167" customFormat="1" ht="14.25" customHeight="1" thickBot="1">
      <c r="B174" s="572"/>
      <c r="C174" s="573"/>
      <c r="D174" s="573"/>
      <c r="E174" s="573"/>
      <c r="F174" s="573"/>
      <c r="G174" s="573"/>
      <c r="H174" s="573"/>
      <c r="I174" s="573"/>
      <c r="J174" s="573"/>
      <c r="K174" s="574"/>
      <c r="L174" s="528"/>
      <c r="M174" s="529"/>
      <c r="N174" s="598"/>
      <c r="O174" s="598"/>
      <c r="P174" s="599"/>
    </row>
    <row r="175" spans="2:16" s="167" customFormat="1" ht="6.75" customHeight="1" thickBot="1">
      <c r="B175" s="192"/>
      <c r="C175" s="192"/>
      <c r="D175" s="192"/>
      <c r="E175" s="191"/>
      <c r="F175" s="191"/>
      <c r="G175" s="191"/>
      <c r="H175" s="191"/>
      <c r="I175" s="193"/>
      <c r="J175" s="193"/>
      <c r="K175" s="193"/>
      <c r="L175" s="193"/>
      <c r="M175" s="192"/>
      <c r="O175" s="168"/>
      <c r="P175" s="169"/>
    </row>
    <row r="176" spans="2:16" s="167" customFormat="1" ht="50.25" customHeight="1" thickBot="1">
      <c r="B176" s="578" t="s">
        <v>115</v>
      </c>
      <c r="C176" s="579"/>
      <c r="D176" s="579"/>
      <c r="E176" s="579"/>
      <c r="F176" s="579"/>
      <c r="G176" s="579"/>
      <c r="H176" s="579"/>
      <c r="I176" s="579"/>
      <c r="J176" s="579"/>
      <c r="K176" s="579"/>
      <c r="L176" s="579"/>
      <c r="M176" s="579"/>
      <c r="N176" s="579"/>
      <c r="O176" s="579"/>
      <c r="P176" s="580"/>
    </row>
    <row r="177" spans="2:16" s="167" customFormat="1" ht="157.5" customHeight="1">
      <c r="B177" s="183" t="s">
        <v>107</v>
      </c>
      <c r="C177" s="589" t="s">
        <v>110</v>
      </c>
      <c r="D177" s="590"/>
      <c r="E177" s="182" t="s">
        <v>103</v>
      </c>
      <c r="F177" s="588" t="s">
        <v>104</v>
      </c>
      <c r="G177" s="588"/>
      <c r="H177" s="588"/>
      <c r="I177" s="588"/>
      <c r="J177" s="588"/>
      <c r="K177" s="588"/>
      <c r="L177" s="588" t="s">
        <v>108</v>
      </c>
      <c r="M177" s="588"/>
      <c r="N177" s="588" t="s">
        <v>42</v>
      </c>
      <c r="O177" s="588"/>
      <c r="P177" s="591"/>
    </row>
    <row r="178" spans="2:16" s="167" customFormat="1" ht="20.25" customHeight="1">
      <c r="B178" s="194"/>
      <c r="C178" s="560"/>
      <c r="D178" s="561"/>
      <c r="E178" s="195"/>
      <c r="F178" s="583"/>
      <c r="G178" s="583"/>
      <c r="H178" s="583"/>
      <c r="I178" s="583"/>
      <c r="J178" s="583"/>
      <c r="K178" s="583"/>
      <c r="L178" s="582" t="s">
        <v>70</v>
      </c>
      <c r="M178" s="582"/>
      <c r="N178" s="620" t="s">
        <v>229</v>
      </c>
      <c r="O178" s="621"/>
      <c r="P178" s="622"/>
    </row>
    <row r="179" spans="2:16" s="167" customFormat="1" ht="20.25" customHeight="1">
      <c r="B179" s="194"/>
      <c r="C179" s="560"/>
      <c r="D179" s="561"/>
      <c r="E179" s="195"/>
      <c r="F179" s="583"/>
      <c r="G179" s="583"/>
      <c r="H179" s="583"/>
      <c r="I179" s="583"/>
      <c r="J179" s="583"/>
      <c r="K179" s="583"/>
      <c r="L179" s="582" t="s">
        <v>70</v>
      </c>
      <c r="M179" s="582"/>
      <c r="N179" s="626"/>
      <c r="O179" s="627"/>
      <c r="P179" s="628"/>
    </row>
    <row r="180" spans="2:16" s="167" customFormat="1" ht="20.25" customHeight="1" thickBot="1">
      <c r="B180" s="196"/>
      <c r="C180" s="584"/>
      <c r="D180" s="585"/>
      <c r="E180" s="197"/>
      <c r="F180" s="581"/>
      <c r="G180" s="581"/>
      <c r="H180" s="581"/>
      <c r="I180" s="581"/>
      <c r="J180" s="581"/>
      <c r="K180" s="581"/>
      <c r="L180" s="608" t="s">
        <v>70</v>
      </c>
      <c r="M180" s="608"/>
      <c r="N180" s="623"/>
      <c r="O180" s="624"/>
      <c r="P180" s="625"/>
    </row>
    <row r="181" spans="2:16" ht="32.25" customHeight="1" thickBot="1">
      <c r="B181" s="184" t="s">
        <v>109</v>
      </c>
      <c r="C181" s="551">
        <f>C178+C179+C180</f>
        <v>0</v>
      </c>
      <c r="D181" s="552"/>
      <c r="E181" s="181" t="s">
        <v>70</v>
      </c>
      <c r="F181" s="185"/>
    </row>
    <row r="182" spans="2:16" ht="15" customHeight="1" thickBot="1">
      <c r="C182" s="553"/>
      <c r="D182" s="553"/>
    </row>
    <row r="183" spans="2:16" s="167" customFormat="1" ht="33.75" customHeight="1" thickBot="1">
      <c r="B183" s="514" t="s">
        <v>111</v>
      </c>
      <c r="C183" s="515"/>
      <c r="D183" s="515"/>
      <c r="E183" s="515"/>
      <c r="F183" s="515"/>
      <c r="G183" s="515"/>
      <c r="H183" s="515"/>
      <c r="I183" s="515"/>
      <c r="J183" s="515"/>
      <c r="K183" s="515"/>
      <c r="L183" s="515"/>
      <c r="M183" s="515"/>
      <c r="N183" s="515"/>
      <c r="O183" s="515"/>
      <c r="P183" s="516"/>
    </row>
    <row r="184" spans="2:16" s="167" customFormat="1" ht="18.75" thickBot="1">
      <c r="B184" s="554"/>
      <c r="C184" s="554"/>
      <c r="D184" s="554"/>
      <c r="E184" s="554"/>
      <c r="F184" s="554"/>
      <c r="G184" s="554"/>
      <c r="H184" s="554"/>
      <c r="I184" s="554"/>
      <c r="J184" s="554"/>
      <c r="K184" s="554"/>
      <c r="L184" s="554"/>
      <c r="M184" s="554"/>
      <c r="N184" s="554"/>
      <c r="O184" s="554"/>
      <c r="P184" s="554"/>
    </row>
    <row r="185" spans="2:16" s="167" customFormat="1" ht="15.75">
      <c r="B185" s="518" t="s">
        <v>95</v>
      </c>
      <c r="C185" s="519"/>
      <c r="D185" s="520"/>
      <c r="E185" s="521"/>
      <c r="F185" s="522"/>
      <c r="G185" s="522"/>
      <c r="H185" s="522"/>
      <c r="I185" s="522"/>
      <c r="J185" s="522"/>
      <c r="K185" s="522"/>
      <c r="L185" s="522"/>
      <c r="M185" s="522"/>
      <c r="N185" s="523"/>
      <c r="O185" s="524" t="s">
        <v>70</v>
      </c>
      <c r="P185" s="525"/>
    </row>
    <row r="186" spans="2:16" s="167" customFormat="1" ht="15.75">
      <c r="B186" s="530" t="s">
        <v>96</v>
      </c>
      <c r="C186" s="531"/>
      <c r="D186" s="532"/>
      <c r="E186" s="533"/>
      <c r="F186" s="534"/>
      <c r="G186" s="534"/>
      <c r="H186" s="534"/>
      <c r="I186" s="534"/>
      <c r="J186" s="534"/>
      <c r="K186" s="534"/>
      <c r="L186" s="534"/>
      <c r="M186" s="534"/>
      <c r="N186" s="535"/>
      <c r="O186" s="526"/>
      <c r="P186" s="527"/>
    </row>
    <row r="187" spans="2:16" s="167" customFormat="1" ht="16.5" thickBot="1">
      <c r="B187" s="536" t="s">
        <v>97</v>
      </c>
      <c r="C187" s="537"/>
      <c r="D187" s="538"/>
      <c r="E187" s="539"/>
      <c r="F187" s="540"/>
      <c r="G187" s="540"/>
      <c r="H187" s="540"/>
      <c r="I187" s="540"/>
      <c r="J187" s="540"/>
      <c r="K187" s="540"/>
      <c r="L187" s="540"/>
      <c r="M187" s="540"/>
      <c r="N187" s="541"/>
      <c r="O187" s="528"/>
      <c r="P187" s="529"/>
    </row>
    <row r="188" spans="2:16" s="167" customFormat="1" ht="18.75" thickBot="1">
      <c r="B188" s="171"/>
      <c r="C188" s="171"/>
      <c r="D188" s="171"/>
      <c r="E188" s="172"/>
      <c r="F188" s="172"/>
      <c r="G188" s="172"/>
      <c r="H188" s="172"/>
      <c r="I188" s="172"/>
      <c r="J188" s="172"/>
      <c r="K188" s="172"/>
      <c r="L188" s="173"/>
      <c r="M188" s="174"/>
      <c r="N188" s="174"/>
      <c r="O188" s="168"/>
      <c r="P188" s="169"/>
    </row>
    <row r="189" spans="2:16" ht="63" customHeight="1" thickBot="1">
      <c r="B189" s="542" t="s">
        <v>112</v>
      </c>
      <c r="C189" s="543"/>
      <c r="D189" s="543"/>
      <c r="E189" s="543"/>
      <c r="F189" s="543"/>
      <c r="G189" s="543"/>
      <c r="H189" s="543"/>
      <c r="I189" s="543"/>
      <c r="J189" s="543"/>
      <c r="K189" s="543"/>
      <c r="L189" s="543"/>
      <c r="M189" s="543"/>
      <c r="N189" s="543"/>
      <c r="O189" s="543"/>
      <c r="P189" s="544"/>
    </row>
    <row r="190" spans="2:16" s="167" customFormat="1" ht="18.75" thickBot="1">
      <c r="B190" s="171"/>
      <c r="C190" s="171"/>
      <c r="D190" s="171"/>
      <c r="E190" s="172"/>
      <c r="F190" s="172"/>
      <c r="G190" s="172"/>
      <c r="H190" s="172"/>
      <c r="I190" s="172"/>
      <c r="J190" s="172"/>
      <c r="K190" s="172"/>
      <c r="L190" s="173"/>
      <c r="M190" s="174"/>
      <c r="N190" s="174"/>
      <c r="O190" s="168"/>
      <c r="P190" s="169"/>
    </row>
    <row r="191" spans="2:16" s="167" customFormat="1" ht="157.5" customHeight="1">
      <c r="B191" s="586" t="s">
        <v>99</v>
      </c>
      <c r="C191" s="587"/>
      <c r="D191" s="587"/>
      <c r="E191" s="182" t="s">
        <v>100</v>
      </c>
      <c r="F191" s="588" t="s">
        <v>119</v>
      </c>
      <c r="G191" s="588"/>
      <c r="H191" s="588"/>
      <c r="I191" s="588"/>
      <c r="J191" s="588"/>
      <c r="K191" s="588"/>
      <c r="L191" s="589" t="s">
        <v>101</v>
      </c>
      <c r="M191" s="590"/>
      <c r="N191" s="588" t="s">
        <v>42</v>
      </c>
      <c r="O191" s="588"/>
      <c r="P191" s="591"/>
    </row>
    <row r="192" spans="2:16" s="167" customFormat="1" ht="27.75" customHeight="1">
      <c r="B192" s="507"/>
      <c r="C192" s="508"/>
      <c r="D192" s="508"/>
      <c r="E192" s="198"/>
      <c r="F192" s="509"/>
      <c r="G192" s="510"/>
      <c r="H192" s="510"/>
      <c r="I192" s="510"/>
      <c r="J192" s="510"/>
      <c r="K192" s="511"/>
      <c r="L192" s="512" t="s">
        <v>70</v>
      </c>
      <c r="M192" s="513"/>
      <c r="N192" s="620" t="s">
        <v>230</v>
      </c>
      <c r="O192" s="621"/>
      <c r="P192" s="622"/>
    </row>
    <row r="193" spans="1:16" s="167" customFormat="1" ht="33.75" customHeight="1" thickBot="1">
      <c r="B193" s="562"/>
      <c r="C193" s="563"/>
      <c r="D193" s="563"/>
      <c r="E193" s="199"/>
      <c r="F193" s="564"/>
      <c r="G193" s="565"/>
      <c r="H193" s="565"/>
      <c r="I193" s="565"/>
      <c r="J193" s="565"/>
      <c r="K193" s="566"/>
      <c r="L193" s="567" t="s">
        <v>70</v>
      </c>
      <c r="M193" s="568"/>
      <c r="N193" s="623"/>
      <c r="O193" s="624"/>
      <c r="P193" s="625"/>
    </row>
    <row r="194" spans="1:16" s="167" customFormat="1" ht="18.75" thickBot="1">
      <c r="B194" s="175"/>
      <c r="C194" s="176"/>
      <c r="D194" s="176"/>
      <c r="E194" s="177"/>
      <c r="F194" s="178"/>
      <c r="G194" s="178"/>
      <c r="H194" s="178"/>
      <c r="I194" s="178"/>
      <c r="J194" s="178"/>
      <c r="K194" s="178"/>
      <c r="L194" s="179"/>
      <c r="M194" s="179"/>
      <c r="N194" s="180"/>
      <c r="O194" s="180"/>
      <c r="P194" s="180"/>
    </row>
    <row r="195" spans="1:16" s="167" customFormat="1" ht="16.5" thickBot="1">
      <c r="B195" s="569" t="s">
        <v>113</v>
      </c>
      <c r="C195" s="570"/>
      <c r="D195" s="570"/>
      <c r="E195" s="570"/>
      <c r="F195" s="570"/>
      <c r="G195" s="570"/>
      <c r="H195" s="570"/>
      <c r="I195" s="570"/>
      <c r="J195" s="570"/>
      <c r="K195" s="571"/>
      <c r="L195" s="524" t="s">
        <v>70</v>
      </c>
      <c r="M195" s="525"/>
      <c r="N195" s="575" t="s">
        <v>42</v>
      </c>
      <c r="O195" s="576"/>
      <c r="P195" s="577"/>
    </row>
    <row r="196" spans="1:16" s="167" customFormat="1" ht="27" customHeight="1" thickBot="1">
      <c r="B196" s="572"/>
      <c r="C196" s="573"/>
      <c r="D196" s="573"/>
      <c r="E196" s="573"/>
      <c r="F196" s="573"/>
      <c r="G196" s="573"/>
      <c r="H196" s="573"/>
      <c r="I196" s="573"/>
      <c r="J196" s="573"/>
      <c r="K196" s="574"/>
      <c r="L196" s="528"/>
      <c r="M196" s="529"/>
      <c r="N196" s="598"/>
      <c r="O196" s="598"/>
      <c r="P196" s="599"/>
    </row>
    <row r="197" spans="1:16" s="167" customFormat="1" ht="16.5" thickBot="1">
      <c r="B197" s="192"/>
      <c r="C197" s="192"/>
      <c r="D197" s="192"/>
      <c r="E197" s="191"/>
      <c r="F197" s="191"/>
      <c r="G197" s="191"/>
      <c r="H197" s="191"/>
      <c r="I197" s="193"/>
      <c r="J197" s="193"/>
      <c r="K197" s="193"/>
      <c r="L197" s="193"/>
      <c r="M197" s="192"/>
      <c r="O197" s="168"/>
      <c r="P197" s="169"/>
    </row>
    <row r="198" spans="1:16" s="167" customFormat="1" ht="66" customHeight="1" thickBot="1">
      <c r="B198" s="578" t="s">
        <v>116</v>
      </c>
      <c r="C198" s="579"/>
      <c r="D198" s="579"/>
      <c r="E198" s="579"/>
      <c r="F198" s="579"/>
      <c r="G198" s="579"/>
      <c r="H198" s="579"/>
      <c r="I198" s="579"/>
      <c r="J198" s="579"/>
      <c r="K198" s="579"/>
      <c r="L198" s="579"/>
      <c r="M198" s="579"/>
      <c r="N198" s="579"/>
      <c r="O198" s="579"/>
      <c r="P198" s="580"/>
    </row>
    <row r="199" spans="1:16" s="167" customFormat="1" ht="135.75" customHeight="1">
      <c r="B199" s="183" t="s">
        <v>107</v>
      </c>
      <c r="C199" s="589" t="s">
        <v>110</v>
      </c>
      <c r="D199" s="590"/>
      <c r="E199" s="182" t="s">
        <v>103</v>
      </c>
      <c r="F199" s="588" t="s">
        <v>104</v>
      </c>
      <c r="G199" s="588"/>
      <c r="H199" s="588"/>
      <c r="I199" s="588"/>
      <c r="J199" s="588"/>
      <c r="K199" s="588"/>
      <c r="L199" s="588" t="s">
        <v>108</v>
      </c>
      <c r="M199" s="588"/>
      <c r="N199" s="588" t="s">
        <v>42</v>
      </c>
      <c r="O199" s="588"/>
      <c r="P199" s="591"/>
    </row>
    <row r="200" spans="1:16" s="167" customFormat="1" ht="25.5" customHeight="1">
      <c r="B200" s="194"/>
      <c r="C200" s="560"/>
      <c r="D200" s="561"/>
      <c r="E200" s="195"/>
      <c r="F200" s="583"/>
      <c r="G200" s="583"/>
      <c r="H200" s="583"/>
      <c r="I200" s="583"/>
      <c r="J200" s="583"/>
      <c r="K200" s="583"/>
      <c r="L200" s="582" t="s">
        <v>70</v>
      </c>
      <c r="M200" s="582"/>
      <c r="N200" s="620" t="s">
        <v>229</v>
      </c>
      <c r="O200" s="621"/>
      <c r="P200" s="622"/>
    </row>
    <row r="201" spans="1:16" s="167" customFormat="1" ht="25.5" customHeight="1">
      <c r="B201" s="194"/>
      <c r="C201" s="560"/>
      <c r="D201" s="561"/>
      <c r="E201" s="195"/>
      <c r="F201" s="583"/>
      <c r="G201" s="583"/>
      <c r="H201" s="583"/>
      <c r="I201" s="583"/>
      <c r="J201" s="583"/>
      <c r="K201" s="583"/>
      <c r="L201" s="582" t="s">
        <v>70</v>
      </c>
      <c r="M201" s="582"/>
      <c r="N201" s="626"/>
      <c r="O201" s="627"/>
      <c r="P201" s="628"/>
    </row>
    <row r="202" spans="1:16" s="167" customFormat="1" ht="25.5" customHeight="1" thickBot="1">
      <c r="B202" s="196"/>
      <c r="C202" s="584"/>
      <c r="D202" s="585"/>
      <c r="E202" s="197"/>
      <c r="F202" s="581"/>
      <c r="G202" s="581"/>
      <c r="H202" s="581"/>
      <c r="I202" s="581"/>
      <c r="J202" s="581"/>
      <c r="K202" s="581"/>
      <c r="L202" s="608" t="s">
        <v>70</v>
      </c>
      <c r="M202" s="608"/>
      <c r="N202" s="623"/>
      <c r="O202" s="624"/>
      <c r="P202" s="625"/>
    </row>
    <row r="203" spans="1:16" ht="32.25" customHeight="1" thickBot="1">
      <c r="B203" s="200" t="s">
        <v>109</v>
      </c>
      <c r="C203" s="596">
        <f>C200+C201+C202</f>
        <v>0</v>
      </c>
      <c r="D203" s="597"/>
      <c r="E203" s="201" t="s">
        <v>70</v>
      </c>
      <c r="F203" s="185"/>
    </row>
    <row r="204" spans="1:16" ht="47.25" customHeight="1"/>
    <row r="205" spans="1:16" ht="30.75" customHeight="1" thickBot="1"/>
    <row r="206" spans="1:16" s="5" customFormat="1" ht="105.75" customHeight="1" thickBot="1">
      <c r="A206" s="8"/>
      <c r="B206" s="186">
        <v>5</v>
      </c>
      <c r="C206" s="616" t="s">
        <v>232</v>
      </c>
      <c r="D206" s="616"/>
      <c r="E206" s="616"/>
      <c r="F206" s="224" t="s">
        <v>70</v>
      </c>
      <c r="G206" s="617" t="s">
        <v>143</v>
      </c>
      <c r="H206" s="618"/>
      <c r="I206" s="618"/>
      <c r="J206" s="618"/>
      <c r="K206" s="618"/>
      <c r="L206" s="618"/>
      <c r="M206" s="618"/>
      <c r="N206" s="618"/>
      <c r="O206" s="618"/>
      <c r="P206" s="619"/>
    </row>
    <row r="207" spans="1:16" s="5" customFormat="1" ht="41.25" customHeight="1" thickBot="1">
      <c r="A207" s="8"/>
      <c r="B207" s="555" t="s">
        <v>120</v>
      </c>
      <c r="C207" s="556"/>
      <c r="D207" s="556"/>
      <c r="E207" s="556"/>
      <c r="F207" s="556"/>
      <c r="G207" s="556"/>
      <c r="H207" s="556"/>
      <c r="I207" s="556"/>
      <c r="J207" s="556"/>
      <c r="K207" s="556"/>
      <c r="L207" s="556"/>
      <c r="M207" s="556"/>
      <c r="N207" s="556"/>
      <c r="O207" s="556"/>
      <c r="P207" s="557"/>
    </row>
    <row r="208" spans="1:16" s="167" customFormat="1" ht="8.25" customHeight="1" thickBot="1">
      <c r="B208" s="187"/>
      <c r="C208" s="187"/>
      <c r="D208" s="187"/>
      <c r="E208" s="187"/>
      <c r="F208" s="187"/>
      <c r="G208" s="187"/>
      <c r="H208" s="187"/>
      <c r="I208" s="187"/>
      <c r="J208" s="187"/>
      <c r="K208" s="187"/>
      <c r="L208" s="187"/>
      <c r="M208" s="188"/>
      <c r="N208" s="188"/>
      <c r="O208" s="168"/>
      <c r="P208" s="169"/>
    </row>
    <row r="209" spans="2:16" s="167" customFormat="1" ht="31.5" customHeight="1" thickBot="1">
      <c r="B209" s="514" t="s">
        <v>94</v>
      </c>
      <c r="C209" s="515"/>
      <c r="D209" s="515"/>
      <c r="E209" s="515"/>
      <c r="F209" s="515"/>
      <c r="G209" s="515"/>
      <c r="H209" s="515"/>
      <c r="I209" s="515"/>
      <c r="J209" s="515"/>
      <c r="K209" s="515"/>
      <c r="L209" s="515"/>
      <c r="M209" s="515"/>
      <c r="N209" s="515"/>
      <c r="O209" s="515"/>
      <c r="P209" s="516"/>
    </row>
    <row r="210" spans="2:16" s="167" customFormat="1" ht="16.5" thickBot="1">
      <c r="B210" s="517"/>
      <c r="C210" s="517"/>
      <c r="D210" s="517"/>
      <c r="E210" s="517"/>
      <c r="F210" s="517"/>
      <c r="G210" s="517"/>
      <c r="H210" s="517"/>
      <c r="I210" s="517"/>
      <c r="J210" s="517"/>
      <c r="K210" s="517"/>
      <c r="L210" s="517"/>
      <c r="M210" s="517"/>
      <c r="N210" s="517"/>
      <c r="O210" s="517"/>
      <c r="P210" s="517"/>
    </row>
    <row r="211" spans="2:16" s="167" customFormat="1" ht="15.75">
      <c r="B211" s="518" t="s">
        <v>95</v>
      </c>
      <c r="C211" s="519"/>
      <c r="D211" s="520"/>
      <c r="E211" s="521"/>
      <c r="F211" s="522"/>
      <c r="G211" s="522"/>
      <c r="H211" s="522"/>
      <c r="I211" s="522"/>
      <c r="J211" s="522"/>
      <c r="K211" s="522"/>
      <c r="L211" s="522"/>
      <c r="M211" s="522"/>
      <c r="N211" s="523"/>
      <c r="O211" s="524" t="s">
        <v>70</v>
      </c>
      <c r="P211" s="525"/>
    </row>
    <row r="212" spans="2:16" s="167" customFormat="1" ht="15.75">
      <c r="B212" s="530" t="s">
        <v>96</v>
      </c>
      <c r="C212" s="531"/>
      <c r="D212" s="532"/>
      <c r="E212" s="533"/>
      <c r="F212" s="534"/>
      <c r="G212" s="534"/>
      <c r="H212" s="534"/>
      <c r="I212" s="534"/>
      <c r="J212" s="534"/>
      <c r="K212" s="534"/>
      <c r="L212" s="534"/>
      <c r="M212" s="534"/>
      <c r="N212" s="535"/>
      <c r="O212" s="526"/>
      <c r="P212" s="527"/>
    </row>
    <row r="213" spans="2:16" s="167" customFormat="1" ht="16.5" thickBot="1">
      <c r="B213" s="536" t="s">
        <v>97</v>
      </c>
      <c r="C213" s="537"/>
      <c r="D213" s="538"/>
      <c r="E213" s="539"/>
      <c r="F213" s="540"/>
      <c r="G213" s="540"/>
      <c r="H213" s="540"/>
      <c r="I213" s="540"/>
      <c r="J213" s="540"/>
      <c r="K213" s="540"/>
      <c r="L213" s="540"/>
      <c r="M213" s="540"/>
      <c r="N213" s="541"/>
      <c r="O213" s="528"/>
      <c r="P213" s="529"/>
    </row>
    <row r="214" spans="2:16" s="167" customFormat="1" ht="10.5" customHeight="1" thickBot="1">
      <c r="B214" s="189"/>
      <c r="C214" s="189"/>
      <c r="D214" s="189"/>
      <c r="E214" s="190"/>
      <c r="F214" s="190"/>
      <c r="G214" s="190"/>
      <c r="H214" s="190"/>
      <c r="I214" s="190"/>
      <c r="J214" s="190"/>
      <c r="K214" s="190"/>
      <c r="L214" s="191"/>
      <c r="M214" s="192"/>
      <c r="N214" s="192"/>
      <c r="O214" s="168"/>
      <c r="P214" s="169"/>
    </row>
    <row r="215" spans="2:16" ht="63.75" customHeight="1" thickBot="1">
      <c r="B215" s="542" t="s">
        <v>98</v>
      </c>
      <c r="C215" s="543"/>
      <c r="D215" s="543"/>
      <c r="E215" s="543"/>
      <c r="F215" s="543"/>
      <c r="G215" s="543"/>
      <c r="H215" s="543"/>
      <c r="I215" s="543"/>
      <c r="J215" s="543"/>
      <c r="K215" s="543"/>
      <c r="L215" s="543"/>
      <c r="M215" s="543"/>
      <c r="N215" s="543"/>
      <c r="O215" s="543"/>
      <c r="P215" s="544"/>
    </row>
    <row r="216" spans="2:16" s="167" customFormat="1" ht="18.75" thickBot="1">
      <c r="B216" s="171"/>
      <c r="C216" s="171"/>
      <c r="D216" s="171"/>
      <c r="E216" s="172"/>
      <c r="F216" s="172"/>
      <c r="G216" s="172"/>
      <c r="H216" s="172"/>
      <c r="I216" s="172"/>
      <c r="J216" s="172"/>
      <c r="K216" s="172"/>
      <c r="L216" s="173"/>
      <c r="M216" s="174"/>
      <c r="N216" s="174"/>
      <c r="O216" s="168"/>
      <c r="P216" s="169"/>
    </row>
    <row r="217" spans="2:16" s="167" customFormat="1" ht="156" customHeight="1">
      <c r="B217" s="586" t="s">
        <v>99</v>
      </c>
      <c r="C217" s="587"/>
      <c r="D217" s="587"/>
      <c r="E217" s="182" t="s">
        <v>100</v>
      </c>
      <c r="F217" s="588" t="s">
        <v>119</v>
      </c>
      <c r="G217" s="588"/>
      <c r="H217" s="588"/>
      <c r="I217" s="588"/>
      <c r="J217" s="588"/>
      <c r="K217" s="588"/>
      <c r="L217" s="589" t="s">
        <v>101</v>
      </c>
      <c r="M217" s="590"/>
      <c r="N217" s="588" t="s">
        <v>42</v>
      </c>
      <c r="O217" s="588"/>
      <c r="P217" s="591"/>
    </row>
    <row r="218" spans="2:16" s="167" customFormat="1" ht="34.5" customHeight="1">
      <c r="B218" s="507"/>
      <c r="C218" s="508"/>
      <c r="D218" s="508"/>
      <c r="E218" s="198"/>
      <c r="F218" s="509"/>
      <c r="G218" s="510"/>
      <c r="H218" s="510"/>
      <c r="I218" s="510"/>
      <c r="J218" s="510"/>
      <c r="K218" s="511"/>
      <c r="L218" s="512" t="s">
        <v>70</v>
      </c>
      <c r="M218" s="513"/>
      <c r="N218" s="620" t="s">
        <v>230</v>
      </c>
      <c r="O218" s="621"/>
      <c r="P218" s="622"/>
    </row>
    <row r="219" spans="2:16" s="167" customFormat="1" ht="34.5" customHeight="1" thickBot="1">
      <c r="B219" s="562"/>
      <c r="C219" s="563"/>
      <c r="D219" s="563"/>
      <c r="E219" s="199"/>
      <c r="F219" s="564"/>
      <c r="G219" s="565"/>
      <c r="H219" s="565"/>
      <c r="I219" s="565"/>
      <c r="J219" s="565"/>
      <c r="K219" s="566"/>
      <c r="L219" s="567" t="s">
        <v>70</v>
      </c>
      <c r="M219" s="568"/>
      <c r="N219" s="623"/>
      <c r="O219" s="624"/>
      <c r="P219" s="625"/>
    </row>
    <row r="220" spans="2:16" s="167" customFormat="1" ht="9" customHeight="1" thickBot="1">
      <c r="B220" s="175"/>
      <c r="C220" s="176"/>
      <c r="D220" s="176"/>
      <c r="E220" s="177"/>
      <c r="F220" s="178"/>
      <c r="G220" s="178"/>
      <c r="H220" s="178"/>
      <c r="I220" s="178"/>
      <c r="J220" s="178"/>
      <c r="K220" s="178"/>
      <c r="L220" s="179"/>
      <c r="M220" s="179"/>
      <c r="N220" s="180"/>
      <c r="O220" s="180"/>
      <c r="P220" s="180"/>
    </row>
    <row r="221" spans="2:16" s="167" customFormat="1" ht="16.5" thickBot="1">
      <c r="B221" s="569" t="s">
        <v>114</v>
      </c>
      <c r="C221" s="570"/>
      <c r="D221" s="570"/>
      <c r="E221" s="570"/>
      <c r="F221" s="570"/>
      <c r="G221" s="570"/>
      <c r="H221" s="570"/>
      <c r="I221" s="570"/>
      <c r="J221" s="570"/>
      <c r="K221" s="571"/>
      <c r="L221" s="524" t="s">
        <v>70</v>
      </c>
      <c r="M221" s="525"/>
      <c r="N221" s="575" t="s">
        <v>42</v>
      </c>
      <c r="O221" s="576"/>
      <c r="P221" s="577"/>
    </row>
    <row r="222" spans="2:16" s="167" customFormat="1" ht="14.25" customHeight="1" thickBot="1">
      <c r="B222" s="572"/>
      <c r="C222" s="573"/>
      <c r="D222" s="573"/>
      <c r="E222" s="573"/>
      <c r="F222" s="573"/>
      <c r="G222" s="573"/>
      <c r="H222" s="573"/>
      <c r="I222" s="573"/>
      <c r="J222" s="573"/>
      <c r="K222" s="574"/>
      <c r="L222" s="528"/>
      <c r="M222" s="529"/>
      <c r="N222" s="598"/>
      <c r="O222" s="598"/>
      <c r="P222" s="599"/>
    </row>
    <row r="223" spans="2:16" s="167" customFormat="1" ht="6.75" customHeight="1" thickBot="1">
      <c r="B223" s="192"/>
      <c r="C223" s="192"/>
      <c r="D223" s="192"/>
      <c r="E223" s="191"/>
      <c r="F223" s="191"/>
      <c r="G223" s="191"/>
      <c r="H223" s="191"/>
      <c r="I223" s="193"/>
      <c r="J223" s="193"/>
      <c r="K223" s="193"/>
      <c r="L223" s="193"/>
      <c r="M223" s="192"/>
      <c r="O223" s="168"/>
      <c r="P223" s="169"/>
    </row>
    <row r="224" spans="2:16" s="167" customFormat="1" ht="50.25" customHeight="1" thickBot="1">
      <c r="B224" s="578" t="s">
        <v>115</v>
      </c>
      <c r="C224" s="579"/>
      <c r="D224" s="579"/>
      <c r="E224" s="579"/>
      <c r="F224" s="579"/>
      <c r="G224" s="579"/>
      <c r="H224" s="579"/>
      <c r="I224" s="579"/>
      <c r="J224" s="579"/>
      <c r="K224" s="579"/>
      <c r="L224" s="579"/>
      <c r="M224" s="579"/>
      <c r="N224" s="579"/>
      <c r="O224" s="579"/>
      <c r="P224" s="580"/>
    </row>
    <row r="225" spans="2:16" s="167" customFormat="1" ht="157.5" customHeight="1">
      <c r="B225" s="183" t="s">
        <v>107</v>
      </c>
      <c r="C225" s="589" t="s">
        <v>110</v>
      </c>
      <c r="D225" s="590"/>
      <c r="E225" s="182" t="s">
        <v>103</v>
      </c>
      <c r="F225" s="588" t="s">
        <v>104</v>
      </c>
      <c r="G225" s="588"/>
      <c r="H225" s="588"/>
      <c r="I225" s="588"/>
      <c r="J225" s="588"/>
      <c r="K225" s="588"/>
      <c r="L225" s="588" t="s">
        <v>108</v>
      </c>
      <c r="M225" s="588"/>
      <c r="N225" s="588" t="s">
        <v>42</v>
      </c>
      <c r="O225" s="588"/>
      <c r="P225" s="591"/>
    </row>
    <row r="226" spans="2:16" s="167" customFormat="1" ht="20.25" customHeight="1">
      <c r="B226" s="194"/>
      <c r="C226" s="560"/>
      <c r="D226" s="561"/>
      <c r="E226" s="195"/>
      <c r="F226" s="583"/>
      <c r="G226" s="583"/>
      <c r="H226" s="583"/>
      <c r="I226" s="583"/>
      <c r="J226" s="583"/>
      <c r="K226" s="583"/>
      <c r="L226" s="582" t="s">
        <v>70</v>
      </c>
      <c r="M226" s="582"/>
      <c r="N226" s="620" t="s">
        <v>229</v>
      </c>
      <c r="O226" s="621"/>
      <c r="P226" s="622"/>
    </row>
    <row r="227" spans="2:16" s="167" customFormat="1" ht="20.25" customHeight="1">
      <c r="B227" s="194"/>
      <c r="C227" s="560"/>
      <c r="D227" s="561"/>
      <c r="E227" s="195"/>
      <c r="F227" s="583"/>
      <c r="G227" s="583"/>
      <c r="H227" s="583"/>
      <c r="I227" s="583"/>
      <c r="J227" s="583"/>
      <c r="K227" s="583"/>
      <c r="L227" s="582" t="s">
        <v>70</v>
      </c>
      <c r="M227" s="582"/>
      <c r="N227" s="626"/>
      <c r="O227" s="627"/>
      <c r="P227" s="628"/>
    </row>
    <row r="228" spans="2:16" s="167" customFormat="1" ht="20.25" customHeight="1" thickBot="1">
      <c r="B228" s="196"/>
      <c r="C228" s="584"/>
      <c r="D228" s="585"/>
      <c r="E228" s="197"/>
      <c r="F228" s="581"/>
      <c r="G228" s="581"/>
      <c r="H228" s="581"/>
      <c r="I228" s="581"/>
      <c r="J228" s="581"/>
      <c r="K228" s="581"/>
      <c r="L228" s="582" t="s">
        <v>70</v>
      </c>
      <c r="M228" s="582"/>
      <c r="N228" s="623"/>
      <c r="O228" s="624"/>
      <c r="P228" s="625"/>
    </row>
    <row r="229" spans="2:16" ht="32.25" customHeight="1" thickBot="1">
      <c r="B229" s="184" t="s">
        <v>109</v>
      </c>
      <c r="C229" s="551">
        <f>C226+C227+C228</f>
        <v>0</v>
      </c>
      <c r="D229" s="552"/>
      <c r="E229" s="181" t="s">
        <v>70</v>
      </c>
      <c r="F229" s="185"/>
    </row>
    <row r="230" spans="2:16" ht="15" customHeight="1" thickBot="1">
      <c r="C230" s="553"/>
      <c r="D230" s="553"/>
    </row>
    <row r="231" spans="2:16" s="167" customFormat="1" ht="33.75" customHeight="1" thickBot="1">
      <c r="B231" s="514" t="s">
        <v>111</v>
      </c>
      <c r="C231" s="515"/>
      <c r="D231" s="515"/>
      <c r="E231" s="515"/>
      <c r="F231" s="515"/>
      <c r="G231" s="515"/>
      <c r="H231" s="515"/>
      <c r="I231" s="515"/>
      <c r="J231" s="515"/>
      <c r="K231" s="515"/>
      <c r="L231" s="515"/>
      <c r="M231" s="515"/>
      <c r="N231" s="515"/>
      <c r="O231" s="515"/>
      <c r="P231" s="516"/>
    </row>
    <row r="232" spans="2:16" s="167" customFormat="1" ht="18.75" thickBot="1">
      <c r="B232" s="554"/>
      <c r="C232" s="554"/>
      <c r="D232" s="554"/>
      <c r="E232" s="554"/>
      <c r="F232" s="554"/>
      <c r="G232" s="554"/>
      <c r="H232" s="554"/>
      <c r="I232" s="554"/>
      <c r="J232" s="554"/>
      <c r="K232" s="554"/>
      <c r="L232" s="554"/>
      <c r="M232" s="554"/>
      <c r="N232" s="554"/>
      <c r="O232" s="554"/>
      <c r="P232" s="554"/>
    </row>
    <row r="233" spans="2:16" s="167" customFormat="1" ht="15.75">
      <c r="B233" s="518" t="s">
        <v>95</v>
      </c>
      <c r="C233" s="519"/>
      <c r="D233" s="520"/>
      <c r="E233" s="521"/>
      <c r="F233" s="522"/>
      <c r="G233" s="522"/>
      <c r="H233" s="522"/>
      <c r="I233" s="522"/>
      <c r="J233" s="522"/>
      <c r="K233" s="522"/>
      <c r="L233" s="522"/>
      <c r="M233" s="522"/>
      <c r="N233" s="523"/>
      <c r="O233" s="524" t="s">
        <v>70</v>
      </c>
      <c r="P233" s="525"/>
    </row>
    <row r="234" spans="2:16" s="167" customFormat="1" ht="15.75">
      <c r="B234" s="530" t="s">
        <v>96</v>
      </c>
      <c r="C234" s="531"/>
      <c r="D234" s="532"/>
      <c r="E234" s="533"/>
      <c r="F234" s="534"/>
      <c r="G234" s="534"/>
      <c r="H234" s="534"/>
      <c r="I234" s="534"/>
      <c r="J234" s="534"/>
      <c r="K234" s="534"/>
      <c r="L234" s="534"/>
      <c r="M234" s="534"/>
      <c r="N234" s="535"/>
      <c r="O234" s="526"/>
      <c r="P234" s="527"/>
    </row>
    <row r="235" spans="2:16" s="167" customFormat="1" ht="16.5" thickBot="1">
      <c r="B235" s="536" t="s">
        <v>97</v>
      </c>
      <c r="C235" s="537"/>
      <c r="D235" s="538"/>
      <c r="E235" s="539"/>
      <c r="F235" s="540"/>
      <c r="G235" s="540"/>
      <c r="H235" s="540"/>
      <c r="I235" s="540"/>
      <c r="J235" s="540"/>
      <c r="K235" s="540"/>
      <c r="L235" s="540"/>
      <c r="M235" s="540"/>
      <c r="N235" s="541"/>
      <c r="O235" s="528"/>
      <c r="P235" s="529"/>
    </row>
    <row r="236" spans="2:16" s="167" customFormat="1" ht="18.75" thickBot="1">
      <c r="B236" s="171"/>
      <c r="C236" s="171"/>
      <c r="D236" s="171"/>
      <c r="E236" s="172"/>
      <c r="F236" s="172"/>
      <c r="G236" s="172"/>
      <c r="H236" s="172"/>
      <c r="I236" s="172"/>
      <c r="J236" s="172"/>
      <c r="K236" s="172"/>
      <c r="L236" s="173"/>
      <c r="M236" s="174"/>
      <c r="N236" s="174"/>
      <c r="O236" s="168"/>
      <c r="P236" s="169"/>
    </row>
    <row r="237" spans="2:16" ht="63" customHeight="1" thickBot="1">
      <c r="B237" s="542" t="s">
        <v>112</v>
      </c>
      <c r="C237" s="543"/>
      <c r="D237" s="543"/>
      <c r="E237" s="543"/>
      <c r="F237" s="543"/>
      <c r="G237" s="543"/>
      <c r="H237" s="543"/>
      <c r="I237" s="543"/>
      <c r="J237" s="543"/>
      <c r="K237" s="543"/>
      <c r="L237" s="543"/>
      <c r="M237" s="543"/>
      <c r="N237" s="543"/>
      <c r="O237" s="543"/>
      <c r="P237" s="544"/>
    </row>
    <row r="238" spans="2:16" s="167" customFormat="1" ht="18.75" thickBot="1">
      <c r="B238" s="171"/>
      <c r="C238" s="171"/>
      <c r="D238" s="171"/>
      <c r="E238" s="172"/>
      <c r="F238" s="172"/>
      <c r="G238" s="172"/>
      <c r="H238" s="172"/>
      <c r="I238" s="172"/>
      <c r="J238" s="172"/>
      <c r="K238" s="172"/>
      <c r="L238" s="173"/>
      <c r="M238" s="174"/>
      <c r="N238" s="174"/>
      <c r="O238" s="168"/>
      <c r="P238" s="169"/>
    </row>
    <row r="239" spans="2:16" s="167" customFormat="1" ht="157.5" customHeight="1">
      <c r="B239" s="586" t="s">
        <v>99</v>
      </c>
      <c r="C239" s="587"/>
      <c r="D239" s="587"/>
      <c r="E239" s="182" t="s">
        <v>100</v>
      </c>
      <c r="F239" s="588" t="s">
        <v>119</v>
      </c>
      <c r="G239" s="588"/>
      <c r="H239" s="588"/>
      <c r="I239" s="588"/>
      <c r="J239" s="588"/>
      <c r="K239" s="588"/>
      <c r="L239" s="589" t="s">
        <v>101</v>
      </c>
      <c r="M239" s="590"/>
      <c r="N239" s="588" t="s">
        <v>42</v>
      </c>
      <c r="O239" s="588"/>
      <c r="P239" s="591"/>
    </row>
    <row r="240" spans="2:16" s="167" customFormat="1" ht="29.25" customHeight="1">
      <c r="B240" s="507"/>
      <c r="C240" s="508"/>
      <c r="D240" s="508"/>
      <c r="E240" s="198"/>
      <c r="F240" s="509"/>
      <c r="G240" s="510"/>
      <c r="H240" s="510"/>
      <c r="I240" s="510"/>
      <c r="J240" s="510"/>
      <c r="K240" s="511"/>
      <c r="L240" s="512" t="s">
        <v>70</v>
      </c>
      <c r="M240" s="513"/>
      <c r="N240" s="620" t="s">
        <v>230</v>
      </c>
      <c r="O240" s="621"/>
      <c r="P240" s="622"/>
    </row>
    <row r="241" spans="1:16" s="167" customFormat="1" ht="29.25" customHeight="1" thickBot="1">
      <c r="B241" s="562"/>
      <c r="C241" s="563"/>
      <c r="D241" s="563"/>
      <c r="E241" s="199"/>
      <c r="F241" s="564"/>
      <c r="G241" s="565"/>
      <c r="H241" s="565"/>
      <c r="I241" s="565"/>
      <c r="J241" s="565"/>
      <c r="K241" s="566"/>
      <c r="L241" s="567" t="s">
        <v>70</v>
      </c>
      <c r="M241" s="568"/>
      <c r="N241" s="623"/>
      <c r="O241" s="624"/>
      <c r="P241" s="625"/>
    </row>
    <row r="242" spans="1:16" s="167" customFormat="1" ht="18.75" thickBot="1">
      <c r="B242" s="175"/>
      <c r="C242" s="176"/>
      <c r="D242" s="176"/>
      <c r="E242" s="177"/>
      <c r="F242" s="178"/>
      <c r="G242" s="178"/>
      <c r="H242" s="178"/>
      <c r="I242" s="178"/>
      <c r="J242" s="178"/>
      <c r="K242" s="178"/>
      <c r="L242" s="179"/>
      <c r="M242" s="179"/>
      <c r="N242" s="180"/>
      <c r="O242" s="180"/>
      <c r="P242" s="180"/>
    </row>
    <row r="243" spans="1:16" s="167" customFormat="1" ht="16.5" thickBot="1">
      <c r="B243" s="569" t="s">
        <v>113</v>
      </c>
      <c r="C243" s="570"/>
      <c r="D243" s="570"/>
      <c r="E243" s="570"/>
      <c r="F243" s="570"/>
      <c r="G243" s="570"/>
      <c r="H243" s="570"/>
      <c r="I243" s="570"/>
      <c r="J243" s="570"/>
      <c r="K243" s="571"/>
      <c r="L243" s="524" t="s">
        <v>70</v>
      </c>
      <c r="M243" s="525"/>
      <c r="N243" s="575" t="s">
        <v>42</v>
      </c>
      <c r="O243" s="576"/>
      <c r="P243" s="577"/>
    </row>
    <row r="244" spans="1:16" s="167" customFormat="1" ht="28.5" customHeight="1" thickBot="1">
      <c r="B244" s="572"/>
      <c r="C244" s="573"/>
      <c r="D244" s="573"/>
      <c r="E244" s="573"/>
      <c r="F244" s="573"/>
      <c r="G244" s="573"/>
      <c r="H244" s="573"/>
      <c r="I244" s="573"/>
      <c r="J244" s="573"/>
      <c r="K244" s="574"/>
      <c r="L244" s="528"/>
      <c r="M244" s="529"/>
      <c r="N244" s="598"/>
      <c r="O244" s="598"/>
      <c r="P244" s="599"/>
    </row>
    <row r="245" spans="1:16" s="167" customFormat="1" ht="16.5" thickBot="1">
      <c r="B245" s="192"/>
      <c r="C245" s="192"/>
      <c r="D245" s="192"/>
      <c r="E245" s="191"/>
      <c r="F245" s="191"/>
      <c r="G245" s="191"/>
      <c r="H245" s="191"/>
      <c r="I245" s="193"/>
      <c r="J245" s="193"/>
      <c r="K245" s="193"/>
      <c r="L245" s="193"/>
      <c r="M245" s="192"/>
      <c r="O245" s="168"/>
      <c r="P245" s="169"/>
    </row>
    <row r="246" spans="1:16" s="167" customFormat="1" ht="66" customHeight="1" thickBot="1">
      <c r="B246" s="578" t="s">
        <v>116</v>
      </c>
      <c r="C246" s="579"/>
      <c r="D246" s="579"/>
      <c r="E246" s="579"/>
      <c r="F246" s="579"/>
      <c r="G246" s="579"/>
      <c r="H246" s="579"/>
      <c r="I246" s="579"/>
      <c r="J246" s="579"/>
      <c r="K246" s="579"/>
      <c r="L246" s="579"/>
      <c r="M246" s="579"/>
      <c r="N246" s="579"/>
      <c r="O246" s="579"/>
      <c r="P246" s="580"/>
    </row>
    <row r="247" spans="1:16" s="167" customFormat="1" ht="135.75" customHeight="1">
      <c r="B247" s="183" t="s">
        <v>107</v>
      </c>
      <c r="C247" s="589" t="s">
        <v>110</v>
      </c>
      <c r="D247" s="590"/>
      <c r="E247" s="182" t="s">
        <v>103</v>
      </c>
      <c r="F247" s="588" t="s">
        <v>104</v>
      </c>
      <c r="G247" s="588"/>
      <c r="H247" s="588"/>
      <c r="I247" s="588"/>
      <c r="J247" s="588"/>
      <c r="K247" s="588"/>
      <c r="L247" s="588" t="s">
        <v>108</v>
      </c>
      <c r="M247" s="588"/>
      <c r="N247" s="588" t="s">
        <v>42</v>
      </c>
      <c r="O247" s="588"/>
      <c r="P247" s="591"/>
    </row>
    <row r="248" spans="1:16" s="167" customFormat="1" ht="25.5" customHeight="1">
      <c r="B248" s="194"/>
      <c r="C248" s="560"/>
      <c r="D248" s="561"/>
      <c r="E248" s="195"/>
      <c r="F248" s="583"/>
      <c r="G248" s="583"/>
      <c r="H248" s="583"/>
      <c r="I248" s="583"/>
      <c r="J248" s="583"/>
      <c r="K248" s="583"/>
      <c r="L248" s="582" t="s">
        <v>70</v>
      </c>
      <c r="M248" s="582"/>
      <c r="N248" s="620" t="s">
        <v>229</v>
      </c>
      <c r="O248" s="621"/>
      <c r="P248" s="622"/>
    </row>
    <row r="249" spans="1:16" s="167" customFormat="1" ht="25.5" customHeight="1">
      <c r="B249" s="194"/>
      <c r="C249" s="560"/>
      <c r="D249" s="561"/>
      <c r="E249" s="195"/>
      <c r="F249" s="583"/>
      <c r="G249" s="583"/>
      <c r="H249" s="583"/>
      <c r="I249" s="583"/>
      <c r="J249" s="583"/>
      <c r="K249" s="583"/>
      <c r="L249" s="582" t="s">
        <v>70</v>
      </c>
      <c r="M249" s="582"/>
      <c r="N249" s="626"/>
      <c r="O249" s="627"/>
      <c r="P249" s="628"/>
    </row>
    <row r="250" spans="1:16" s="167" customFormat="1" ht="25.5" customHeight="1" thickBot="1">
      <c r="B250" s="196"/>
      <c r="C250" s="584"/>
      <c r="D250" s="585"/>
      <c r="E250" s="197"/>
      <c r="F250" s="581"/>
      <c r="G250" s="581"/>
      <c r="H250" s="581"/>
      <c r="I250" s="581"/>
      <c r="J250" s="581"/>
      <c r="K250" s="581"/>
      <c r="L250" s="582" t="s">
        <v>70</v>
      </c>
      <c r="M250" s="582"/>
      <c r="N250" s="623"/>
      <c r="O250" s="624"/>
      <c r="P250" s="625"/>
    </row>
    <row r="251" spans="1:16" ht="32.25" customHeight="1" thickBot="1">
      <c r="B251" s="200" t="s">
        <v>109</v>
      </c>
      <c r="C251" s="596">
        <f>C248+C249+C250</f>
        <v>0</v>
      </c>
      <c r="D251" s="597"/>
      <c r="E251" s="201" t="s">
        <v>70</v>
      </c>
      <c r="F251" s="185"/>
    </row>
    <row r="252" spans="1:16" ht="32.25" customHeight="1">
      <c r="B252" s="241"/>
      <c r="C252" s="242"/>
      <c r="D252" s="242"/>
      <c r="E252" s="238"/>
      <c r="F252" s="243"/>
    </row>
    <row r="253" spans="1:16" ht="32.25" customHeight="1" thickBot="1"/>
    <row r="254" spans="1:16" s="5" customFormat="1" ht="79.5" customHeight="1" thickBot="1">
      <c r="A254" s="8"/>
      <c r="B254" s="186">
        <v>6</v>
      </c>
      <c r="C254" s="616" t="s">
        <v>233</v>
      </c>
      <c r="D254" s="616"/>
      <c r="E254" s="616"/>
      <c r="F254" s="224" t="s">
        <v>47</v>
      </c>
      <c r="G254" s="617" t="s">
        <v>46</v>
      </c>
      <c r="H254" s="618"/>
      <c r="I254" s="618"/>
      <c r="J254" s="618"/>
      <c r="K254" s="618"/>
      <c r="L254" s="618"/>
      <c r="M254" s="618"/>
      <c r="N254" s="618"/>
      <c r="O254" s="618"/>
      <c r="P254" s="619"/>
    </row>
    <row r="255" spans="1:16" s="5" customFormat="1" ht="41.25" customHeight="1" thickBot="1">
      <c r="A255" s="8"/>
      <c r="B255" s="555" t="s">
        <v>120</v>
      </c>
      <c r="C255" s="556"/>
      <c r="D255" s="556"/>
      <c r="E255" s="556"/>
      <c r="F255" s="556"/>
      <c r="G255" s="556"/>
      <c r="H255" s="556"/>
      <c r="I255" s="556"/>
      <c r="J255" s="556"/>
      <c r="K255" s="556"/>
      <c r="L255" s="556"/>
      <c r="M255" s="556"/>
      <c r="N255" s="556"/>
      <c r="O255" s="556"/>
      <c r="P255" s="557"/>
    </row>
    <row r="256" spans="1:16" s="167" customFormat="1" ht="8.25" customHeight="1" thickBot="1">
      <c r="B256" s="187"/>
      <c r="C256" s="187"/>
      <c r="D256" s="187"/>
      <c r="E256" s="187"/>
      <c r="F256" s="187"/>
      <c r="G256" s="187"/>
      <c r="H256" s="187"/>
      <c r="I256" s="187"/>
      <c r="J256" s="187"/>
      <c r="K256" s="187"/>
      <c r="L256" s="187"/>
      <c r="M256" s="188"/>
      <c r="N256" s="188"/>
      <c r="O256" s="168"/>
      <c r="P256" s="169"/>
    </row>
    <row r="257" spans="2:16" s="167" customFormat="1" ht="31.5" customHeight="1" thickBot="1">
      <c r="B257" s="514" t="s">
        <v>94</v>
      </c>
      <c r="C257" s="515"/>
      <c r="D257" s="515"/>
      <c r="E257" s="515"/>
      <c r="F257" s="515"/>
      <c r="G257" s="515"/>
      <c r="H257" s="515"/>
      <c r="I257" s="515"/>
      <c r="J257" s="515"/>
      <c r="K257" s="515"/>
      <c r="L257" s="515"/>
      <c r="M257" s="515"/>
      <c r="N257" s="515"/>
      <c r="O257" s="515"/>
      <c r="P257" s="516"/>
    </row>
    <row r="258" spans="2:16" s="167" customFormat="1" ht="16.5" thickBot="1">
      <c r="B258" s="517"/>
      <c r="C258" s="517"/>
      <c r="D258" s="517"/>
      <c r="E258" s="517"/>
      <c r="F258" s="517"/>
      <c r="G258" s="517"/>
      <c r="H258" s="517"/>
      <c r="I258" s="517"/>
      <c r="J258" s="517"/>
      <c r="K258" s="517"/>
      <c r="L258" s="517"/>
      <c r="M258" s="517"/>
      <c r="N258" s="517"/>
      <c r="O258" s="517"/>
      <c r="P258" s="517"/>
    </row>
    <row r="259" spans="2:16" s="167" customFormat="1" ht="15.75">
      <c r="B259" s="518" t="s">
        <v>95</v>
      </c>
      <c r="C259" s="519"/>
      <c r="D259" s="520"/>
      <c r="E259" s="521" t="s">
        <v>240</v>
      </c>
      <c r="F259" s="522"/>
      <c r="G259" s="522"/>
      <c r="H259" s="522"/>
      <c r="I259" s="522"/>
      <c r="J259" s="522"/>
      <c r="K259" s="522"/>
      <c r="L259" s="522"/>
      <c r="M259" s="522"/>
      <c r="N259" s="523"/>
      <c r="O259" s="524" t="s">
        <v>47</v>
      </c>
      <c r="P259" s="525"/>
    </row>
    <row r="260" spans="2:16" s="167" customFormat="1" ht="15.75">
      <c r="B260" s="530" t="s">
        <v>96</v>
      </c>
      <c r="C260" s="531"/>
      <c r="D260" s="532"/>
      <c r="E260" s="607">
        <v>45366928</v>
      </c>
      <c r="F260" s="594"/>
      <c r="G260" s="594"/>
      <c r="H260" s="594"/>
      <c r="I260" s="594"/>
      <c r="J260" s="594"/>
      <c r="K260" s="594"/>
      <c r="L260" s="594"/>
      <c r="M260" s="594"/>
      <c r="N260" s="595"/>
      <c r="O260" s="526"/>
      <c r="P260" s="527"/>
    </row>
    <row r="261" spans="2:16" s="167" customFormat="1" ht="16.5" thickBot="1">
      <c r="B261" s="536" t="s">
        <v>97</v>
      </c>
      <c r="C261" s="537"/>
      <c r="D261" s="538"/>
      <c r="E261" s="539" t="s">
        <v>168</v>
      </c>
      <c r="F261" s="540"/>
      <c r="G261" s="540"/>
      <c r="H261" s="540"/>
      <c r="I261" s="540"/>
      <c r="J261" s="540"/>
      <c r="K261" s="540"/>
      <c r="L261" s="540"/>
      <c r="M261" s="540"/>
      <c r="N261" s="541"/>
      <c r="O261" s="528"/>
      <c r="P261" s="529"/>
    </row>
    <row r="262" spans="2:16" s="167" customFormat="1" ht="10.5" customHeight="1" thickBot="1">
      <c r="B262" s="189"/>
      <c r="C262" s="189"/>
      <c r="D262" s="189"/>
      <c r="E262" s="190"/>
      <c r="F262" s="190"/>
      <c r="G262" s="190"/>
      <c r="H262" s="190"/>
      <c r="I262" s="190"/>
      <c r="J262" s="190"/>
      <c r="K262" s="190"/>
      <c r="L262" s="191"/>
      <c r="M262" s="192"/>
      <c r="N262" s="192"/>
      <c r="O262" s="168"/>
      <c r="P262" s="169"/>
    </row>
    <row r="263" spans="2:16" ht="63.75" customHeight="1" thickBot="1">
      <c r="B263" s="542" t="s">
        <v>98</v>
      </c>
      <c r="C263" s="543"/>
      <c r="D263" s="543"/>
      <c r="E263" s="543"/>
      <c r="F263" s="543"/>
      <c r="G263" s="543"/>
      <c r="H263" s="543"/>
      <c r="I263" s="543"/>
      <c r="J263" s="543"/>
      <c r="K263" s="543"/>
      <c r="L263" s="543"/>
      <c r="M263" s="543"/>
      <c r="N263" s="543"/>
      <c r="O263" s="543"/>
      <c r="P263" s="544"/>
    </row>
    <row r="264" spans="2:16" s="167" customFormat="1" ht="18.75" thickBot="1">
      <c r="B264" s="171"/>
      <c r="C264" s="171"/>
      <c r="D264" s="171"/>
      <c r="E264" s="172"/>
      <c r="F264" s="172"/>
      <c r="G264" s="172"/>
      <c r="H264" s="172"/>
      <c r="I264" s="172"/>
      <c r="J264" s="172"/>
      <c r="K264" s="172"/>
      <c r="L264" s="173"/>
      <c r="M264" s="174"/>
      <c r="N264" s="174"/>
      <c r="O264" s="168"/>
      <c r="P264" s="169"/>
    </row>
    <row r="265" spans="2:16" s="167" customFormat="1" ht="156" customHeight="1">
      <c r="B265" s="586" t="s">
        <v>99</v>
      </c>
      <c r="C265" s="587"/>
      <c r="D265" s="587"/>
      <c r="E265" s="182" t="s">
        <v>100</v>
      </c>
      <c r="F265" s="588" t="s">
        <v>119</v>
      </c>
      <c r="G265" s="588"/>
      <c r="H265" s="588"/>
      <c r="I265" s="588"/>
      <c r="J265" s="588"/>
      <c r="K265" s="588"/>
      <c r="L265" s="589" t="s">
        <v>101</v>
      </c>
      <c r="M265" s="590"/>
      <c r="N265" s="588" t="s">
        <v>42</v>
      </c>
      <c r="O265" s="588"/>
      <c r="P265" s="591"/>
    </row>
    <row r="266" spans="2:16" s="167" customFormat="1" ht="44.25" customHeight="1">
      <c r="B266" s="507" t="s">
        <v>244</v>
      </c>
      <c r="C266" s="508"/>
      <c r="D266" s="508"/>
      <c r="E266" s="198" t="s">
        <v>168</v>
      </c>
      <c r="F266" s="600" t="s">
        <v>248</v>
      </c>
      <c r="G266" s="601"/>
      <c r="H266" s="601"/>
      <c r="I266" s="601"/>
      <c r="J266" s="601"/>
      <c r="K266" s="602"/>
      <c r="L266" s="512" t="s">
        <v>47</v>
      </c>
      <c r="M266" s="513"/>
      <c r="N266" s="603" t="s">
        <v>46</v>
      </c>
      <c r="O266" s="603"/>
      <c r="P266" s="604"/>
    </row>
    <row r="267" spans="2:16" s="167" customFormat="1" ht="51" customHeight="1" thickBot="1">
      <c r="B267" s="562" t="s">
        <v>245</v>
      </c>
      <c r="C267" s="563"/>
      <c r="D267" s="563"/>
      <c r="E267" s="247" t="s">
        <v>243</v>
      </c>
      <c r="F267" s="564" t="s">
        <v>172</v>
      </c>
      <c r="G267" s="565"/>
      <c r="H267" s="565"/>
      <c r="I267" s="565"/>
      <c r="J267" s="565"/>
      <c r="K267" s="566"/>
      <c r="L267" s="512" t="s">
        <v>47</v>
      </c>
      <c r="M267" s="513"/>
      <c r="N267" s="605" t="s">
        <v>249</v>
      </c>
      <c r="O267" s="605"/>
      <c r="P267" s="606"/>
    </row>
    <row r="268" spans="2:16" s="167" customFormat="1" ht="9" customHeight="1" thickBot="1">
      <c r="B268" s="175"/>
      <c r="C268" s="176"/>
      <c r="D268" s="176"/>
      <c r="E268" s="177"/>
      <c r="F268" s="178"/>
      <c r="G268" s="178"/>
      <c r="H268" s="178"/>
      <c r="I268" s="178"/>
      <c r="J268" s="178"/>
      <c r="K268" s="178"/>
      <c r="L268" s="179"/>
      <c r="M268" s="179"/>
      <c r="N268" s="180"/>
      <c r="O268" s="180"/>
      <c r="P268" s="180"/>
    </row>
    <row r="269" spans="2:16" s="167" customFormat="1" ht="16.5" thickBot="1">
      <c r="B269" s="569" t="s">
        <v>114</v>
      </c>
      <c r="C269" s="570"/>
      <c r="D269" s="570"/>
      <c r="E269" s="570"/>
      <c r="F269" s="570"/>
      <c r="G269" s="570"/>
      <c r="H269" s="570"/>
      <c r="I269" s="570"/>
      <c r="J269" s="570"/>
      <c r="K269" s="571"/>
      <c r="L269" s="524" t="s">
        <v>47</v>
      </c>
      <c r="M269" s="525"/>
      <c r="N269" s="575" t="s">
        <v>42</v>
      </c>
      <c r="O269" s="576"/>
      <c r="P269" s="577"/>
    </row>
    <row r="270" spans="2:16" s="167" customFormat="1" ht="14.25" customHeight="1" thickBot="1">
      <c r="B270" s="572"/>
      <c r="C270" s="573"/>
      <c r="D270" s="573"/>
      <c r="E270" s="573"/>
      <c r="F270" s="573"/>
      <c r="G270" s="573"/>
      <c r="H270" s="573"/>
      <c r="I270" s="573"/>
      <c r="J270" s="573"/>
      <c r="K270" s="574"/>
      <c r="L270" s="528"/>
      <c r="M270" s="529"/>
      <c r="N270" s="598"/>
      <c r="O270" s="598"/>
      <c r="P270" s="599"/>
    </row>
    <row r="271" spans="2:16" s="167" customFormat="1" ht="6.75" customHeight="1" thickBot="1">
      <c r="B271" s="192"/>
      <c r="C271" s="192"/>
      <c r="D271" s="192"/>
      <c r="E271" s="191"/>
      <c r="F271" s="191"/>
      <c r="G271" s="191"/>
      <c r="H271" s="191"/>
      <c r="I271" s="193"/>
      <c r="J271" s="193"/>
      <c r="K271" s="193"/>
      <c r="L271" s="193"/>
      <c r="M271" s="192"/>
      <c r="O271" s="168"/>
      <c r="P271" s="169"/>
    </row>
    <row r="272" spans="2:16" s="167" customFormat="1" ht="50.25" customHeight="1" thickBot="1">
      <c r="B272" s="578" t="s">
        <v>115</v>
      </c>
      <c r="C272" s="579"/>
      <c r="D272" s="579"/>
      <c r="E272" s="579"/>
      <c r="F272" s="579"/>
      <c r="G272" s="579"/>
      <c r="H272" s="579"/>
      <c r="I272" s="579"/>
      <c r="J272" s="579"/>
      <c r="K272" s="579"/>
      <c r="L272" s="579"/>
      <c r="M272" s="579"/>
      <c r="N272" s="579"/>
      <c r="O272" s="579"/>
      <c r="P272" s="580"/>
    </row>
    <row r="273" spans="2:16" s="167" customFormat="1" ht="157.5" customHeight="1">
      <c r="B273" s="183" t="s">
        <v>107</v>
      </c>
      <c r="C273" s="589" t="s">
        <v>110</v>
      </c>
      <c r="D273" s="590"/>
      <c r="E273" s="182" t="s">
        <v>103</v>
      </c>
      <c r="F273" s="588" t="s">
        <v>104</v>
      </c>
      <c r="G273" s="588"/>
      <c r="H273" s="588"/>
      <c r="I273" s="588"/>
      <c r="J273" s="588"/>
      <c r="K273" s="588"/>
      <c r="L273" s="588" t="s">
        <v>108</v>
      </c>
      <c r="M273" s="588"/>
      <c r="N273" s="588" t="s">
        <v>42</v>
      </c>
      <c r="O273" s="588"/>
      <c r="P273" s="591"/>
    </row>
    <row r="274" spans="2:16" s="167" customFormat="1" ht="62.25" customHeight="1">
      <c r="B274" s="194" t="s">
        <v>246</v>
      </c>
      <c r="C274" s="560">
        <v>11.5</v>
      </c>
      <c r="D274" s="561"/>
      <c r="E274" s="195" t="s">
        <v>105</v>
      </c>
      <c r="F274" s="583" t="s">
        <v>250</v>
      </c>
      <c r="G274" s="583"/>
      <c r="H274" s="583"/>
      <c r="I274" s="583"/>
      <c r="J274" s="583"/>
      <c r="K274" s="583"/>
      <c r="L274" s="582" t="s">
        <v>47</v>
      </c>
      <c r="M274" s="582"/>
      <c r="N274" s="603" t="s">
        <v>46</v>
      </c>
      <c r="O274" s="603"/>
      <c r="P274" s="604"/>
    </row>
    <row r="275" spans="2:16" s="167" customFormat="1" ht="62.25" customHeight="1" thickBot="1">
      <c r="B275" s="194" t="s">
        <v>247</v>
      </c>
      <c r="C275" s="560">
        <v>15</v>
      </c>
      <c r="D275" s="561"/>
      <c r="E275" s="195" t="s">
        <v>105</v>
      </c>
      <c r="F275" s="583" t="s">
        <v>251</v>
      </c>
      <c r="G275" s="583"/>
      <c r="H275" s="583"/>
      <c r="I275" s="583"/>
      <c r="J275" s="583"/>
      <c r="K275" s="583"/>
      <c r="L275" s="582" t="s">
        <v>47</v>
      </c>
      <c r="M275" s="582"/>
      <c r="N275" s="603" t="s">
        <v>46</v>
      </c>
      <c r="O275" s="603"/>
      <c r="P275" s="604"/>
    </row>
    <row r="276" spans="2:16" ht="32.25" customHeight="1" thickBot="1">
      <c r="B276" s="184" t="s">
        <v>205</v>
      </c>
      <c r="C276" s="551">
        <f>C274+C275</f>
        <v>26.5</v>
      </c>
      <c r="D276" s="552"/>
      <c r="E276" s="181" t="s">
        <v>47</v>
      </c>
      <c r="F276" s="185"/>
    </row>
    <row r="277" spans="2:16" ht="15" customHeight="1" thickBot="1">
      <c r="C277" s="553"/>
      <c r="D277" s="553"/>
    </row>
    <row r="278" spans="2:16" s="167" customFormat="1" ht="33.75" customHeight="1" thickBot="1">
      <c r="B278" s="514" t="s">
        <v>111</v>
      </c>
      <c r="C278" s="515"/>
      <c r="D278" s="515"/>
      <c r="E278" s="515"/>
      <c r="F278" s="515"/>
      <c r="G278" s="515"/>
      <c r="H278" s="515"/>
      <c r="I278" s="515"/>
      <c r="J278" s="515"/>
      <c r="K278" s="515"/>
      <c r="L278" s="515"/>
      <c r="M278" s="515"/>
      <c r="N278" s="515"/>
      <c r="O278" s="515"/>
      <c r="P278" s="516"/>
    </row>
    <row r="279" spans="2:16" s="167" customFormat="1" ht="18.75" thickBot="1">
      <c r="B279" s="554"/>
      <c r="C279" s="554"/>
      <c r="D279" s="554"/>
      <c r="E279" s="554"/>
      <c r="F279" s="554"/>
      <c r="G279" s="554"/>
      <c r="H279" s="554"/>
      <c r="I279" s="554"/>
      <c r="J279" s="554"/>
      <c r="K279" s="554"/>
      <c r="L279" s="554"/>
      <c r="M279" s="554"/>
      <c r="N279" s="554"/>
      <c r="O279" s="554"/>
      <c r="P279" s="554"/>
    </row>
    <row r="280" spans="2:16" s="167" customFormat="1" ht="15.75">
      <c r="B280" s="518" t="s">
        <v>95</v>
      </c>
      <c r="C280" s="519"/>
      <c r="D280" s="520"/>
      <c r="E280" s="521" t="s">
        <v>241</v>
      </c>
      <c r="F280" s="522"/>
      <c r="G280" s="522"/>
      <c r="H280" s="522"/>
      <c r="I280" s="522"/>
      <c r="J280" s="522"/>
      <c r="K280" s="522"/>
      <c r="L280" s="522"/>
      <c r="M280" s="522"/>
      <c r="N280" s="523"/>
      <c r="O280" s="524" t="s">
        <v>47</v>
      </c>
      <c r="P280" s="525"/>
    </row>
    <row r="281" spans="2:16" s="167" customFormat="1" ht="15.75">
      <c r="B281" s="530" t="s">
        <v>96</v>
      </c>
      <c r="C281" s="531"/>
      <c r="D281" s="532"/>
      <c r="E281" s="611" t="s">
        <v>242</v>
      </c>
      <c r="F281" s="534"/>
      <c r="G281" s="534"/>
      <c r="H281" s="534"/>
      <c r="I281" s="534"/>
      <c r="J281" s="534"/>
      <c r="K281" s="534"/>
      <c r="L281" s="534"/>
      <c r="M281" s="534"/>
      <c r="N281" s="535"/>
      <c r="O281" s="526"/>
      <c r="P281" s="527"/>
    </row>
    <row r="282" spans="2:16" s="167" customFormat="1" ht="16.5" thickBot="1">
      <c r="B282" s="536" t="s">
        <v>97</v>
      </c>
      <c r="C282" s="537"/>
      <c r="D282" s="538"/>
      <c r="E282" s="539" t="s">
        <v>281</v>
      </c>
      <c r="F282" s="540"/>
      <c r="G282" s="540"/>
      <c r="H282" s="540"/>
      <c r="I282" s="540"/>
      <c r="J282" s="540"/>
      <c r="K282" s="540"/>
      <c r="L282" s="540"/>
      <c r="M282" s="540"/>
      <c r="N282" s="541"/>
      <c r="O282" s="528"/>
      <c r="P282" s="529"/>
    </row>
    <row r="283" spans="2:16" s="167" customFormat="1" ht="18.75" thickBot="1">
      <c r="B283" s="171"/>
      <c r="C283" s="171"/>
      <c r="D283" s="171"/>
      <c r="E283" s="172"/>
      <c r="F283" s="172"/>
      <c r="G283" s="172"/>
      <c r="H283" s="172"/>
      <c r="I283" s="172"/>
      <c r="J283" s="172"/>
      <c r="K283" s="172"/>
      <c r="L283" s="173"/>
      <c r="M283" s="174"/>
      <c r="N283" s="174"/>
      <c r="O283" s="168"/>
      <c r="P283" s="169"/>
    </row>
    <row r="284" spans="2:16" ht="63" customHeight="1" thickBot="1">
      <c r="B284" s="542" t="s">
        <v>112</v>
      </c>
      <c r="C284" s="543"/>
      <c r="D284" s="543"/>
      <c r="E284" s="543"/>
      <c r="F284" s="543"/>
      <c r="G284" s="543"/>
      <c r="H284" s="543"/>
      <c r="I284" s="543"/>
      <c r="J284" s="543"/>
      <c r="K284" s="543"/>
      <c r="L284" s="543"/>
      <c r="M284" s="543"/>
      <c r="N284" s="543"/>
      <c r="O284" s="543"/>
      <c r="P284" s="544"/>
    </row>
    <row r="285" spans="2:16" s="167" customFormat="1" ht="18.75" thickBot="1">
      <c r="B285" s="171"/>
      <c r="C285" s="171"/>
      <c r="D285" s="171"/>
      <c r="E285" s="172"/>
      <c r="F285" s="172"/>
      <c r="G285" s="172"/>
      <c r="H285" s="172"/>
      <c r="I285" s="172"/>
      <c r="J285" s="172"/>
      <c r="K285" s="172"/>
      <c r="L285" s="173"/>
      <c r="M285" s="174"/>
      <c r="N285" s="174"/>
      <c r="O285" s="168"/>
      <c r="P285" s="169"/>
    </row>
    <row r="286" spans="2:16" s="167" customFormat="1" ht="157.5" customHeight="1">
      <c r="B286" s="586" t="s">
        <v>99</v>
      </c>
      <c r="C286" s="587"/>
      <c r="D286" s="587"/>
      <c r="E286" s="182" t="s">
        <v>100</v>
      </c>
      <c r="F286" s="588" t="s">
        <v>119</v>
      </c>
      <c r="G286" s="588"/>
      <c r="H286" s="588"/>
      <c r="I286" s="588"/>
      <c r="J286" s="588"/>
      <c r="K286" s="588"/>
      <c r="L286" s="589" t="s">
        <v>101</v>
      </c>
      <c r="M286" s="590"/>
      <c r="N286" s="588" t="s">
        <v>42</v>
      </c>
      <c r="O286" s="588"/>
      <c r="P286" s="591"/>
    </row>
    <row r="287" spans="2:16" s="167" customFormat="1" ht="44.25" customHeight="1">
      <c r="B287" s="507" t="s">
        <v>253</v>
      </c>
      <c r="C287" s="508"/>
      <c r="D287" s="508"/>
      <c r="E287" s="198" t="s">
        <v>255</v>
      </c>
      <c r="F287" s="600" t="s">
        <v>257</v>
      </c>
      <c r="G287" s="601"/>
      <c r="H287" s="601"/>
      <c r="I287" s="601"/>
      <c r="J287" s="601"/>
      <c r="K287" s="602"/>
      <c r="L287" s="512" t="s">
        <v>47</v>
      </c>
      <c r="M287" s="513"/>
      <c r="N287" s="603" t="s">
        <v>46</v>
      </c>
      <c r="O287" s="603"/>
      <c r="P287" s="604"/>
    </row>
    <row r="288" spans="2:16" s="167" customFormat="1" ht="33.75" customHeight="1" thickBot="1">
      <c r="B288" s="562" t="s">
        <v>254</v>
      </c>
      <c r="C288" s="563"/>
      <c r="D288" s="563"/>
      <c r="E288" s="199" t="s">
        <v>256</v>
      </c>
      <c r="F288" s="564" t="s">
        <v>172</v>
      </c>
      <c r="G288" s="565"/>
      <c r="H288" s="565"/>
      <c r="I288" s="565"/>
      <c r="J288" s="565"/>
      <c r="K288" s="566"/>
      <c r="L288" s="567" t="s">
        <v>47</v>
      </c>
      <c r="M288" s="568"/>
      <c r="N288" s="605" t="s">
        <v>46</v>
      </c>
      <c r="O288" s="605"/>
      <c r="P288" s="606"/>
    </row>
    <row r="289" spans="1:16" s="167" customFormat="1" ht="18.75" thickBot="1">
      <c r="B289" s="175"/>
      <c r="C289" s="176"/>
      <c r="D289" s="176"/>
      <c r="E289" s="177"/>
      <c r="F289" s="178"/>
      <c r="G289" s="178"/>
      <c r="H289" s="178"/>
      <c r="I289" s="178"/>
      <c r="J289" s="178"/>
      <c r="K289" s="178"/>
      <c r="L289" s="179"/>
      <c r="M289" s="179"/>
      <c r="N289" s="180"/>
      <c r="O289" s="180"/>
      <c r="P289" s="180"/>
    </row>
    <row r="290" spans="1:16" s="167" customFormat="1" ht="16.5" thickBot="1">
      <c r="B290" s="569" t="s">
        <v>113</v>
      </c>
      <c r="C290" s="570"/>
      <c r="D290" s="570"/>
      <c r="E290" s="570"/>
      <c r="F290" s="570"/>
      <c r="G290" s="570"/>
      <c r="H290" s="570"/>
      <c r="I290" s="570"/>
      <c r="J290" s="570"/>
      <c r="K290" s="571"/>
      <c r="L290" s="524" t="s">
        <v>47</v>
      </c>
      <c r="M290" s="525"/>
      <c r="N290" s="575" t="s">
        <v>42</v>
      </c>
      <c r="O290" s="576"/>
      <c r="P290" s="577"/>
    </row>
    <row r="291" spans="1:16" s="167" customFormat="1" ht="28.5" customHeight="1" thickBot="1">
      <c r="B291" s="572"/>
      <c r="C291" s="573"/>
      <c r="D291" s="573"/>
      <c r="E291" s="573"/>
      <c r="F291" s="573"/>
      <c r="G291" s="573"/>
      <c r="H291" s="573"/>
      <c r="I291" s="573"/>
      <c r="J291" s="573"/>
      <c r="K291" s="574"/>
      <c r="L291" s="528"/>
      <c r="M291" s="529"/>
      <c r="N291" s="598" t="s">
        <v>46</v>
      </c>
      <c r="O291" s="598"/>
      <c r="P291" s="599"/>
    </row>
    <row r="292" spans="1:16" s="167" customFormat="1" ht="16.5" thickBot="1">
      <c r="B292" s="192"/>
      <c r="C292" s="192"/>
      <c r="D292" s="192"/>
      <c r="E292" s="191"/>
      <c r="F292" s="191"/>
      <c r="G292" s="191"/>
      <c r="H292" s="191"/>
      <c r="I292" s="193"/>
      <c r="J292" s="193"/>
      <c r="K292" s="193"/>
      <c r="L292" s="193"/>
      <c r="M292" s="192"/>
      <c r="O292" s="168"/>
      <c r="P292" s="169"/>
    </row>
    <row r="293" spans="1:16" s="167" customFormat="1" ht="66" customHeight="1" thickBot="1">
      <c r="B293" s="578" t="s">
        <v>116</v>
      </c>
      <c r="C293" s="579"/>
      <c r="D293" s="579"/>
      <c r="E293" s="579"/>
      <c r="F293" s="579"/>
      <c r="G293" s="579"/>
      <c r="H293" s="579"/>
      <c r="I293" s="579"/>
      <c r="J293" s="579"/>
      <c r="K293" s="579"/>
      <c r="L293" s="579"/>
      <c r="M293" s="579"/>
      <c r="N293" s="579"/>
      <c r="O293" s="579"/>
      <c r="P293" s="580"/>
    </row>
    <row r="294" spans="1:16" s="167" customFormat="1" ht="135.75" customHeight="1">
      <c r="B294" s="183" t="s">
        <v>107</v>
      </c>
      <c r="C294" s="589" t="s">
        <v>110</v>
      </c>
      <c r="D294" s="590"/>
      <c r="E294" s="182" t="s">
        <v>103</v>
      </c>
      <c r="F294" s="588" t="s">
        <v>104</v>
      </c>
      <c r="G294" s="588"/>
      <c r="H294" s="588"/>
      <c r="I294" s="588"/>
      <c r="J294" s="588"/>
      <c r="K294" s="588"/>
      <c r="L294" s="588" t="s">
        <v>108</v>
      </c>
      <c r="M294" s="588"/>
      <c r="N294" s="588" t="s">
        <v>42</v>
      </c>
      <c r="O294" s="588"/>
      <c r="P294" s="591"/>
    </row>
    <row r="295" spans="1:16" s="167" customFormat="1" ht="195" customHeight="1" thickBot="1">
      <c r="B295" s="254" t="s">
        <v>258</v>
      </c>
      <c r="C295" s="584">
        <v>25.5</v>
      </c>
      <c r="D295" s="585"/>
      <c r="E295" s="197" t="s">
        <v>220</v>
      </c>
      <c r="F295" s="581" t="s">
        <v>252</v>
      </c>
      <c r="G295" s="581"/>
      <c r="H295" s="581"/>
      <c r="I295" s="581"/>
      <c r="J295" s="581"/>
      <c r="K295" s="581"/>
      <c r="L295" s="608" t="s">
        <v>47</v>
      </c>
      <c r="M295" s="608"/>
      <c r="N295" s="614" t="s">
        <v>46</v>
      </c>
      <c r="O295" s="614"/>
      <c r="P295" s="615"/>
    </row>
    <row r="296" spans="1:16" ht="32.25" customHeight="1" thickBot="1">
      <c r="B296" s="252" t="s">
        <v>109</v>
      </c>
      <c r="C296" s="612">
        <f>C295</f>
        <v>25.5</v>
      </c>
      <c r="D296" s="613"/>
      <c r="E296" s="253" t="s">
        <v>47</v>
      </c>
      <c r="F296" s="237"/>
      <c r="N296" s="30"/>
    </row>
    <row r="297" spans="1:16" ht="28.5" customHeight="1"/>
    <row r="298" spans="1:16" ht="28.5" customHeight="1" thickBot="1"/>
    <row r="299" spans="1:16" s="5" customFormat="1" ht="126" customHeight="1" thickBot="1">
      <c r="A299" s="8"/>
      <c r="B299" s="186">
        <v>7</v>
      </c>
      <c r="C299" s="616" t="s">
        <v>267</v>
      </c>
      <c r="D299" s="616"/>
      <c r="E299" s="616"/>
      <c r="F299" s="224" t="s">
        <v>70</v>
      </c>
      <c r="G299" s="617" t="s">
        <v>143</v>
      </c>
      <c r="H299" s="618"/>
      <c r="I299" s="618"/>
      <c r="J299" s="618"/>
      <c r="K299" s="618"/>
      <c r="L299" s="618"/>
      <c r="M299" s="618"/>
      <c r="N299" s="618"/>
      <c r="O299" s="618"/>
      <c r="P299" s="619"/>
    </row>
    <row r="300" spans="1:16" s="5" customFormat="1" ht="41.25" customHeight="1" thickBot="1">
      <c r="A300" s="8"/>
      <c r="B300" s="555" t="s">
        <v>120</v>
      </c>
      <c r="C300" s="556"/>
      <c r="D300" s="556"/>
      <c r="E300" s="556"/>
      <c r="F300" s="556"/>
      <c r="G300" s="556"/>
      <c r="H300" s="556"/>
      <c r="I300" s="556"/>
      <c r="J300" s="556"/>
      <c r="K300" s="556"/>
      <c r="L300" s="556"/>
      <c r="M300" s="556"/>
      <c r="N300" s="556"/>
      <c r="O300" s="556"/>
      <c r="P300" s="557"/>
    </row>
    <row r="301" spans="1:16" s="167" customFormat="1" ht="8.25" customHeight="1" thickBot="1">
      <c r="B301" s="187"/>
      <c r="C301" s="187"/>
      <c r="D301" s="187"/>
      <c r="E301" s="187"/>
      <c r="F301" s="187"/>
      <c r="G301" s="187"/>
      <c r="H301" s="187"/>
      <c r="I301" s="187"/>
      <c r="J301" s="187"/>
      <c r="K301" s="187"/>
      <c r="L301" s="187"/>
      <c r="M301" s="188"/>
      <c r="N301" s="188"/>
      <c r="O301" s="168"/>
      <c r="P301" s="169"/>
    </row>
    <row r="302" spans="1:16" s="167" customFormat="1" ht="31.5" customHeight="1" thickBot="1">
      <c r="B302" s="514" t="s">
        <v>94</v>
      </c>
      <c r="C302" s="515"/>
      <c r="D302" s="515"/>
      <c r="E302" s="515"/>
      <c r="F302" s="515"/>
      <c r="G302" s="515"/>
      <c r="H302" s="515"/>
      <c r="I302" s="515"/>
      <c r="J302" s="515"/>
      <c r="K302" s="515"/>
      <c r="L302" s="515"/>
      <c r="M302" s="515"/>
      <c r="N302" s="515"/>
      <c r="O302" s="515"/>
      <c r="P302" s="516"/>
    </row>
    <row r="303" spans="1:16" s="167" customFormat="1" ht="16.5" thickBot="1">
      <c r="B303" s="517"/>
      <c r="C303" s="517"/>
      <c r="D303" s="517"/>
      <c r="E303" s="517"/>
      <c r="F303" s="517"/>
      <c r="G303" s="517"/>
      <c r="H303" s="517"/>
      <c r="I303" s="517"/>
      <c r="J303" s="517"/>
      <c r="K303" s="517"/>
      <c r="L303" s="517"/>
      <c r="M303" s="517"/>
      <c r="N303" s="517"/>
      <c r="O303" s="517"/>
      <c r="P303" s="517"/>
    </row>
    <row r="304" spans="1:16" s="167" customFormat="1" ht="15.75">
      <c r="B304" s="518" t="s">
        <v>95</v>
      </c>
      <c r="C304" s="519"/>
      <c r="D304" s="520"/>
      <c r="E304" s="521"/>
      <c r="F304" s="522"/>
      <c r="G304" s="522"/>
      <c r="H304" s="522"/>
      <c r="I304" s="522"/>
      <c r="J304" s="522"/>
      <c r="K304" s="522"/>
      <c r="L304" s="522"/>
      <c r="M304" s="522"/>
      <c r="N304" s="523"/>
      <c r="O304" s="524" t="s">
        <v>70</v>
      </c>
      <c r="P304" s="525"/>
    </row>
    <row r="305" spans="2:16" s="167" customFormat="1" ht="15.75">
      <c r="B305" s="530" t="s">
        <v>96</v>
      </c>
      <c r="C305" s="531"/>
      <c r="D305" s="532"/>
      <c r="E305" s="533"/>
      <c r="F305" s="534"/>
      <c r="G305" s="534"/>
      <c r="H305" s="534"/>
      <c r="I305" s="534"/>
      <c r="J305" s="534"/>
      <c r="K305" s="534"/>
      <c r="L305" s="534"/>
      <c r="M305" s="534"/>
      <c r="N305" s="535"/>
      <c r="O305" s="526"/>
      <c r="P305" s="527"/>
    </row>
    <row r="306" spans="2:16" s="167" customFormat="1" ht="16.5" thickBot="1">
      <c r="B306" s="536" t="s">
        <v>97</v>
      </c>
      <c r="C306" s="537"/>
      <c r="D306" s="538"/>
      <c r="E306" s="539"/>
      <c r="F306" s="540"/>
      <c r="G306" s="540"/>
      <c r="H306" s="540"/>
      <c r="I306" s="540"/>
      <c r="J306" s="540"/>
      <c r="K306" s="540"/>
      <c r="L306" s="540"/>
      <c r="M306" s="540"/>
      <c r="N306" s="541"/>
      <c r="O306" s="528"/>
      <c r="P306" s="529"/>
    </row>
    <row r="307" spans="2:16" s="167" customFormat="1" ht="10.5" customHeight="1" thickBot="1">
      <c r="B307" s="189"/>
      <c r="C307" s="189"/>
      <c r="D307" s="189"/>
      <c r="E307" s="190"/>
      <c r="F307" s="190"/>
      <c r="G307" s="190"/>
      <c r="H307" s="190"/>
      <c r="I307" s="190"/>
      <c r="J307" s="190"/>
      <c r="K307" s="190"/>
      <c r="L307" s="191"/>
      <c r="M307" s="192"/>
      <c r="N307" s="192"/>
      <c r="O307" s="168"/>
      <c r="P307" s="169"/>
    </row>
    <row r="308" spans="2:16" ht="63.75" customHeight="1" thickBot="1">
      <c r="B308" s="542" t="s">
        <v>98</v>
      </c>
      <c r="C308" s="543"/>
      <c r="D308" s="543"/>
      <c r="E308" s="543"/>
      <c r="F308" s="543"/>
      <c r="G308" s="543"/>
      <c r="H308" s="543"/>
      <c r="I308" s="543"/>
      <c r="J308" s="543"/>
      <c r="K308" s="543"/>
      <c r="L308" s="543"/>
      <c r="M308" s="543"/>
      <c r="N308" s="543"/>
      <c r="O308" s="543"/>
      <c r="P308" s="544"/>
    </row>
    <row r="309" spans="2:16" s="167" customFormat="1" ht="18.75" thickBot="1">
      <c r="B309" s="171"/>
      <c r="C309" s="171"/>
      <c r="D309" s="171"/>
      <c r="E309" s="172"/>
      <c r="F309" s="172"/>
      <c r="G309" s="172"/>
      <c r="H309" s="172"/>
      <c r="I309" s="172"/>
      <c r="J309" s="172"/>
      <c r="K309" s="172"/>
      <c r="L309" s="173"/>
      <c r="M309" s="174"/>
      <c r="N309" s="174"/>
      <c r="O309" s="168"/>
      <c r="P309" s="169"/>
    </row>
    <row r="310" spans="2:16" s="167" customFormat="1" ht="156" customHeight="1">
      <c r="B310" s="586" t="s">
        <v>99</v>
      </c>
      <c r="C310" s="587"/>
      <c r="D310" s="587"/>
      <c r="E310" s="182" t="s">
        <v>100</v>
      </c>
      <c r="F310" s="588" t="s">
        <v>119</v>
      </c>
      <c r="G310" s="588"/>
      <c r="H310" s="588"/>
      <c r="I310" s="588"/>
      <c r="J310" s="588"/>
      <c r="K310" s="588"/>
      <c r="L310" s="589" t="s">
        <v>101</v>
      </c>
      <c r="M310" s="590"/>
      <c r="N310" s="588" t="s">
        <v>42</v>
      </c>
      <c r="O310" s="588"/>
      <c r="P310" s="591"/>
    </row>
    <row r="311" spans="2:16" s="167" customFormat="1" ht="36.75" customHeight="1">
      <c r="B311" s="507"/>
      <c r="C311" s="508"/>
      <c r="D311" s="508"/>
      <c r="E311" s="198"/>
      <c r="F311" s="509"/>
      <c r="G311" s="510"/>
      <c r="H311" s="510"/>
      <c r="I311" s="510"/>
      <c r="J311" s="510"/>
      <c r="K311" s="511"/>
      <c r="L311" s="512" t="s">
        <v>70</v>
      </c>
      <c r="M311" s="513"/>
      <c r="N311" s="620" t="s">
        <v>279</v>
      </c>
      <c r="O311" s="621"/>
      <c r="P311" s="622"/>
    </row>
    <row r="312" spans="2:16" s="167" customFormat="1" ht="36.75" customHeight="1" thickBot="1">
      <c r="B312" s="562"/>
      <c r="C312" s="563"/>
      <c r="D312" s="563"/>
      <c r="E312" s="199"/>
      <c r="F312" s="564"/>
      <c r="G312" s="565"/>
      <c r="H312" s="565"/>
      <c r="I312" s="565"/>
      <c r="J312" s="565"/>
      <c r="K312" s="566"/>
      <c r="L312" s="567" t="s">
        <v>70</v>
      </c>
      <c r="M312" s="568"/>
      <c r="N312" s="623"/>
      <c r="O312" s="624"/>
      <c r="P312" s="625"/>
    </row>
    <row r="313" spans="2:16" s="167" customFormat="1" ht="9" customHeight="1" thickBot="1">
      <c r="B313" s="175"/>
      <c r="C313" s="176"/>
      <c r="D313" s="176"/>
      <c r="E313" s="177"/>
      <c r="F313" s="178"/>
      <c r="G313" s="178"/>
      <c r="H313" s="178"/>
      <c r="I313" s="178"/>
      <c r="J313" s="178"/>
      <c r="K313" s="178"/>
      <c r="L313" s="179"/>
      <c r="M313" s="179"/>
      <c r="N313" s="180"/>
      <c r="O313" s="180"/>
      <c r="P313" s="180"/>
    </row>
    <row r="314" spans="2:16" s="167" customFormat="1" ht="16.5" thickBot="1">
      <c r="B314" s="569" t="s">
        <v>114</v>
      </c>
      <c r="C314" s="570"/>
      <c r="D314" s="570"/>
      <c r="E314" s="570"/>
      <c r="F314" s="570"/>
      <c r="G314" s="570"/>
      <c r="H314" s="570"/>
      <c r="I314" s="570"/>
      <c r="J314" s="570"/>
      <c r="K314" s="571"/>
      <c r="L314" s="524" t="s">
        <v>70</v>
      </c>
      <c r="M314" s="525"/>
      <c r="N314" s="575" t="s">
        <v>42</v>
      </c>
      <c r="O314" s="576"/>
      <c r="P314" s="577"/>
    </row>
    <row r="315" spans="2:16" s="167" customFormat="1" ht="14.25" customHeight="1" thickBot="1">
      <c r="B315" s="572"/>
      <c r="C315" s="573"/>
      <c r="D315" s="573"/>
      <c r="E315" s="573"/>
      <c r="F315" s="573"/>
      <c r="G315" s="573"/>
      <c r="H315" s="573"/>
      <c r="I315" s="573"/>
      <c r="J315" s="573"/>
      <c r="K315" s="574"/>
      <c r="L315" s="528"/>
      <c r="M315" s="529"/>
      <c r="N315" s="598"/>
      <c r="O315" s="598"/>
      <c r="P315" s="599"/>
    </row>
    <row r="316" spans="2:16" s="167" customFormat="1" ht="6.75" customHeight="1" thickBot="1">
      <c r="B316" s="192"/>
      <c r="C316" s="192"/>
      <c r="D316" s="192"/>
      <c r="E316" s="191"/>
      <c r="F316" s="191"/>
      <c r="G316" s="191"/>
      <c r="H316" s="191"/>
      <c r="I316" s="193"/>
      <c r="J316" s="193"/>
      <c r="K316" s="193"/>
      <c r="L316" s="193"/>
      <c r="M316" s="192"/>
      <c r="O316" s="168"/>
      <c r="P316" s="169"/>
    </row>
    <row r="317" spans="2:16" s="167" customFormat="1" ht="50.25" customHeight="1" thickBot="1">
      <c r="B317" s="578" t="s">
        <v>115</v>
      </c>
      <c r="C317" s="579"/>
      <c r="D317" s="579"/>
      <c r="E317" s="579"/>
      <c r="F317" s="579"/>
      <c r="G317" s="579"/>
      <c r="H317" s="579"/>
      <c r="I317" s="579"/>
      <c r="J317" s="579"/>
      <c r="K317" s="579"/>
      <c r="L317" s="579"/>
      <c r="M317" s="579"/>
      <c r="N317" s="579"/>
      <c r="O317" s="579"/>
      <c r="P317" s="580"/>
    </row>
    <row r="318" spans="2:16" s="167" customFormat="1" ht="157.5" customHeight="1">
      <c r="B318" s="183" t="s">
        <v>107</v>
      </c>
      <c r="C318" s="589" t="s">
        <v>110</v>
      </c>
      <c r="D318" s="590"/>
      <c r="E318" s="182" t="s">
        <v>103</v>
      </c>
      <c r="F318" s="588" t="s">
        <v>104</v>
      </c>
      <c r="G318" s="588"/>
      <c r="H318" s="588"/>
      <c r="I318" s="588"/>
      <c r="J318" s="588"/>
      <c r="K318" s="588"/>
      <c r="L318" s="588" t="s">
        <v>108</v>
      </c>
      <c r="M318" s="588"/>
      <c r="N318" s="588" t="s">
        <v>42</v>
      </c>
      <c r="O318" s="588"/>
      <c r="P318" s="591"/>
    </row>
    <row r="319" spans="2:16" s="167" customFormat="1" ht="24.75" customHeight="1">
      <c r="B319" s="194"/>
      <c r="C319" s="560"/>
      <c r="D319" s="561"/>
      <c r="E319" s="195" t="s">
        <v>105</v>
      </c>
      <c r="F319" s="583"/>
      <c r="G319" s="583"/>
      <c r="H319" s="583"/>
      <c r="I319" s="583"/>
      <c r="J319" s="583"/>
      <c r="K319" s="583"/>
      <c r="L319" s="582" t="s">
        <v>70</v>
      </c>
      <c r="M319" s="582"/>
      <c r="N319" s="620" t="s">
        <v>229</v>
      </c>
      <c r="O319" s="621"/>
      <c r="P319" s="622"/>
    </row>
    <row r="320" spans="2:16" s="167" customFormat="1" ht="24.75" customHeight="1">
      <c r="B320" s="194"/>
      <c r="C320" s="560"/>
      <c r="D320" s="561"/>
      <c r="E320" s="195" t="s">
        <v>105</v>
      </c>
      <c r="F320" s="583"/>
      <c r="G320" s="583"/>
      <c r="H320" s="583"/>
      <c r="I320" s="583"/>
      <c r="J320" s="583"/>
      <c r="K320" s="583"/>
      <c r="L320" s="582" t="s">
        <v>70</v>
      </c>
      <c r="M320" s="582"/>
      <c r="N320" s="626"/>
      <c r="O320" s="627"/>
      <c r="P320" s="628"/>
    </row>
    <row r="321" spans="2:16" s="167" customFormat="1" ht="24.75" customHeight="1" thickBot="1">
      <c r="B321" s="196"/>
      <c r="C321" s="584"/>
      <c r="D321" s="585"/>
      <c r="E321" s="197" t="s">
        <v>105</v>
      </c>
      <c r="F321" s="581"/>
      <c r="G321" s="581"/>
      <c r="H321" s="581"/>
      <c r="I321" s="581"/>
      <c r="J321" s="581"/>
      <c r="K321" s="581"/>
      <c r="L321" s="582" t="s">
        <v>70</v>
      </c>
      <c r="M321" s="582"/>
      <c r="N321" s="623"/>
      <c r="O321" s="624"/>
      <c r="P321" s="625"/>
    </row>
    <row r="322" spans="2:16" ht="32.25" customHeight="1" thickBot="1">
      <c r="B322" s="184" t="s">
        <v>109</v>
      </c>
      <c r="C322" s="551">
        <f>C319+C320+C321</f>
        <v>0</v>
      </c>
      <c r="D322" s="552"/>
      <c r="E322" s="181" t="s">
        <v>70</v>
      </c>
      <c r="F322" s="185"/>
    </row>
    <row r="323" spans="2:16" ht="15" customHeight="1" thickBot="1">
      <c r="C323" s="553"/>
      <c r="D323" s="553"/>
    </row>
    <row r="324" spans="2:16" s="167" customFormat="1" ht="33.75" customHeight="1" thickBot="1">
      <c r="B324" s="514" t="s">
        <v>111</v>
      </c>
      <c r="C324" s="515"/>
      <c r="D324" s="515"/>
      <c r="E324" s="515"/>
      <c r="F324" s="515"/>
      <c r="G324" s="515"/>
      <c r="H324" s="515"/>
      <c r="I324" s="515"/>
      <c r="J324" s="515"/>
      <c r="K324" s="515"/>
      <c r="L324" s="515"/>
      <c r="M324" s="515"/>
      <c r="N324" s="515"/>
      <c r="O324" s="515"/>
      <c r="P324" s="516"/>
    </row>
    <row r="325" spans="2:16" s="167" customFormat="1" ht="18.75" thickBot="1">
      <c r="B325" s="554"/>
      <c r="C325" s="554"/>
      <c r="D325" s="554"/>
      <c r="E325" s="554"/>
      <c r="F325" s="554"/>
      <c r="G325" s="554"/>
      <c r="H325" s="554"/>
      <c r="I325" s="554"/>
      <c r="J325" s="554"/>
      <c r="K325" s="554"/>
      <c r="L325" s="554"/>
      <c r="M325" s="554"/>
      <c r="N325" s="554"/>
      <c r="O325" s="554"/>
      <c r="P325" s="554"/>
    </row>
    <row r="326" spans="2:16" s="167" customFormat="1" ht="15.75">
      <c r="B326" s="518" t="s">
        <v>95</v>
      </c>
      <c r="C326" s="519"/>
      <c r="D326" s="520"/>
      <c r="E326" s="521"/>
      <c r="F326" s="522"/>
      <c r="G326" s="522"/>
      <c r="H326" s="522"/>
      <c r="I326" s="522"/>
      <c r="J326" s="522"/>
      <c r="K326" s="522"/>
      <c r="L326" s="522"/>
      <c r="M326" s="522"/>
      <c r="N326" s="523"/>
      <c r="O326" s="524" t="s">
        <v>70</v>
      </c>
      <c r="P326" s="525"/>
    </row>
    <row r="327" spans="2:16" s="167" customFormat="1" ht="15.75">
      <c r="B327" s="530" t="s">
        <v>96</v>
      </c>
      <c r="C327" s="531"/>
      <c r="D327" s="532"/>
      <c r="E327" s="533"/>
      <c r="F327" s="534"/>
      <c r="G327" s="534"/>
      <c r="H327" s="534"/>
      <c r="I327" s="534"/>
      <c r="J327" s="534"/>
      <c r="K327" s="534"/>
      <c r="L327" s="534"/>
      <c r="M327" s="534"/>
      <c r="N327" s="535"/>
      <c r="O327" s="526"/>
      <c r="P327" s="527"/>
    </row>
    <row r="328" spans="2:16" s="167" customFormat="1" ht="16.5" thickBot="1">
      <c r="B328" s="536" t="s">
        <v>97</v>
      </c>
      <c r="C328" s="537"/>
      <c r="D328" s="538"/>
      <c r="E328" s="539"/>
      <c r="F328" s="540"/>
      <c r="G328" s="540"/>
      <c r="H328" s="540"/>
      <c r="I328" s="540"/>
      <c r="J328" s="540"/>
      <c r="K328" s="540"/>
      <c r="L328" s="540"/>
      <c r="M328" s="540"/>
      <c r="N328" s="541"/>
      <c r="O328" s="528"/>
      <c r="P328" s="529"/>
    </row>
    <row r="329" spans="2:16" s="167" customFormat="1" ht="18.75" thickBot="1">
      <c r="B329" s="171"/>
      <c r="C329" s="171"/>
      <c r="D329" s="171"/>
      <c r="E329" s="172"/>
      <c r="F329" s="172"/>
      <c r="G329" s="172"/>
      <c r="H329" s="172"/>
      <c r="I329" s="172"/>
      <c r="J329" s="172"/>
      <c r="K329" s="172"/>
      <c r="L329" s="173"/>
      <c r="M329" s="174"/>
      <c r="N329" s="174"/>
      <c r="O329" s="168"/>
      <c r="P329" s="169"/>
    </row>
    <row r="330" spans="2:16" ht="63" customHeight="1" thickBot="1">
      <c r="B330" s="542" t="s">
        <v>112</v>
      </c>
      <c r="C330" s="543"/>
      <c r="D330" s="543"/>
      <c r="E330" s="543"/>
      <c r="F330" s="543"/>
      <c r="G330" s="543"/>
      <c r="H330" s="543"/>
      <c r="I330" s="543"/>
      <c r="J330" s="543"/>
      <c r="K330" s="543"/>
      <c r="L330" s="543"/>
      <c r="M330" s="543"/>
      <c r="N330" s="543"/>
      <c r="O330" s="543"/>
      <c r="P330" s="544"/>
    </row>
    <row r="331" spans="2:16" s="167" customFormat="1" ht="18.75" thickBot="1">
      <c r="B331" s="171"/>
      <c r="C331" s="171"/>
      <c r="D331" s="171"/>
      <c r="E331" s="172"/>
      <c r="F331" s="172"/>
      <c r="G331" s="172"/>
      <c r="H331" s="172"/>
      <c r="I331" s="172"/>
      <c r="J331" s="172"/>
      <c r="K331" s="172"/>
      <c r="L331" s="173"/>
      <c r="M331" s="174"/>
      <c r="N331" s="174"/>
      <c r="O331" s="168"/>
      <c r="P331" s="169"/>
    </row>
    <row r="332" spans="2:16" s="167" customFormat="1" ht="157.5" customHeight="1">
      <c r="B332" s="586" t="s">
        <v>99</v>
      </c>
      <c r="C332" s="587"/>
      <c r="D332" s="587"/>
      <c r="E332" s="182" t="s">
        <v>100</v>
      </c>
      <c r="F332" s="588" t="s">
        <v>119</v>
      </c>
      <c r="G332" s="588"/>
      <c r="H332" s="588"/>
      <c r="I332" s="588"/>
      <c r="J332" s="588"/>
      <c r="K332" s="588"/>
      <c r="L332" s="589" t="s">
        <v>101</v>
      </c>
      <c r="M332" s="590"/>
      <c r="N332" s="588" t="s">
        <v>42</v>
      </c>
      <c r="O332" s="588"/>
      <c r="P332" s="591"/>
    </row>
    <row r="333" spans="2:16" s="167" customFormat="1" ht="29.25" customHeight="1">
      <c r="B333" s="507"/>
      <c r="C333" s="508"/>
      <c r="D333" s="508"/>
      <c r="E333" s="198"/>
      <c r="F333" s="509"/>
      <c r="G333" s="510"/>
      <c r="H333" s="510"/>
      <c r="I333" s="510"/>
      <c r="J333" s="510"/>
      <c r="K333" s="511"/>
      <c r="L333" s="512" t="s">
        <v>70</v>
      </c>
      <c r="M333" s="513"/>
      <c r="N333" s="620" t="s">
        <v>279</v>
      </c>
      <c r="O333" s="621"/>
      <c r="P333" s="622"/>
    </row>
    <row r="334" spans="2:16" s="167" customFormat="1" ht="29.25" customHeight="1" thickBot="1">
      <c r="B334" s="562"/>
      <c r="C334" s="563"/>
      <c r="D334" s="563"/>
      <c r="E334" s="199"/>
      <c r="F334" s="564"/>
      <c r="G334" s="565"/>
      <c r="H334" s="565"/>
      <c r="I334" s="565"/>
      <c r="J334" s="565"/>
      <c r="K334" s="566"/>
      <c r="L334" s="567" t="s">
        <v>70</v>
      </c>
      <c r="M334" s="568"/>
      <c r="N334" s="623"/>
      <c r="O334" s="624"/>
      <c r="P334" s="625"/>
    </row>
    <row r="335" spans="2:16" s="167" customFormat="1" ht="18.75" thickBot="1">
      <c r="B335" s="175"/>
      <c r="C335" s="176"/>
      <c r="D335" s="176"/>
      <c r="E335" s="177"/>
      <c r="F335" s="178"/>
      <c r="G335" s="178"/>
      <c r="H335" s="178"/>
      <c r="I335" s="178"/>
      <c r="J335" s="178"/>
      <c r="K335" s="178"/>
      <c r="L335" s="179"/>
      <c r="M335" s="179"/>
      <c r="N335" s="180"/>
      <c r="O335" s="180"/>
      <c r="P335" s="180"/>
    </row>
    <row r="336" spans="2:16" s="167" customFormat="1" ht="16.5" thickBot="1">
      <c r="B336" s="569" t="s">
        <v>113</v>
      </c>
      <c r="C336" s="570"/>
      <c r="D336" s="570"/>
      <c r="E336" s="570"/>
      <c r="F336" s="570"/>
      <c r="G336" s="570"/>
      <c r="H336" s="570"/>
      <c r="I336" s="570"/>
      <c r="J336" s="570"/>
      <c r="K336" s="571"/>
      <c r="L336" s="524" t="s">
        <v>70</v>
      </c>
      <c r="M336" s="525"/>
      <c r="N336" s="575" t="s">
        <v>42</v>
      </c>
      <c r="O336" s="576"/>
      <c r="P336" s="577"/>
    </row>
    <row r="337" spans="1:16" s="167" customFormat="1" ht="28.5" customHeight="1" thickBot="1">
      <c r="B337" s="572"/>
      <c r="C337" s="573"/>
      <c r="D337" s="573"/>
      <c r="E337" s="573"/>
      <c r="F337" s="573"/>
      <c r="G337" s="573"/>
      <c r="H337" s="573"/>
      <c r="I337" s="573"/>
      <c r="J337" s="573"/>
      <c r="K337" s="574"/>
      <c r="L337" s="528"/>
      <c r="M337" s="529"/>
      <c r="N337" s="598"/>
      <c r="O337" s="598"/>
      <c r="P337" s="599"/>
    </row>
    <row r="338" spans="1:16" s="167" customFormat="1" ht="16.5" thickBot="1">
      <c r="B338" s="192"/>
      <c r="C338" s="192"/>
      <c r="D338" s="192"/>
      <c r="E338" s="191"/>
      <c r="F338" s="191"/>
      <c r="G338" s="191"/>
      <c r="H338" s="191"/>
      <c r="I338" s="193"/>
      <c r="J338" s="193"/>
      <c r="K338" s="193"/>
      <c r="L338" s="193"/>
      <c r="M338" s="192"/>
      <c r="O338" s="168"/>
      <c r="P338" s="169"/>
    </row>
    <row r="339" spans="1:16" s="167" customFormat="1" ht="66" customHeight="1" thickBot="1">
      <c r="B339" s="578" t="s">
        <v>116</v>
      </c>
      <c r="C339" s="579"/>
      <c r="D339" s="579"/>
      <c r="E339" s="579"/>
      <c r="F339" s="579"/>
      <c r="G339" s="579"/>
      <c r="H339" s="579"/>
      <c r="I339" s="579"/>
      <c r="J339" s="579"/>
      <c r="K339" s="579"/>
      <c r="L339" s="579"/>
      <c r="M339" s="579"/>
      <c r="N339" s="579"/>
      <c r="O339" s="579"/>
      <c r="P339" s="580"/>
    </row>
    <row r="340" spans="1:16" s="167" customFormat="1" ht="135.75" customHeight="1">
      <c r="B340" s="183" t="s">
        <v>107</v>
      </c>
      <c r="C340" s="589" t="s">
        <v>110</v>
      </c>
      <c r="D340" s="590"/>
      <c r="E340" s="182" t="s">
        <v>103</v>
      </c>
      <c r="F340" s="588" t="s">
        <v>104</v>
      </c>
      <c r="G340" s="588"/>
      <c r="H340" s="588"/>
      <c r="I340" s="588"/>
      <c r="J340" s="588"/>
      <c r="K340" s="588"/>
      <c r="L340" s="588" t="s">
        <v>108</v>
      </c>
      <c r="M340" s="588"/>
      <c r="N340" s="588" t="s">
        <v>42</v>
      </c>
      <c r="O340" s="588"/>
      <c r="P340" s="591"/>
    </row>
    <row r="341" spans="1:16" s="167" customFormat="1" ht="25.5" customHeight="1">
      <c r="B341" s="194"/>
      <c r="C341" s="560"/>
      <c r="D341" s="561"/>
      <c r="E341" s="195"/>
      <c r="F341" s="583"/>
      <c r="G341" s="583"/>
      <c r="H341" s="583"/>
      <c r="I341" s="583"/>
      <c r="J341" s="583"/>
      <c r="K341" s="583"/>
      <c r="L341" s="582" t="s">
        <v>70</v>
      </c>
      <c r="M341" s="582"/>
      <c r="N341" s="620" t="s">
        <v>229</v>
      </c>
      <c r="O341" s="621"/>
      <c r="P341" s="622"/>
    </row>
    <row r="342" spans="1:16" s="167" customFormat="1" ht="25.5" customHeight="1">
      <c r="B342" s="194"/>
      <c r="C342" s="560"/>
      <c r="D342" s="561"/>
      <c r="E342" s="195"/>
      <c r="F342" s="583"/>
      <c r="G342" s="583"/>
      <c r="H342" s="583"/>
      <c r="I342" s="583"/>
      <c r="J342" s="583"/>
      <c r="K342" s="583"/>
      <c r="L342" s="582" t="s">
        <v>70</v>
      </c>
      <c r="M342" s="582"/>
      <c r="N342" s="626"/>
      <c r="O342" s="627"/>
      <c r="P342" s="628"/>
    </row>
    <row r="343" spans="1:16" s="167" customFormat="1" ht="25.5" customHeight="1" thickBot="1">
      <c r="B343" s="196"/>
      <c r="C343" s="584"/>
      <c r="D343" s="585"/>
      <c r="E343" s="197"/>
      <c r="F343" s="581"/>
      <c r="G343" s="581"/>
      <c r="H343" s="581"/>
      <c r="I343" s="581"/>
      <c r="J343" s="581"/>
      <c r="K343" s="581"/>
      <c r="L343" s="582" t="s">
        <v>70</v>
      </c>
      <c r="M343" s="582"/>
      <c r="N343" s="623"/>
      <c r="O343" s="624"/>
      <c r="P343" s="625"/>
    </row>
    <row r="344" spans="1:16" ht="32.25" customHeight="1" thickBot="1">
      <c r="B344" s="200" t="s">
        <v>109</v>
      </c>
      <c r="C344" s="596">
        <f>C341+C342+C343</f>
        <v>0</v>
      </c>
      <c r="D344" s="597"/>
      <c r="E344" s="201" t="s">
        <v>70</v>
      </c>
      <c r="F344" s="185"/>
    </row>
    <row r="345" spans="1:16" ht="30" customHeight="1"/>
    <row r="346" spans="1:16" ht="30" customHeight="1" thickBot="1"/>
    <row r="347" spans="1:16" s="5" customFormat="1" ht="62.25" customHeight="1" thickBot="1">
      <c r="A347" s="8"/>
      <c r="B347" s="186">
        <v>8</v>
      </c>
      <c r="C347" s="616" t="s">
        <v>280</v>
      </c>
      <c r="D347" s="616"/>
      <c r="E347" s="616"/>
      <c r="F347" s="224" t="s">
        <v>47</v>
      </c>
      <c r="G347" s="617" t="s">
        <v>46</v>
      </c>
      <c r="H347" s="618"/>
      <c r="I347" s="618"/>
      <c r="J347" s="618"/>
      <c r="K347" s="618"/>
      <c r="L347" s="618"/>
      <c r="M347" s="618"/>
      <c r="N347" s="618"/>
      <c r="O347" s="618"/>
      <c r="P347" s="619"/>
    </row>
    <row r="348" spans="1:16" s="5" customFormat="1" ht="41.25" customHeight="1" thickBot="1">
      <c r="A348" s="8"/>
      <c r="B348" s="555" t="s">
        <v>120</v>
      </c>
      <c r="C348" s="556"/>
      <c r="D348" s="556"/>
      <c r="E348" s="556"/>
      <c r="F348" s="556"/>
      <c r="G348" s="556"/>
      <c r="H348" s="556"/>
      <c r="I348" s="556"/>
      <c r="J348" s="556"/>
      <c r="K348" s="556"/>
      <c r="L348" s="556"/>
      <c r="M348" s="556"/>
      <c r="N348" s="556"/>
      <c r="O348" s="556"/>
      <c r="P348" s="557"/>
    </row>
    <row r="349" spans="1:16" s="167" customFormat="1" ht="8.25" customHeight="1" thickBot="1">
      <c r="B349" s="187"/>
      <c r="C349" s="187"/>
      <c r="D349" s="187"/>
      <c r="E349" s="187"/>
      <c r="F349" s="187"/>
      <c r="G349" s="187"/>
      <c r="H349" s="187"/>
      <c r="I349" s="187"/>
      <c r="J349" s="187"/>
      <c r="K349" s="187"/>
      <c r="L349" s="187"/>
      <c r="M349" s="188"/>
      <c r="N349" s="188"/>
      <c r="O349" s="168"/>
      <c r="P349" s="169"/>
    </row>
    <row r="350" spans="1:16" s="167" customFormat="1" ht="31.5" customHeight="1" thickBot="1">
      <c r="B350" s="514" t="s">
        <v>94</v>
      </c>
      <c r="C350" s="515"/>
      <c r="D350" s="515"/>
      <c r="E350" s="515"/>
      <c r="F350" s="515"/>
      <c r="G350" s="515"/>
      <c r="H350" s="515"/>
      <c r="I350" s="515"/>
      <c r="J350" s="515"/>
      <c r="K350" s="515"/>
      <c r="L350" s="515"/>
      <c r="M350" s="515"/>
      <c r="N350" s="515"/>
      <c r="O350" s="515"/>
      <c r="P350" s="516"/>
    </row>
    <row r="351" spans="1:16" s="167" customFormat="1" ht="16.5" thickBot="1">
      <c r="B351" s="517"/>
      <c r="C351" s="517"/>
      <c r="D351" s="517"/>
      <c r="E351" s="517"/>
      <c r="F351" s="517"/>
      <c r="G351" s="517"/>
      <c r="H351" s="517"/>
      <c r="I351" s="517"/>
      <c r="J351" s="517"/>
      <c r="K351" s="517"/>
      <c r="L351" s="517"/>
      <c r="M351" s="517"/>
      <c r="N351" s="517"/>
      <c r="O351" s="517"/>
      <c r="P351" s="517"/>
    </row>
    <row r="352" spans="1:16" s="167" customFormat="1" ht="15.75">
      <c r="B352" s="518" t="s">
        <v>95</v>
      </c>
      <c r="C352" s="519"/>
      <c r="D352" s="520"/>
      <c r="E352" s="592" t="s">
        <v>290</v>
      </c>
      <c r="F352" s="522"/>
      <c r="G352" s="522"/>
      <c r="H352" s="522"/>
      <c r="I352" s="522"/>
      <c r="J352" s="522"/>
      <c r="K352" s="522"/>
      <c r="L352" s="522"/>
      <c r="M352" s="522"/>
      <c r="N352" s="523"/>
      <c r="O352" s="524" t="s">
        <v>47</v>
      </c>
      <c r="P352" s="525"/>
    </row>
    <row r="353" spans="2:16" s="167" customFormat="1" ht="15.75">
      <c r="B353" s="530" t="s">
        <v>96</v>
      </c>
      <c r="C353" s="531"/>
      <c r="D353" s="532"/>
      <c r="E353" s="533" t="s">
        <v>291</v>
      </c>
      <c r="F353" s="534"/>
      <c r="G353" s="534"/>
      <c r="H353" s="534"/>
      <c r="I353" s="534"/>
      <c r="J353" s="534"/>
      <c r="K353" s="534"/>
      <c r="L353" s="534"/>
      <c r="M353" s="534"/>
      <c r="N353" s="535"/>
      <c r="O353" s="526"/>
      <c r="P353" s="527"/>
    </row>
    <row r="354" spans="2:16" s="167" customFormat="1" ht="16.5" thickBot="1">
      <c r="B354" s="536" t="s">
        <v>97</v>
      </c>
      <c r="C354" s="537"/>
      <c r="D354" s="538"/>
      <c r="E354" s="539" t="s">
        <v>168</v>
      </c>
      <c r="F354" s="540"/>
      <c r="G354" s="540"/>
      <c r="H354" s="540"/>
      <c r="I354" s="540"/>
      <c r="J354" s="540"/>
      <c r="K354" s="540"/>
      <c r="L354" s="540"/>
      <c r="M354" s="540"/>
      <c r="N354" s="541"/>
      <c r="O354" s="528"/>
      <c r="P354" s="529"/>
    </row>
    <row r="355" spans="2:16" s="167" customFormat="1" ht="10.5" customHeight="1" thickBot="1">
      <c r="B355" s="189"/>
      <c r="C355" s="189"/>
      <c r="D355" s="189"/>
      <c r="E355" s="190"/>
      <c r="F355" s="190"/>
      <c r="G355" s="190"/>
      <c r="H355" s="190"/>
      <c r="I355" s="190"/>
      <c r="J355" s="190"/>
      <c r="K355" s="190"/>
      <c r="L355" s="191"/>
      <c r="M355" s="192"/>
      <c r="N355" s="192"/>
      <c r="O355" s="168"/>
      <c r="P355" s="169"/>
    </row>
    <row r="356" spans="2:16" ht="63.75" customHeight="1" thickBot="1">
      <c r="B356" s="542" t="s">
        <v>98</v>
      </c>
      <c r="C356" s="543"/>
      <c r="D356" s="543"/>
      <c r="E356" s="543"/>
      <c r="F356" s="543"/>
      <c r="G356" s="543"/>
      <c r="H356" s="543"/>
      <c r="I356" s="543"/>
      <c r="J356" s="543"/>
      <c r="K356" s="543"/>
      <c r="L356" s="543"/>
      <c r="M356" s="543"/>
      <c r="N356" s="543"/>
      <c r="O356" s="543"/>
      <c r="P356" s="544"/>
    </row>
    <row r="357" spans="2:16" s="167" customFormat="1" ht="18.75" thickBot="1">
      <c r="B357" s="171"/>
      <c r="C357" s="171"/>
      <c r="D357" s="171"/>
      <c r="E357" s="172"/>
      <c r="F357" s="172"/>
      <c r="G357" s="172"/>
      <c r="H357" s="172"/>
      <c r="I357" s="172"/>
      <c r="J357" s="172"/>
      <c r="K357" s="172"/>
      <c r="L357" s="173"/>
      <c r="M357" s="174"/>
      <c r="N357" s="174"/>
      <c r="O357" s="168"/>
      <c r="P357" s="169"/>
    </row>
    <row r="358" spans="2:16" s="167" customFormat="1" ht="156" customHeight="1">
      <c r="B358" s="586" t="s">
        <v>99</v>
      </c>
      <c r="C358" s="587"/>
      <c r="D358" s="587"/>
      <c r="E358" s="182" t="s">
        <v>100</v>
      </c>
      <c r="F358" s="588" t="s">
        <v>119</v>
      </c>
      <c r="G358" s="588"/>
      <c r="H358" s="588"/>
      <c r="I358" s="588"/>
      <c r="J358" s="588"/>
      <c r="K358" s="588"/>
      <c r="L358" s="589" t="s">
        <v>101</v>
      </c>
      <c r="M358" s="590"/>
      <c r="N358" s="588" t="s">
        <v>42</v>
      </c>
      <c r="O358" s="588"/>
      <c r="P358" s="591"/>
    </row>
    <row r="359" spans="2:16" s="167" customFormat="1" ht="44.25" customHeight="1">
      <c r="B359" s="507" t="s">
        <v>297</v>
      </c>
      <c r="C359" s="508"/>
      <c r="D359" s="508"/>
      <c r="E359" s="198" t="s">
        <v>292</v>
      </c>
      <c r="F359" s="600" t="s">
        <v>299</v>
      </c>
      <c r="G359" s="601"/>
      <c r="H359" s="601"/>
      <c r="I359" s="601"/>
      <c r="J359" s="601"/>
      <c r="K359" s="602"/>
      <c r="L359" s="512" t="s">
        <v>47</v>
      </c>
      <c r="M359" s="513"/>
      <c r="N359" s="603" t="s">
        <v>46</v>
      </c>
      <c r="O359" s="603"/>
      <c r="P359" s="604"/>
    </row>
    <row r="360" spans="2:16" s="167" customFormat="1" ht="33.75" customHeight="1" thickBot="1">
      <c r="B360" s="562" t="s">
        <v>171</v>
      </c>
      <c r="C360" s="563"/>
      <c r="D360" s="563"/>
      <c r="E360" s="199" t="s">
        <v>293</v>
      </c>
      <c r="F360" s="564" t="s">
        <v>172</v>
      </c>
      <c r="G360" s="565"/>
      <c r="H360" s="565"/>
      <c r="I360" s="565"/>
      <c r="J360" s="565"/>
      <c r="K360" s="566"/>
      <c r="L360" s="512" t="s">
        <v>47</v>
      </c>
      <c r="M360" s="513"/>
      <c r="N360" s="605" t="s">
        <v>46</v>
      </c>
      <c r="O360" s="605"/>
      <c r="P360" s="606"/>
    </row>
    <row r="361" spans="2:16" s="167" customFormat="1" ht="33.75" customHeight="1" thickBot="1">
      <c r="B361" s="562" t="s">
        <v>170</v>
      </c>
      <c r="C361" s="563"/>
      <c r="D361" s="563"/>
      <c r="E361" s="199" t="s">
        <v>298</v>
      </c>
      <c r="F361" s="564" t="s">
        <v>172</v>
      </c>
      <c r="G361" s="565"/>
      <c r="H361" s="565"/>
      <c r="I361" s="565"/>
      <c r="J361" s="565"/>
      <c r="K361" s="566"/>
      <c r="L361" s="512" t="s">
        <v>47</v>
      </c>
      <c r="M361" s="513"/>
      <c r="N361" s="605" t="s">
        <v>46</v>
      </c>
      <c r="O361" s="605"/>
      <c r="P361" s="606"/>
    </row>
    <row r="362" spans="2:16" s="167" customFormat="1" ht="9" customHeight="1" thickBot="1">
      <c r="B362" s="175"/>
      <c r="C362" s="176"/>
      <c r="D362" s="176"/>
      <c r="E362" s="177"/>
      <c r="F362" s="178"/>
      <c r="G362" s="178"/>
      <c r="H362" s="178"/>
      <c r="I362" s="178"/>
      <c r="J362" s="178"/>
      <c r="K362" s="178"/>
      <c r="L362" s="179"/>
      <c r="M362" s="179"/>
      <c r="N362" s="180"/>
      <c r="O362" s="180"/>
      <c r="P362" s="180"/>
    </row>
    <row r="363" spans="2:16" s="167" customFormat="1" ht="16.5" thickBot="1">
      <c r="B363" s="569" t="s">
        <v>114</v>
      </c>
      <c r="C363" s="570"/>
      <c r="D363" s="570"/>
      <c r="E363" s="570"/>
      <c r="F363" s="570"/>
      <c r="G363" s="570"/>
      <c r="H363" s="570"/>
      <c r="I363" s="570"/>
      <c r="J363" s="570"/>
      <c r="K363" s="571"/>
      <c r="L363" s="524" t="s">
        <v>47</v>
      </c>
      <c r="M363" s="525"/>
      <c r="N363" s="575" t="s">
        <v>42</v>
      </c>
      <c r="O363" s="576"/>
      <c r="P363" s="577"/>
    </row>
    <row r="364" spans="2:16" s="167" customFormat="1" ht="14.25" customHeight="1" thickBot="1">
      <c r="B364" s="572"/>
      <c r="C364" s="573"/>
      <c r="D364" s="573"/>
      <c r="E364" s="573"/>
      <c r="F364" s="573"/>
      <c r="G364" s="573"/>
      <c r="H364" s="573"/>
      <c r="I364" s="573"/>
      <c r="J364" s="573"/>
      <c r="K364" s="574"/>
      <c r="L364" s="528"/>
      <c r="M364" s="529"/>
      <c r="N364" s="598"/>
      <c r="O364" s="598"/>
      <c r="P364" s="599"/>
    </row>
    <row r="365" spans="2:16" s="167" customFormat="1" ht="6.75" customHeight="1" thickBot="1">
      <c r="B365" s="192"/>
      <c r="C365" s="192"/>
      <c r="D365" s="192"/>
      <c r="E365" s="191"/>
      <c r="F365" s="191"/>
      <c r="G365" s="191"/>
      <c r="H365" s="191"/>
      <c r="I365" s="193"/>
      <c r="J365" s="193"/>
      <c r="K365" s="193"/>
      <c r="L365" s="193"/>
      <c r="M365" s="192"/>
      <c r="O365" s="168"/>
      <c r="P365" s="169"/>
    </row>
    <row r="366" spans="2:16" s="167" customFormat="1" ht="50.25" customHeight="1" thickBot="1">
      <c r="B366" s="578" t="s">
        <v>115</v>
      </c>
      <c r="C366" s="579"/>
      <c r="D366" s="579"/>
      <c r="E366" s="579"/>
      <c r="F366" s="579"/>
      <c r="G366" s="579"/>
      <c r="H366" s="579"/>
      <c r="I366" s="579"/>
      <c r="J366" s="579"/>
      <c r="K366" s="579"/>
      <c r="L366" s="579"/>
      <c r="M366" s="579"/>
      <c r="N366" s="579"/>
      <c r="O366" s="579"/>
      <c r="P366" s="580"/>
    </row>
    <row r="367" spans="2:16" s="167" customFormat="1" ht="157.5" customHeight="1">
      <c r="B367" s="183" t="s">
        <v>107</v>
      </c>
      <c r="C367" s="589" t="s">
        <v>110</v>
      </c>
      <c r="D367" s="590"/>
      <c r="E367" s="182" t="s">
        <v>103</v>
      </c>
      <c r="F367" s="588" t="s">
        <v>104</v>
      </c>
      <c r="G367" s="588"/>
      <c r="H367" s="588"/>
      <c r="I367" s="588"/>
      <c r="J367" s="588"/>
      <c r="K367" s="588"/>
      <c r="L367" s="588" t="s">
        <v>108</v>
      </c>
      <c r="M367" s="588"/>
      <c r="N367" s="588" t="s">
        <v>42</v>
      </c>
      <c r="O367" s="588"/>
      <c r="P367" s="591"/>
    </row>
    <row r="368" spans="2:16" s="167" customFormat="1" ht="62.25" customHeight="1">
      <c r="B368" s="194" t="s">
        <v>301</v>
      </c>
      <c r="C368" s="560">
        <v>25</v>
      </c>
      <c r="D368" s="561"/>
      <c r="E368" s="195" t="s">
        <v>300</v>
      </c>
      <c r="F368" s="583" t="s">
        <v>302</v>
      </c>
      <c r="G368" s="583"/>
      <c r="H368" s="583"/>
      <c r="I368" s="583"/>
      <c r="J368" s="583"/>
      <c r="K368" s="583"/>
      <c r="L368" s="582" t="s">
        <v>47</v>
      </c>
      <c r="M368" s="582"/>
      <c r="N368" s="603" t="s">
        <v>46</v>
      </c>
      <c r="O368" s="603"/>
      <c r="P368" s="604"/>
    </row>
    <row r="369" spans="2:16" s="167" customFormat="1" ht="62.25" customHeight="1" thickBot="1">
      <c r="B369" s="194" t="s">
        <v>301</v>
      </c>
      <c r="C369" s="560">
        <v>12</v>
      </c>
      <c r="D369" s="561"/>
      <c r="E369" s="195" t="s">
        <v>300</v>
      </c>
      <c r="F369" s="583" t="s">
        <v>303</v>
      </c>
      <c r="G369" s="583"/>
      <c r="H369" s="583"/>
      <c r="I369" s="583"/>
      <c r="J369" s="583"/>
      <c r="K369" s="583"/>
      <c r="L369" s="582" t="s">
        <v>47</v>
      </c>
      <c r="M369" s="582"/>
      <c r="N369" s="603" t="s">
        <v>46</v>
      </c>
      <c r="O369" s="603"/>
      <c r="P369" s="604"/>
    </row>
    <row r="370" spans="2:16" ht="32.25" customHeight="1" thickBot="1">
      <c r="B370" s="184" t="s">
        <v>109</v>
      </c>
      <c r="C370" s="551">
        <f>C368+C369</f>
        <v>37</v>
      </c>
      <c r="D370" s="552"/>
      <c r="E370" s="181" t="s">
        <v>47</v>
      </c>
      <c r="F370" s="185"/>
    </row>
    <row r="371" spans="2:16" ht="15" customHeight="1" thickBot="1">
      <c r="C371" s="553"/>
      <c r="D371" s="553"/>
    </row>
    <row r="372" spans="2:16" s="167" customFormat="1" ht="33.75" customHeight="1" thickBot="1">
      <c r="B372" s="514" t="s">
        <v>111</v>
      </c>
      <c r="C372" s="515"/>
      <c r="D372" s="515"/>
      <c r="E372" s="515"/>
      <c r="F372" s="515"/>
      <c r="G372" s="515"/>
      <c r="H372" s="515"/>
      <c r="I372" s="515"/>
      <c r="J372" s="515"/>
      <c r="K372" s="515"/>
      <c r="L372" s="515"/>
      <c r="M372" s="515"/>
      <c r="N372" s="515"/>
      <c r="O372" s="515"/>
      <c r="P372" s="516"/>
    </row>
    <row r="373" spans="2:16" s="167" customFormat="1" ht="18.75" thickBot="1">
      <c r="B373" s="554"/>
      <c r="C373" s="554"/>
      <c r="D373" s="554"/>
      <c r="E373" s="554"/>
      <c r="F373" s="554"/>
      <c r="G373" s="554"/>
      <c r="H373" s="554"/>
      <c r="I373" s="554"/>
      <c r="J373" s="554"/>
      <c r="K373" s="554"/>
      <c r="L373" s="554"/>
      <c r="M373" s="554"/>
      <c r="N373" s="554"/>
      <c r="O373" s="554"/>
      <c r="P373" s="554"/>
    </row>
    <row r="374" spans="2:16" s="167" customFormat="1" ht="15.75">
      <c r="B374" s="518" t="s">
        <v>95</v>
      </c>
      <c r="C374" s="519"/>
      <c r="D374" s="520"/>
      <c r="E374" s="521" t="s">
        <v>294</v>
      </c>
      <c r="F374" s="522"/>
      <c r="G374" s="522"/>
      <c r="H374" s="522"/>
      <c r="I374" s="522"/>
      <c r="J374" s="522"/>
      <c r="K374" s="522"/>
      <c r="L374" s="522"/>
      <c r="M374" s="522"/>
      <c r="N374" s="523"/>
      <c r="O374" s="524" t="s">
        <v>47</v>
      </c>
      <c r="P374" s="525"/>
    </row>
    <row r="375" spans="2:16" s="167" customFormat="1" ht="15.75">
      <c r="B375" s="530" t="s">
        <v>96</v>
      </c>
      <c r="C375" s="531"/>
      <c r="D375" s="532"/>
      <c r="E375" s="533" t="s">
        <v>295</v>
      </c>
      <c r="F375" s="534"/>
      <c r="G375" s="534"/>
      <c r="H375" s="534"/>
      <c r="I375" s="534"/>
      <c r="J375" s="534"/>
      <c r="K375" s="534"/>
      <c r="L375" s="534"/>
      <c r="M375" s="534"/>
      <c r="N375" s="535"/>
      <c r="O375" s="526"/>
      <c r="P375" s="527"/>
    </row>
    <row r="376" spans="2:16" s="167" customFormat="1" ht="16.5" thickBot="1">
      <c r="B376" s="536" t="s">
        <v>97</v>
      </c>
      <c r="C376" s="537"/>
      <c r="D376" s="538"/>
      <c r="E376" s="539" t="s">
        <v>168</v>
      </c>
      <c r="F376" s="540"/>
      <c r="G376" s="540"/>
      <c r="H376" s="540"/>
      <c r="I376" s="540"/>
      <c r="J376" s="540"/>
      <c r="K376" s="540"/>
      <c r="L376" s="540"/>
      <c r="M376" s="540"/>
      <c r="N376" s="541"/>
      <c r="O376" s="528"/>
      <c r="P376" s="529"/>
    </row>
    <row r="377" spans="2:16" s="167" customFormat="1" ht="18.75" thickBot="1">
      <c r="B377" s="171"/>
      <c r="C377" s="171"/>
      <c r="D377" s="171"/>
      <c r="E377" s="172"/>
      <c r="F377" s="172"/>
      <c r="G377" s="172"/>
      <c r="H377" s="172"/>
      <c r="I377" s="172"/>
      <c r="J377" s="172"/>
      <c r="K377" s="172"/>
      <c r="L377" s="173"/>
      <c r="M377" s="174"/>
      <c r="N377" s="174"/>
      <c r="O377" s="168"/>
      <c r="P377" s="169"/>
    </row>
    <row r="378" spans="2:16" ht="63" customHeight="1" thickBot="1">
      <c r="B378" s="542" t="s">
        <v>112</v>
      </c>
      <c r="C378" s="543"/>
      <c r="D378" s="543"/>
      <c r="E378" s="543"/>
      <c r="F378" s="543"/>
      <c r="G378" s="543"/>
      <c r="H378" s="543"/>
      <c r="I378" s="543"/>
      <c r="J378" s="543"/>
      <c r="K378" s="543"/>
      <c r="L378" s="543"/>
      <c r="M378" s="543"/>
      <c r="N378" s="543"/>
      <c r="O378" s="543"/>
      <c r="P378" s="544"/>
    </row>
    <row r="379" spans="2:16" s="167" customFormat="1" ht="18.75" thickBot="1">
      <c r="B379" s="171"/>
      <c r="C379" s="171"/>
      <c r="D379" s="171"/>
      <c r="E379" s="172"/>
      <c r="F379" s="172"/>
      <c r="G379" s="172"/>
      <c r="H379" s="172"/>
      <c r="I379" s="172"/>
      <c r="J379" s="172"/>
      <c r="K379" s="172"/>
      <c r="L379" s="173"/>
      <c r="M379" s="174"/>
      <c r="N379" s="174"/>
      <c r="O379" s="168"/>
      <c r="P379" s="169"/>
    </row>
    <row r="380" spans="2:16" s="167" customFormat="1" ht="157.5" customHeight="1">
      <c r="B380" s="586" t="s">
        <v>99</v>
      </c>
      <c r="C380" s="587"/>
      <c r="D380" s="587"/>
      <c r="E380" s="182" t="s">
        <v>100</v>
      </c>
      <c r="F380" s="588" t="s">
        <v>119</v>
      </c>
      <c r="G380" s="588"/>
      <c r="H380" s="588"/>
      <c r="I380" s="588"/>
      <c r="J380" s="588"/>
      <c r="K380" s="588"/>
      <c r="L380" s="589" t="s">
        <v>101</v>
      </c>
      <c r="M380" s="590"/>
      <c r="N380" s="588" t="s">
        <v>42</v>
      </c>
      <c r="O380" s="588"/>
      <c r="P380" s="591"/>
    </row>
    <row r="381" spans="2:16" s="167" customFormat="1" ht="44.25" customHeight="1">
      <c r="B381" s="507" t="s">
        <v>297</v>
      </c>
      <c r="C381" s="508"/>
      <c r="D381" s="508"/>
      <c r="E381" s="198" t="s">
        <v>168</v>
      </c>
      <c r="F381" s="600" t="s">
        <v>305</v>
      </c>
      <c r="G381" s="601"/>
      <c r="H381" s="601"/>
      <c r="I381" s="601"/>
      <c r="J381" s="601"/>
      <c r="K381" s="602"/>
      <c r="L381" s="512" t="s">
        <v>47</v>
      </c>
      <c r="M381" s="513"/>
      <c r="N381" s="603" t="s">
        <v>46</v>
      </c>
      <c r="O381" s="603"/>
      <c r="P381" s="604"/>
    </row>
    <row r="382" spans="2:16" s="167" customFormat="1" ht="33.75" customHeight="1" thickBot="1">
      <c r="B382" s="507" t="s">
        <v>304</v>
      </c>
      <c r="C382" s="508"/>
      <c r="D382" s="508"/>
      <c r="E382" s="247" t="s">
        <v>296</v>
      </c>
      <c r="F382" s="564" t="s">
        <v>172</v>
      </c>
      <c r="G382" s="565"/>
      <c r="H382" s="565"/>
      <c r="I382" s="565"/>
      <c r="J382" s="565"/>
      <c r="K382" s="566"/>
      <c r="L382" s="512" t="s">
        <v>47</v>
      </c>
      <c r="M382" s="513"/>
      <c r="N382" s="605" t="s">
        <v>46</v>
      </c>
      <c r="O382" s="605"/>
      <c r="P382" s="606"/>
    </row>
    <row r="383" spans="2:16" s="167" customFormat="1" ht="33.75" customHeight="1" thickBot="1">
      <c r="B383" s="562" t="s">
        <v>171</v>
      </c>
      <c r="C383" s="563"/>
      <c r="D383" s="563"/>
      <c r="E383" s="199" t="s">
        <v>293</v>
      </c>
      <c r="F383" s="564" t="s">
        <v>172</v>
      </c>
      <c r="G383" s="565"/>
      <c r="H383" s="565"/>
      <c r="I383" s="565"/>
      <c r="J383" s="565"/>
      <c r="K383" s="566"/>
      <c r="L383" s="512" t="s">
        <v>47</v>
      </c>
      <c r="M383" s="513"/>
      <c r="N383" s="605" t="s">
        <v>46</v>
      </c>
      <c r="O383" s="605"/>
      <c r="P383" s="606"/>
    </row>
    <row r="384" spans="2:16" s="167" customFormat="1" ht="18.75" thickBot="1">
      <c r="B384" s="175"/>
      <c r="C384" s="176"/>
      <c r="D384" s="176"/>
      <c r="E384" s="177"/>
      <c r="F384" s="178"/>
      <c r="G384" s="178"/>
      <c r="H384" s="178"/>
      <c r="I384" s="178"/>
      <c r="J384" s="178"/>
      <c r="K384" s="178"/>
      <c r="L384" s="179"/>
      <c r="M384" s="179"/>
      <c r="N384" s="180"/>
      <c r="O384" s="180"/>
      <c r="P384" s="180"/>
    </row>
    <row r="385" spans="1:16" s="167" customFormat="1" ht="16.5" thickBot="1">
      <c r="B385" s="569" t="s">
        <v>113</v>
      </c>
      <c r="C385" s="570"/>
      <c r="D385" s="570"/>
      <c r="E385" s="570"/>
      <c r="F385" s="570"/>
      <c r="G385" s="570"/>
      <c r="H385" s="570"/>
      <c r="I385" s="570"/>
      <c r="J385" s="570"/>
      <c r="K385" s="571"/>
      <c r="L385" s="524" t="s">
        <v>47</v>
      </c>
      <c r="M385" s="525"/>
      <c r="N385" s="575" t="s">
        <v>42</v>
      </c>
      <c r="O385" s="576"/>
      <c r="P385" s="577"/>
    </row>
    <row r="386" spans="1:16" s="167" customFormat="1" ht="28.5" customHeight="1" thickBot="1">
      <c r="B386" s="572"/>
      <c r="C386" s="573"/>
      <c r="D386" s="573"/>
      <c r="E386" s="573"/>
      <c r="F386" s="573"/>
      <c r="G386" s="573"/>
      <c r="H386" s="573"/>
      <c r="I386" s="573"/>
      <c r="J386" s="573"/>
      <c r="K386" s="574"/>
      <c r="L386" s="528"/>
      <c r="M386" s="529"/>
      <c r="N386" s="598"/>
      <c r="O386" s="598"/>
      <c r="P386" s="599"/>
    </row>
    <row r="387" spans="1:16" s="167" customFormat="1" ht="16.5" thickBot="1">
      <c r="B387" s="192"/>
      <c r="C387" s="192"/>
      <c r="D387" s="192"/>
      <c r="E387" s="191"/>
      <c r="F387" s="191"/>
      <c r="G387" s="191"/>
      <c r="H387" s="191"/>
      <c r="I387" s="193"/>
      <c r="J387" s="193"/>
      <c r="K387" s="193"/>
      <c r="L387" s="193"/>
      <c r="M387" s="192"/>
      <c r="O387" s="168"/>
      <c r="P387" s="169"/>
    </row>
    <row r="388" spans="1:16" s="167" customFormat="1" ht="66" customHeight="1" thickBot="1">
      <c r="B388" s="578" t="s">
        <v>116</v>
      </c>
      <c r="C388" s="579"/>
      <c r="D388" s="579"/>
      <c r="E388" s="579"/>
      <c r="F388" s="579"/>
      <c r="G388" s="579"/>
      <c r="H388" s="579"/>
      <c r="I388" s="579"/>
      <c r="J388" s="579"/>
      <c r="K388" s="579"/>
      <c r="L388" s="579"/>
      <c r="M388" s="579"/>
      <c r="N388" s="579"/>
      <c r="O388" s="579"/>
      <c r="P388" s="580"/>
    </row>
    <row r="389" spans="1:16" s="167" customFormat="1" ht="135.75" customHeight="1">
      <c r="B389" s="183" t="s">
        <v>107</v>
      </c>
      <c r="C389" s="589" t="s">
        <v>110</v>
      </c>
      <c r="D389" s="590"/>
      <c r="E389" s="182" t="s">
        <v>103</v>
      </c>
      <c r="F389" s="588" t="s">
        <v>104</v>
      </c>
      <c r="G389" s="588"/>
      <c r="H389" s="588"/>
      <c r="I389" s="588"/>
      <c r="J389" s="588"/>
      <c r="K389" s="588"/>
      <c r="L389" s="588" t="s">
        <v>108</v>
      </c>
      <c r="M389" s="588"/>
      <c r="N389" s="588" t="s">
        <v>42</v>
      </c>
      <c r="O389" s="588"/>
      <c r="P389" s="591"/>
    </row>
    <row r="390" spans="1:16" s="167" customFormat="1" ht="50.25" customHeight="1">
      <c r="B390" s="194" t="s">
        <v>301</v>
      </c>
      <c r="C390" s="560">
        <v>25</v>
      </c>
      <c r="D390" s="561"/>
      <c r="E390" s="195" t="s">
        <v>306</v>
      </c>
      <c r="F390" s="583" t="s">
        <v>302</v>
      </c>
      <c r="G390" s="583"/>
      <c r="H390" s="583"/>
      <c r="I390" s="583"/>
      <c r="J390" s="583"/>
      <c r="K390" s="583"/>
      <c r="L390" s="582" t="s">
        <v>47</v>
      </c>
      <c r="M390" s="582"/>
      <c r="N390" s="603" t="s">
        <v>46</v>
      </c>
      <c r="O390" s="603"/>
      <c r="P390" s="604"/>
    </row>
    <row r="391" spans="1:16" s="167" customFormat="1" ht="50.25" customHeight="1" thickBot="1">
      <c r="B391" s="194" t="s">
        <v>301</v>
      </c>
      <c r="C391" s="560">
        <v>12</v>
      </c>
      <c r="D391" s="561"/>
      <c r="E391" s="195" t="s">
        <v>306</v>
      </c>
      <c r="F391" s="583" t="s">
        <v>303</v>
      </c>
      <c r="G391" s="583"/>
      <c r="H391" s="583"/>
      <c r="I391" s="583"/>
      <c r="J391" s="583"/>
      <c r="K391" s="583"/>
      <c r="L391" s="582" t="s">
        <v>47</v>
      </c>
      <c r="M391" s="582"/>
      <c r="N391" s="603" t="s">
        <v>46</v>
      </c>
      <c r="O391" s="603"/>
      <c r="P391" s="604"/>
    </row>
    <row r="392" spans="1:16" ht="32.25" customHeight="1" thickBot="1">
      <c r="B392" s="200" t="s">
        <v>109</v>
      </c>
      <c r="C392" s="596">
        <f>C390+C391</f>
        <v>37</v>
      </c>
      <c r="D392" s="597"/>
      <c r="E392" s="201" t="s">
        <v>47</v>
      </c>
      <c r="F392" s="185"/>
    </row>
    <row r="393" spans="1:16" ht="32.25" customHeight="1">
      <c r="B393" s="241"/>
      <c r="C393" s="242"/>
      <c r="D393" s="242"/>
      <c r="E393" s="238"/>
      <c r="F393" s="243"/>
    </row>
    <row r="394" spans="1:16" ht="32.25" customHeight="1" thickBot="1"/>
    <row r="395" spans="1:16" s="5" customFormat="1" ht="72" customHeight="1" thickBot="1">
      <c r="A395" s="8"/>
      <c r="B395" s="186">
        <v>9</v>
      </c>
      <c r="C395" s="616" t="s">
        <v>307</v>
      </c>
      <c r="D395" s="616"/>
      <c r="E395" s="616"/>
      <c r="F395" s="224" t="s">
        <v>47</v>
      </c>
      <c r="G395" s="617" t="s">
        <v>46</v>
      </c>
      <c r="H395" s="618"/>
      <c r="I395" s="618"/>
      <c r="J395" s="618"/>
      <c r="K395" s="618"/>
      <c r="L395" s="618"/>
      <c r="M395" s="618"/>
      <c r="N395" s="618"/>
      <c r="O395" s="618"/>
      <c r="P395" s="619"/>
    </row>
    <row r="396" spans="1:16" s="5" customFormat="1" ht="41.25" customHeight="1" thickBot="1">
      <c r="A396" s="8"/>
      <c r="B396" s="555" t="s">
        <v>120</v>
      </c>
      <c r="C396" s="556"/>
      <c r="D396" s="556"/>
      <c r="E396" s="556"/>
      <c r="F396" s="556"/>
      <c r="G396" s="556"/>
      <c r="H396" s="556"/>
      <c r="I396" s="556"/>
      <c r="J396" s="556"/>
      <c r="K396" s="556"/>
      <c r="L396" s="556"/>
      <c r="M396" s="556"/>
      <c r="N396" s="556"/>
      <c r="O396" s="556"/>
      <c r="P396" s="557"/>
    </row>
    <row r="397" spans="1:16" s="167" customFormat="1" ht="8.25" customHeight="1" thickBot="1">
      <c r="B397" s="187"/>
      <c r="C397" s="187"/>
      <c r="D397" s="187"/>
      <c r="E397" s="187"/>
      <c r="F397" s="187"/>
      <c r="G397" s="187"/>
      <c r="H397" s="187"/>
      <c r="I397" s="187"/>
      <c r="J397" s="187"/>
      <c r="K397" s="187"/>
      <c r="L397" s="187"/>
      <c r="M397" s="188"/>
      <c r="N397" s="188"/>
      <c r="O397" s="168"/>
      <c r="P397" s="169"/>
    </row>
    <row r="398" spans="1:16" s="167" customFormat="1" ht="31.5" customHeight="1" thickBot="1">
      <c r="B398" s="514" t="s">
        <v>94</v>
      </c>
      <c r="C398" s="515"/>
      <c r="D398" s="515"/>
      <c r="E398" s="515"/>
      <c r="F398" s="515"/>
      <c r="G398" s="515"/>
      <c r="H398" s="515"/>
      <c r="I398" s="515"/>
      <c r="J398" s="515"/>
      <c r="K398" s="515"/>
      <c r="L398" s="515"/>
      <c r="M398" s="515"/>
      <c r="N398" s="515"/>
      <c r="O398" s="515"/>
      <c r="P398" s="516"/>
    </row>
    <row r="399" spans="1:16" s="167" customFormat="1" ht="16.5" thickBot="1">
      <c r="B399" s="517"/>
      <c r="C399" s="517"/>
      <c r="D399" s="517"/>
      <c r="E399" s="517"/>
      <c r="F399" s="517"/>
      <c r="G399" s="517"/>
      <c r="H399" s="517"/>
      <c r="I399" s="517"/>
      <c r="J399" s="517"/>
      <c r="K399" s="517"/>
      <c r="L399" s="517"/>
      <c r="M399" s="517"/>
      <c r="N399" s="517"/>
      <c r="O399" s="517"/>
      <c r="P399" s="517"/>
    </row>
    <row r="400" spans="1:16" s="167" customFormat="1" ht="15.75">
      <c r="B400" s="518" t="s">
        <v>95</v>
      </c>
      <c r="C400" s="519"/>
      <c r="D400" s="520"/>
      <c r="E400" s="521" t="s">
        <v>313</v>
      </c>
      <c r="F400" s="522"/>
      <c r="G400" s="522"/>
      <c r="H400" s="522"/>
      <c r="I400" s="522"/>
      <c r="J400" s="522"/>
      <c r="K400" s="522"/>
      <c r="L400" s="522"/>
      <c r="M400" s="522"/>
      <c r="N400" s="523"/>
      <c r="O400" s="524" t="s">
        <v>47</v>
      </c>
      <c r="P400" s="525"/>
    </row>
    <row r="401" spans="2:16" s="167" customFormat="1" ht="15.75">
      <c r="B401" s="530" t="s">
        <v>96</v>
      </c>
      <c r="C401" s="531"/>
      <c r="D401" s="532"/>
      <c r="E401" s="533" t="s">
        <v>314</v>
      </c>
      <c r="F401" s="534"/>
      <c r="G401" s="534"/>
      <c r="H401" s="534"/>
      <c r="I401" s="534"/>
      <c r="J401" s="534"/>
      <c r="K401" s="534"/>
      <c r="L401" s="534"/>
      <c r="M401" s="534"/>
      <c r="N401" s="535"/>
      <c r="O401" s="526"/>
      <c r="P401" s="527"/>
    </row>
    <row r="402" spans="2:16" s="167" customFormat="1" ht="16.5" thickBot="1">
      <c r="B402" s="536" t="s">
        <v>97</v>
      </c>
      <c r="C402" s="537"/>
      <c r="D402" s="538"/>
      <c r="E402" s="539" t="s">
        <v>168</v>
      </c>
      <c r="F402" s="540"/>
      <c r="G402" s="540"/>
      <c r="H402" s="540"/>
      <c r="I402" s="540"/>
      <c r="J402" s="540"/>
      <c r="K402" s="540"/>
      <c r="L402" s="540"/>
      <c r="M402" s="540"/>
      <c r="N402" s="541"/>
      <c r="O402" s="528"/>
      <c r="P402" s="529"/>
    </row>
    <row r="403" spans="2:16" s="167" customFormat="1" ht="10.5" customHeight="1" thickBot="1">
      <c r="B403" s="189"/>
      <c r="C403" s="189"/>
      <c r="D403" s="189"/>
      <c r="E403" s="190"/>
      <c r="F403" s="190"/>
      <c r="G403" s="190"/>
      <c r="H403" s="190"/>
      <c r="I403" s="190"/>
      <c r="J403" s="190"/>
      <c r="K403" s="190"/>
      <c r="L403" s="191"/>
      <c r="M403" s="192"/>
      <c r="N403" s="192"/>
      <c r="O403" s="168"/>
      <c r="P403" s="169"/>
    </row>
    <row r="404" spans="2:16" ht="63.75" customHeight="1" thickBot="1">
      <c r="B404" s="542" t="s">
        <v>98</v>
      </c>
      <c r="C404" s="543"/>
      <c r="D404" s="543"/>
      <c r="E404" s="543"/>
      <c r="F404" s="543"/>
      <c r="G404" s="543"/>
      <c r="H404" s="543"/>
      <c r="I404" s="543"/>
      <c r="J404" s="543"/>
      <c r="K404" s="543"/>
      <c r="L404" s="543"/>
      <c r="M404" s="543"/>
      <c r="N404" s="543"/>
      <c r="O404" s="543"/>
      <c r="P404" s="544"/>
    </row>
    <row r="405" spans="2:16" s="167" customFormat="1" ht="18.75" thickBot="1">
      <c r="B405" s="171"/>
      <c r="C405" s="171"/>
      <c r="D405" s="171"/>
      <c r="E405" s="172"/>
      <c r="F405" s="172"/>
      <c r="G405" s="172"/>
      <c r="H405" s="172"/>
      <c r="I405" s="172"/>
      <c r="J405" s="172"/>
      <c r="K405" s="172"/>
      <c r="L405" s="173"/>
      <c r="M405" s="174"/>
      <c r="N405" s="174"/>
      <c r="O405" s="168"/>
      <c r="P405" s="169"/>
    </row>
    <row r="406" spans="2:16" s="167" customFormat="1" ht="156" customHeight="1">
      <c r="B406" s="586" t="s">
        <v>99</v>
      </c>
      <c r="C406" s="587"/>
      <c r="D406" s="587"/>
      <c r="E406" s="182" t="s">
        <v>100</v>
      </c>
      <c r="F406" s="588" t="s">
        <v>119</v>
      </c>
      <c r="G406" s="588"/>
      <c r="H406" s="588"/>
      <c r="I406" s="588"/>
      <c r="J406" s="588"/>
      <c r="K406" s="588"/>
      <c r="L406" s="589" t="s">
        <v>101</v>
      </c>
      <c r="M406" s="590"/>
      <c r="N406" s="588" t="s">
        <v>42</v>
      </c>
      <c r="O406" s="588"/>
      <c r="P406" s="591"/>
    </row>
    <row r="407" spans="2:16" s="167" customFormat="1" ht="44.25" customHeight="1">
      <c r="B407" s="507" t="s">
        <v>315</v>
      </c>
      <c r="C407" s="508"/>
      <c r="D407" s="508"/>
      <c r="E407" s="198" t="s">
        <v>168</v>
      </c>
      <c r="F407" s="600" t="s">
        <v>318</v>
      </c>
      <c r="G407" s="601"/>
      <c r="H407" s="601"/>
      <c r="I407" s="601"/>
      <c r="J407" s="601"/>
      <c r="K407" s="602"/>
      <c r="L407" s="512" t="s">
        <v>47</v>
      </c>
      <c r="M407" s="513"/>
      <c r="N407" s="603" t="s">
        <v>46</v>
      </c>
      <c r="O407" s="603"/>
      <c r="P407" s="604"/>
    </row>
    <row r="408" spans="2:16" s="167" customFormat="1" ht="33.75" customHeight="1" thickBot="1">
      <c r="B408" s="562" t="s">
        <v>316</v>
      </c>
      <c r="C408" s="563"/>
      <c r="D408" s="563"/>
      <c r="E408" s="199" t="s">
        <v>317</v>
      </c>
      <c r="F408" s="564" t="s">
        <v>172</v>
      </c>
      <c r="G408" s="565"/>
      <c r="H408" s="565"/>
      <c r="I408" s="565"/>
      <c r="J408" s="565"/>
      <c r="K408" s="566"/>
      <c r="L408" s="567" t="s">
        <v>47</v>
      </c>
      <c r="M408" s="568"/>
      <c r="N408" s="605" t="s">
        <v>46</v>
      </c>
      <c r="O408" s="605"/>
      <c r="P408" s="606"/>
    </row>
    <row r="409" spans="2:16" s="167" customFormat="1" ht="9" customHeight="1" thickBot="1">
      <c r="B409" s="175"/>
      <c r="C409" s="176"/>
      <c r="D409" s="176"/>
      <c r="E409" s="177"/>
      <c r="F409" s="178"/>
      <c r="G409" s="178"/>
      <c r="H409" s="178"/>
      <c r="I409" s="178"/>
      <c r="J409" s="178"/>
      <c r="K409" s="178"/>
      <c r="L409" s="179"/>
      <c r="M409" s="179"/>
      <c r="N409" s="180"/>
      <c r="O409" s="180"/>
      <c r="P409" s="180"/>
    </row>
    <row r="410" spans="2:16" s="167" customFormat="1" ht="16.5" thickBot="1">
      <c r="B410" s="569" t="s">
        <v>114</v>
      </c>
      <c r="C410" s="570"/>
      <c r="D410" s="570"/>
      <c r="E410" s="570"/>
      <c r="F410" s="570"/>
      <c r="G410" s="570"/>
      <c r="H410" s="570"/>
      <c r="I410" s="570"/>
      <c r="J410" s="570"/>
      <c r="K410" s="571"/>
      <c r="L410" s="524" t="s">
        <v>47</v>
      </c>
      <c r="M410" s="525"/>
      <c r="N410" s="575" t="s">
        <v>42</v>
      </c>
      <c r="O410" s="576"/>
      <c r="P410" s="577"/>
    </row>
    <row r="411" spans="2:16" s="167" customFormat="1" ht="14.25" customHeight="1" thickBot="1">
      <c r="B411" s="572"/>
      <c r="C411" s="573"/>
      <c r="D411" s="573"/>
      <c r="E411" s="573"/>
      <c r="F411" s="573"/>
      <c r="G411" s="573"/>
      <c r="H411" s="573"/>
      <c r="I411" s="573"/>
      <c r="J411" s="573"/>
      <c r="K411" s="574"/>
      <c r="L411" s="528"/>
      <c r="M411" s="529"/>
      <c r="N411" s="598"/>
      <c r="O411" s="598"/>
      <c r="P411" s="599"/>
    </row>
    <row r="412" spans="2:16" s="167" customFormat="1" ht="6.75" customHeight="1" thickBot="1">
      <c r="B412" s="192"/>
      <c r="C412" s="192"/>
      <c r="D412" s="192"/>
      <c r="E412" s="191"/>
      <c r="F412" s="191"/>
      <c r="G412" s="191"/>
      <c r="H412" s="191"/>
      <c r="I412" s="193"/>
      <c r="J412" s="193"/>
      <c r="K412" s="193"/>
      <c r="L412" s="193"/>
      <c r="M412" s="192"/>
      <c r="O412" s="168"/>
      <c r="P412" s="169"/>
    </row>
    <row r="413" spans="2:16" s="167" customFormat="1" ht="50.25" customHeight="1" thickBot="1">
      <c r="B413" s="578" t="s">
        <v>115</v>
      </c>
      <c r="C413" s="579"/>
      <c r="D413" s="579"/>
      <c r="E413" s="579"/>
      <c r="F413" s="579"/>
      <c r="G413" s="579"/>
      <c r="H413" s="579"/>
      <c r="I413" s="579"/>
      <c r="J413" s="579"/>
      <c r="K413" s="579"/>
      <c r="L413" s="579"/>
      <c r="M413" s="579"/>
      <c r="N413" s="579"/>
      <c r="O413" s="579"/>
      <c r="P413" s="580"/>
    </row>
    <row r="414" spans="2:16" s="167" customFormat="1" ht="157.5" customHeight="1">
      <c r="B414" s="183" t="s">
        <v>107</v>
      </c>
      <c r="C414" s="589" t="s">
        <v>110</v>
      </c>
      <c r="D414" s="590"/>
      <c r="E414" s="182" t="s">
        <v>103</v>
      </c>
      <c r="F414" s="588" t="s">
        <v>104</v>
      </c>
      <c r="G414" s="588"/>
      <c r="H414" s="588"/>
      <c r="I414" s="588"/>
      <c r="J414" s="588"/>
      <c r="K414" s="588"/>
      <c r="L414" s="588" t="s">
        <v>108</v>
      </c>
      <c r="M414" s="588"/>
      <c r="N414" s="588" t="s">
        <v>42</v>
      </c>
      <c r="O414" s="588"/>
      <c r="P414" s="591"/>
    </row>
    <row r="415" spans="2:16" s="167" customFormat="1" ht="48" customHeight="1">
      <c r="B415" s="194" t="s">
        <v>320</v>
      </c>
      <c r="C415" s="560">
        <v>16.07</v>
      </c>
      <c r="D415" s="561"/>
      <c r="E415" s="195" t="s">
        <v>105</v>
      </c>
      <c r="F415" s="583" t="s">
        <v>319</v>
      </c>
      <c r="G415" s="583"/>
      <c r="H415" s="583"/>
      <c r="I415" s="583"/>
      <c r="J415" s="583"/>
      <c r="K415" s="583"/>
      <c r="L415" s="582" t="s">
        <v>47</v>
      </c>
      <c r="M415" s="582"/>
      <c r="N415" s="603" t="s">
        <v>46</v>
      </c>
      <c r="O415" s="603"/>
      <c r="P415" s="604"/>
    </row>
    <row r="416" spans="2:16" s="167" customFormat="1" ht="49.5" customHeight="1">
      <c r="B416" s="194" t="s">
        <v>321</v>
      </c>
      <c r="C416" s="560">
        <v>12.63</v>
      </c>
      <c r="D416" s="561"/>
      <c r="E416" s="195" t="s">
        <v>105</v>
      </c>
      <c r="F416" s="583" t="s">
        <v>319</v>
      </c>
      <c r="G416" s="583"/>
      <c r="H416" s="583"/>
      <c r="I416" s="583"/>
      <c r="J416" s="583"/>
      <c r="K416" s="583"/>
      <c r="L416" s="582" t="s">
        <v>47</v>
      </c>
      <c r="M416" s="582"/>
      <c r="N416" s="603" t="s">
        <v>46</v>
      </c>
      <c r="O416" s="603"/>
      <c r="P416" s="604"/>
    </row>
    <row r="417" spans="2:16" s="167" customFormat="1" ht="52.5" customHeight="1" thickBot="1">
      <c r="B417" s="194" t="s">
        <v>322</v>
      </c>
      <c r="C417" s="584">
        <v>16.2</v>
      </c>
      <c r="D417" s="585"/>
      <c r="E417" s="197" t="s">
        <v>105</v>
      </c>
      <c r="F417" s="583" t="s">
        <v>319</v>
      </c>
      <c r="G417" s="583"/>
      <c r="H417" s="583"/>
      <c r="I417" s="583"/>
      <c r="J417" s="583"/>
      <c r="K417" s="583"/>
      <c r="L417" s="608" t="s">
        <v>47</v>
      </c>
      <c r="M417" s="608"/>
      <c r="N417" s="605" t="s">
        <v>46</v>
      </c>
      <c r="O417" s="605"/>
      <c r="P417" s="606"/>
    </row>
    <row r="418" spans="2:16" ht="32.25" customHeight="1" thickBot="1">
      <c r="B418" s="184" t="s">
        <v>109</v>
      </c>
      <c r="C418" s="551">
        <f>C415+C416+C417</f>
        <v>44.900000000000006</v>
      </c>
      <c r="D418" s="552"/>
      <c r="E418" s="181" t="s">
        <v>47</v>
      </c>
      <c r="F418" s="185"/>
    </row>
    <row r="419" spans="2:16" ht="15" customHeight="1" thickBot="1">
      <c r="C419" s="553"/>
      <c r="D419" s="553"/>
    </row>
    <row r="420" spans="2:16" s="167" customFormat="1" ht="33.75" customHeight="1" thickBot="1">
      <c r="B420" s="514" t="s">
        <v>111</v>
      </c>
      <c r="C420" s="515"/>
      <c r="D420" s="515"/>
      <c r="E420" s="515"/>
      <c r="F420" s="515"/>
      <c r="G420" s="515"/>
      <c r="H420" s="515"/>
      <c r="I420" s="515"/>
      <c r="J420" s="515"/>
      <c r="K420" s="515"/>
      <c r="L420" s="515"/>
      <c r="M420" s="515"/>
      <c r="N420" s="515"/>
      <c r="O420" s="515"/>
      <c r="P420" s="516"/>
    </row>
    <row r="421" spans="2:16" s="167" customFormat="1" ht="18.75" thickBot="1">
      <c r="B421" s="554"/>
      <c r="C421" s="554"/>
      <c r="D421" s="554"/>
      <c r="E421" s="554"/>
      <c r="F421" s="554"/>
      <c r="G421" s="554"/>
      <c r="H421" s="554"/>
      <c r="I421" s="554"/>
      <c r="J421" s="554"/>
      <c r="K421" s="554"/>
      <c r="L421" s="554"/>
      <c r="M421" s="554"/>
      <c r="N421" s="554"/>
      <c r="O421" s="554"/>
      <c r="P421" s="554"/>
    </row>
    <row r="422" spans="2:16" s="167" customFormat="1" ht="15.75">
      <c r="B422" s="518" t="s">
        <v>95</v>
      </c>
      <c r="C422" s="519"/>
      <c r="D422" s="520"/>
      <c r="E422" s="521" t="s">
        <v>323</v>
      </c>
      <c r="F422" s="522"/>
      <c r="G422" s="522"/>
      <c r="H422" s="522"/>
      <c r="I422" s="522"/>
      <c r="J422" s="522"/>
      <c r="K422" s="522"/>
      <c r="L422" s="522"/>
      <c r="M422" s="522"/>
      <c r="N422" s="523"/>
      <c r="O422" s="524" t="s">
        <v>47</v>
      </c>
      <c r="P422" s="525"/>
    </row>
    <row r="423" spans="2:16" s="167" customFormat="1" ht="15.75">
      <c r="B423" s="530" t="s">
        <v>96</v>
      </c>
      <c r="C423" s="531"/>
      <c r="D423" s="532"/>
      <c r="E423" s="533" t="s">
        <v>324</v>
      </c>
      <c r="F423" s="534"/>
      <c r="G423" s="534"/>
      <c r="H423" s="534"/>
      <c r="I423" s="534"/>
      <c r="J423" s="534"/>
      <c r="K423" s="534"/>
      <c r="L423" s="534"/>
      <c r="M423" s="534"/>
      <c r="N423" s="535"/>
      <c r="O423" s="526"/>
      <c r="P423" s="527"/>
    </row>
    <row r="424" spans="2:16" s="167" customFormat="1" ht="16.5" thickBot="1">
      <c r="B424" s="536" t="s">
        <v>97</v>
      </c>
      <c r="C424" s="537"/>
      <c r="D424" s="538"/>
      <c r="E424" s="539" t="s">
        <v>325</v>
      </c>
      <c r="F424" s="540"/>
      <c r="G424" s="540"/>
      <c r="H424" s="540"/>
      <c r="I424" s="540"/>
      <c r="J424" s="540"/>
      <c r="K424" s="540"/>
      <c r="L424" s="540"/>
      <c r="M424" s="540"/>
      <c r="N424" s="541"/>
      <c r="O424" s="528"/>
      <c r="P424" s="529"/>
    </row>
    <row r="425" spans="2:16" s="167" customFormat="1" ht="18.75" thickBot="1">
      <c r="B425" s="171"/>
      <c r="C425" s="171"/>
      <c r="D425" s="171"/>
      <c r="E425" s="172"/>
      <c r="F425" s="172"/>
      <c r="G425" s="172"/>
      <c r="H425" s="172"/>
      <c r="I425" s="172"/>
      <c r="J425" s="172"/>
      <c r="K425" s="172"/>
      <c r="L425" s="173"/>
      <c r="M425" s="174"/>
      <c r="N425" s="174"/>
      <c r="O425" s="168"/>
      <c r="P425" s="169"/>
    </row>
    <row r="426" spans="2:16" ht="63" customHeight="1" thickBot="1">
      <c r="B426" s="542" t="s">
        <v>112</v>
      </c>
      <c r="C426" s="543"/>
      <c r="D426" s="543"/>
      <c r="E426" s="543"/>
      <c r="F426" s="543"/>
      <c r="G426" s="543"/>
      <c r="H426" s="543"/>
      <c r="I426" s="543"/>
      <c r="J426" s="543"/>
      <c r="K426" s="543"/>
      <c r="L426" s="543"/>
      <c r="M426" s="543"/>
      <c r="N426" s="543"/>
      <c r="O426" s="543"/>
      <c r="P426" s="544"/>
    </row>
    <row r="427" spans="2:16" s="167" customFormat="1" ht="18.75" thickBot="1">
      <c r="B427" s="171"/>
      <c r="C427" s="171"/>
      <c r="D427" s="171"/>
      <c r="E427" s="172"/>
      <c r="F427" s="172"/>
      <c r="G427" s="172"/>
      <c r="H427" s="172"/>
      <c r="I427" s="172"/>
      <c r="J427" s="172"/>
      <c r="K427" s="172"/>
      <c r="L427" s="173"/>
      <c r="M427" s="174"/>
      <c r="N427" s="174"/>
      <c r="O427" s="168"/>
      <c r="P427" s="169"/>
    </row>
    <row r="428" spans="2:16" s="167" customFormat="1" ht="157.5" customHeight="1">
      <c r="B428" s="586" t="s">
        <v>99</v>
      </c>
      <c r="C428" s="587"/>
      <c r="D428" s="587"/>
      <c r="E428" s="182" t="s">
        <v>100</v>
      </c>
      <c r="F428" s="588" t="s">
        <v>119</v>
      </c>
      <c r="G428" s="588"/>
      <c r="H428" s="588"/>
      <c r="I428" s="588"/>
      <c r="J428" s="588"/>
      <c r="K428" s="588"/>
      <c r="L428" s="589" t="s">
        <v>101</v>
      </c>
      <c r="M428" s="590"/>
      <c r="N428" s="588" t="s">
        <v>42</v>
      </c>
      <c r="O428" s="588"/>
      <c r="P428" s="591"/>
    </row>
    <row r="429" spans="2:16" s="167" customFormat="1" ht="44.25" customHeight="1">
      <c r="B429" s="507" t="s">
        <v>326</v>
      </c>
      <c r="C429" s="508"/>
      <c r="D429" s="508"/>
      <c r="E429" s="198" t="s">
        <v>168</v>
      </c>
      <c r="F429" s="600" t="s">
        <v>329</v>
      </c>
      <c r="G429" s="601"/>
      <c r="H429" s="601"/>
      <c r="I429" s="601"/>
      <c r="J429" s="601"/>
      <c r="K429" s="602"/>
      <c r="L429" s="512" t="s">
        <v>47</v>
      </c>
      <c r="M429" s="513"/>
      <c r="N429" s="603" t="s">
        <v>46</v>
      </c>
      <c r="O429" s="603"/>
      <c r="P429" s="604"/>
    </row>
    <row r="430" spans="2:16" s="167" customFormat="1" ht="33.75" customHeight="1" thickBot="1">
      <c r="B430" s="562" t="s">
        <v>328</v>
      </c>
      <c r="C430" s="563"/>
      <c r="D430" s="563"/>
      <c r="E430" s="199" t="s">
        <v>327</v>
      </c>
      <c r="F430" s="564" t="s">
        <v>172</v>
      </c>
      <c r="G430" s="565"/>
      <c r="H430" s="565"/>
      <c r="I430" s="565"/>
      <c r="J430" s="565"/>
      <c r="K430" s="566"/>
      <c r="L430" s="512" t="s">
        <v>47</v>
      </c>
      <c r="M430" s="513"/>
      <c r="N430" s="605" t="s">
        <v>46</v>
      </c>
      <c r="O430" s="605"/>
      <c r="P430" s="606"/>
    </row>
    <row r="431" spans="2:16" s="167" customFormat="1" ht="18.75" thickBot="1">
      <c r="B431" s="175"/>
      <c r="C431" s="176"/>
      <c r="D431" s="176"/>
      <c r="E431" s="177"/>
      <c r="F431" s="178"/>
      <c r="G431" s="178"/>
      <c r="H431" s="178"/>
      <c r="I431" s="178"/>
      <c r="J431" s="178"/>
      <c r="K431" s="178"/>
      <c r="L431" s="179"/>
      <c r="M431" s="179"/>
      <c r="N431" s="180"/>
      <c r="O431" s="180"/>
      <c r="P431" s="180"/>
    </row>
    <row r="432" spans="2:16" s="167" customFormat="1" ht="16.5" thickBot="1">
      <c r="B432" s="569" t="s">
        <v>113</v>
      </c>
      <c r="C432" s="570"/>
      <c r="D432" s="570"/>
      <c r="E432" s="570"/>
      <c r="F432" s="570"/>
      <c r="G432" s="570"/>
      <c r="H432" s="570"/>
      <c r="I432" s="570"/>
      <c r="J432" s="570"/>
      <c r="K432" s="571"/>
      <c r="L432" s="524" t="s">
        <v>47</v>
      </c>
      <c r="M432" s="525"/>
      <c r="N432" s="575" t="s">
        <v>42</v>
      </c>
      <c r="O432" s="576"/>
      <c r="P432" s="577"/>
    </row>
    <row r="433" spans="1:16" s="167" customFormat="1" ht="28.5" customHeight="1" thickBot="1">
      <c r="B433" s="572"/>
      <c r="C433" s="573"/>
      <c r="D433" s="573"/>
      <c r="E433" s="573"/>
      <c r="F433" s="573"/>
      <c r="G433" s="573"/>
      <c r="H433" s="573"/>
      <c r="I433" s="573"/>
      <c r="J433" s="573"/>
      <c r="K433" s="574"/>
      <c r="L433" s="528"/>
      <c r="M433" s="529"/>
      <c r="N433" s="598" t="s">
        <v>46</v>
      </c>
      <c r="O433" s="598"/>
      <c r="P433" s="599"/>
    </row>
    <row r="434" spans="1:16" s="167" customFormat="1" ht="16.5" thickBot="1">
      <c r="B434" s="192"/>
      <c r="C434" s="192"/>
      <c r="D434" s="192"/>
      <c r="E434" s="191"/>
      <c r="F434" s="191"/>
      <c r="G434" s="191"/>
      <c r="H434" s="191"/>
      <c r="I434" s="193"/>
      <c r="J434" s="193"/>
      <c r="K434" s="193"/>
      <c r="L434" s="193"/>
      <c r="M434" s="192"/>
      <c r="O434" s="168"/>
      <c r="P434" s="169"/>
    </row>
    <row r="435" spans="1:16" s="167" customFormat="1" ht="66" customHeight="1" thickBot="1">
      <c r="B435" s="578" t="s">
        <v>116</v>
      </c>
      <c r="C435" s="579"/>
      <c r="D435" s="579"/>
      <c r="E435" s="579"/>
      <c r="F435" s="579"/>
      <c r="G435" s="579"/>
      <c r="H435" s="579"/>
      <c r="I435" s="579"/>
      <c r="J435" s="579"/>
      <c r="K435" s="579"/>
      <c r="L435" s="579"/>
      <c r="M435" s="579"/>
      <c r="N435" s="579"/>
      <c r="O435" s="579"/>
      <c r="P435" s="580"/>
    </row>
    <row r="436" spans="1:16" s="167" customFormat="1" ht="135.75" customHeight="1">
      <c r="B436" s="183" t="s">
        <v>107</v>
      </c>
      <c r="C436" s="589" t="s">
        <v>110</v>
      </c>
      <c r="D436" s="590"/>
      <c r="E436" s="182" t="s">
        <v>103</v>
      </c>
      <c r="F436" s="588" t="s">
        <v>104</v>
      </c>
      <c r="G436" s="588"/>
      <c r="H436" s="588"/>
      <c r="I436" s="588"/>
      <c r="J436" s="588"/>
      <c r="K436" s="588"/>
      <c r="L436" s="588" t="s">
        <v>108</v>
      </c>
      <c r="M436" s="588"/>
      <c r="N436" s="588" t="s">
        <v>42</v>
      </c>
      <c r="O436" s="588"/>
      <c r="P436" s="591"/>
    </row>
    <row r="437" spans="1:16" s="167" customFormat="1" ht="50.25" customHeight="1">
      <c r="B437" s="194" t="s">
        <v>320</v>
      </c>
      <c r="C437" s="560">
        <v>16.07</v>
      </c>
      <c r="D437" s="561"/>
      <c r="E437" s="195" t="s">
        <v>330</v>
      </c>
      <c r="F437" s="583" t="s">
        <v>319</v>
      </c>
      <c r="G437" s="583"/>
      <c r="H437" s="583"/>
      <c r="I437" s="583"/>
      <c r="J437" s="583"/>
      <c r="K437" s="583"/>
      <c r="L437" s="582" t="s">
        <v>47</v>
      </c>
      <c r="M437" s="582"/>
      <c r="N437" s="603" t="s">
        <v>46</v>
      </c>
      <c r="O437" s="603"/>
      <c r="P437" s="604"/>
    </row>
    <row r="438" spans="1:16" s="167" customFormat="1" ht="50.25" customHeight="1">
      <c r="B438" s="194" t="s">
        <v>321</v>
      </c>
      <c r="C438" s="560">
        <v>12.63</v>
      </c>
      <c r="D438" s="561"/>
      <c r="E438" s="195" t="s">
        <v>330</v>
      </c>
      <c r="F438" s="583" t="s">
        <v>319</v>
      </c>
      <c r="G438" s="583"/>
      <c r="H438" s="583"/>
      <c r="I438" s="583"/>
      <c r="J438" s="583"/>
      <c r="K438" s="583"/>
      <c r="L438" s="582" t="s">
        <v>47</v>
      </c>
      <c r="M438" s="582"/>
      <c r="N438" s="603" t="s">
        <v>46</v>
      </c>
      <c r="O438" s="603"/>
      <c r="P438" s="604"/>
    </row>
    <row r="439" spans="1:16" s="167" customFormat="1" ht="50.25" customHeight="1" thickBot="1">
      <c r="B439" s="194" t="s">
        <v>322</v>
      </c>
      <c r="C439" s="584">
        <v>16.2</v>
      </c>
      <c r="D439" s="585"/>
      <c r="E439" s="195" t="s">
        <v>330</v>
      </c>
      <c r="F439" s="583" t="s">
        <v>319</v>
      </c>
      <c r="G439" s="583"/>
      <c r="H439" s="583"/>
      <c r="I439" s="583"/>
      <c r="J439" s="583"/>
      <c r="K439" s="583"/>
      <c r="L439" s="608" t="s">
        <v>47</v>
      </c>
      <c r="M439" s="608"/>
      <c r="N439" s="605" t="s">
        <v>46</v>
      </c>
      <c r="O439" s="605"/>
      <c r="P439" s="606"/>
    </row>
    <row r="440" spans="1:16" ht="32.25" customHeight="1" thickBot="1">
      <c r="B440" s="200" t="s">
        <v>109</v>
      </c>
      <c r="C440" s="596">
        <f>C437+C438+C439</f>
        <v>44.900000000000006</v>
      </c>
      <c r="D440" s="597"/>
      <c r="E440" s="201" t="s">
        <v>47</v>
      </c>
      <c r="F440" s="185"/>
    </row>
    <row r="441" spans="1:16" ht="30" customHeight="1"/>
    <row r="442" spans="1:16" ht="30" customHeight="1" thickBot="1"/>
    <row r="443" spans="1:16" s="5" customFormat="1" ht="58.5" customHeight="1" thickBot="1">
      <c r="A443" s="8"/>
      <c r="B443" s="186">
        <v>10</v>
      </c>
      <c r="C443" s="616" t="s">
        <v>331</v>
      </c>
      <c r="D443" s="616"/>
      <c r="E443" s="616"/>
      <c r="F443" s="224" t="s">
        <v>47</v>
      </c>
      <c r="G443" s="617" t="s">
        <v>46</v>
      </c>
      <c r="H443" s="618"/>
      <c r="I443" s="618"/>
      <c r="J443" s="618"/>
      <c r="K443" s="618"/>
      <c r="L443" s="618"/>
      <c r="M443" s="618"/>
      <c r="N443" s="618"/>
      <c r="O443" s="618"/>
      <c r="P443" s="619"/>
    </row>
    <row r="444" spans="1:16" s="5" customFormat="1" ht="41.25" customHeight="1" thickBot="1">
      <c r="A444" s="8"/>
      <c r="B444" s="555" t="s">
        <v>120</v>
      </c>
      <c r="C444" s="556"/>
      <c r="D444" s="556"/>
      <c r="E444" s="556"/>
      <c r="F444" s="556"/>
      <c r="G444" s="556"/>
      <c r="H444" s="556"/>
      <c r="I444" s="556"/>
      <c r="J444" s="556"/>
      <c r="K444" s="556"/>
      <c r="L444" s="556"/>
      <c r="M444" s="556"/>
      <c r="N444" s="556"/>
      <c r="O444" s="556"/>
      <c r="P444" s="557"/>
    </row>
    <row r="445" spans="1:16" s="167" customFormat="1" ht="8.25" customHeight="1" thickBot="1">
      <c r="B445" s="187"/>
      <c r="C445" s="187"/>
      <c r="D445" s="187"/>
      <c r="E445" s="187"/>
      <c r="F445" s="187"/>
      <c r="G445" s="187"/>
      <c r="H445" s="187"/>
      <c r="I445" s="187"/>
      <c r="J445" s="187"/>
      <c r="K445" s="187"/>
      <c r="L445" s="187"/>
      <c r="M445" s="188"/>
      <c r="N445" s="188"/>
      <c r="O445" s="168"/>
      <c r="P445" s="169"/>
    </row>
    <row r="446" spans="1:16" s="167" customFormat="1" ht="31.5" customHeight="1" thickBot="1">
      <c r="B446" s="514" t="s">
        <v>94</v>
      </c>
      <c r="C446" s="515"/>
      <c r="D446" s="515"/>
      <c r="E446" s="515"/>
      <c r="F446" s="515"/>
      <c r="G446" s="515"/>
      <c r="H446" s="515"/>
      <c r="I446" s="515"/>
      <c r="J446" s="515"/>
      <c r="K446" s="515"/>
      <c r="L446" s="515"/>
      <c r="M446" s="515"/>
      <c r="N446" s="515"/>
      <c r="O446" s="515"/>
      <c r="P446" s="516"/>
    </row>
    <row r="447" spans="1:16" s="167" customFormat="1" ht="16.5" thickBot="1">
      <c r="B447" s="517"/>
      <c r="C447" s="517"/>
      <c r="D447" s="517"/>
      <c r="E447" s="517"/>
      <c r="F447" s="517"/>
      <c r="G447" s="517"/>
      <c r="H447" s="517"/>
      <c r="I447" s="517"/>
      <c r="J447" s="517"/>
      <c r="K447" s="517"/>
      <c r="L447" s="517"/>
      <c r="M447" s="517"/>
      <c r="N447" s="517"/>
      <c r="O447" s="517"/>
      <c r="P447" s="517"/>
    </row>
    <row r="448" spans="1:16" s="167" customFormat="1" ht="15.75">
      <c r="B448" s="518" t="s">
        <v>95</v>
      </c>
      <c r="C448" s="519"/>
      <c r="D448" s="520"/>
      <c r="E448" s="521" t="s">
        <v>339</v>
      </c>
      <c r="F448" s="522"/>
      <c r="G448" s="522"/>
      <c r="H448" s="522"/>
      <c r="I448" s="522"/>
      <c r="J448" s="522"/>
      <c r="K448" s="522"/>
      <c r="L448" s="522"/>
      <c r="M448" s="522"/>
      <c r="N448" s="523"/>
      <c r="O448" s="524" t="s">
        <v>47</v>
      </c>
      <c r="P448" s="525"/>
    </row>
    <row r="449" spans="2:16" s="167" customFormat="1" ht="15.75">
      <c r="B449" s="530" t="s">
        <v>96</v>
      </c>
      <c r="C449" s="531"/>
      <c r="D449" s="532"/>
      <c r="E449" s="533" t="s">
        <v>340</v>
      </c>
      <c r="F449" s="534"/>
      <c r="G449" s="534"/>
      <c r="H449" s="534"/>
      <c r="I449" s="534"/>
      <c r="J449" s="534"/>
      <c r="K449" s="534"/>
      <c r="L449" s="534"/>
      <c r="M449" s="534"/>
      <c r="N449" s="535"/>
      <c r="O449" s="526"/>
      <c r="P449" s="527"/>
    </row>
    <row r="450" spans="2:16" s="167" customFormat="1" ht="16.5" thickBot="1">
      <c r="B450" s="536" t="s">
        <v>97</v>
      </c>
      <c r="C450" s="537"/>
      <c r="D450" s="538"/>
      <c r="E450" s="539" t="s">
        <v>168</v>
      </c>
      <c r="F450" s="540"/>
      <c r="G450" s="540"/>
      <c r="H450" s="540"/>
      <c r="I450" s="540"/>
      <c r="J450" s="540"/>
      <c r="K450" s="540"/>
      <c r="L450" s="540"/>
      <c r="M450" s="540"/>
      <c r="N450" s="541"/>
      <c r="O450" s="528"/>
      <c r="P450" s="529"/>
    </row>
    <row r="451" spans="2:16" s="167" customFormat="1" ht="10.5" customHeight="1" thickBot="1">
      <c r="B451" s="189"/>
      <c r="C451" s="189"/>
      <c r="D451" s="189"/>
      <c r="E451" s="190"/>
      <c r="F451" s="190"/>
      <c r="G451" s="190"/>
      <c r="H451" s="190"/>
      <c r="I451" s="190"/>
      <c r="J451" s="190"/>
      <c r="K451" s="190"/>
      <c r="L451" s="191"/>
      <c r="M451" s="192"/>
      <c r="N451" s="192"/>
      <c r="O451" s="168"/>
      <c r="P451" s="169"/>
    </row>
    <row r="452" spans="2:16" ht="63.75" customHeight="1" thickBot="1">
      <c r="B452" s="542" t="s">
        <v>98</v>
      </c>
      <c r="C452" s="543"/>
      <c r="D452" s="543"/>
      <c r="E452" s="543"/>
      <c r="F452" s="543"/>
      <c r="G452" s="543"/>
      <c r="H452" s="543"/>
      <c r="I452" s="543"/>
      <c r="J452" s="543"/>
      <c r="K452" s="543"/>
      <c r="L452" s="543"/>
      <c r="M452" s="543"/>
      <c r="N452" s="543"/>
      <c r="O452" s="543"/>
      <c r="P452" s="544"/>
    </row>
    <row r="453" spans="2:16" s="167" customFormat="1" ht="18.75" thickBot="1">
      <c r="B453" s="171"/>
      <c r="C453" s="171"/>
      <c r="D453" s="171"/>
      <c r="E453" s="172"/>
      <c r="F453" s="172"/>
      <c r="G453" s="172"/>
      <c r="H453" s="172"/>
      <c r="I453" s="172"/>
      <c r="J453" s="172"/>
      <c r="K453" s="172"/>
      <c r="L453" s="173"/>
      <c r="M453" s="174"/>
      <c r="N453" s="174"/>
      <c r="O453" s="168"/>
      <c r="P453" s="169"/>
    </row>
    <row r="454" spans="2:16" s="167" customFormat="1" ht="156" customHeight="1">
      <c r="B454" s="586" t="s">
        <v>99</v>
      </c>
      <c r="C454" s="587"/>
      <c r="D454" s="587"/>
      <c r="E454" s="182" t="s">
        <v>100</v>
      </c>
      <c r="F454" s="588" t="s">
        <v>119</v>
      </c>
      <c r="G454" s="588"/>
      <c r="H454" s="588"/>
      <c r="I454" s="588"/>
      <c r="J454" s="588"/>
      <c r="K454" s="588"/>
      <c r="L454" s="589" t="s">
        <v>101</v>
      </c>
      <c r="M454" s="590"/>
      <c r="N454" s="588" t="s">
        <v>42</v>
      </c>
      <c r="O454" s="588"/>
      <c r="P454" s="591"/>
    </row>
    <row r="455" spans="2:16" s="167" customFormat="1" ht="44.25" customHeight="1">
      <c r="B455" s="507" t="s">
        <v>342</v>
      </c>
      <c r="C455" s="508"/>
      <c r="D455" s="508"/>
      <c r="E455" s="198" t="s">
        <v>168</v>
      </c>
      <c r="F455" s="600" t="s">
        <v>349</v>
      </c>
      <c r="G455" s="601"/>
      <c r="H455" s="601"/>
      <c r="I455" s="601"/>
      <c r="J455" s="601"/>
      <c r="K455" s="602"/>
      <c r="L455" s="512" t="s">
        <v>47</v>
      </c>
      <c r="M455" s="513"/>
      <c r="N455" s="603"/>
      <c r="O455" s="603"/>
      <c r="P455" s="604"/>
    </row>
    <row r="456" spans="2:16" s="167" customFormat="1" ht="33.75" customHeight="1" thickBot="1">
      <c r="B456" s="562" t="s">
        <v>343</v>
      </c>
      <c r="C456" s="563"/>
      <c r="D456" s="563"/>
      <c r="E456" s="247" t="s">
        <v>341</v>
      </c>
      <c r="F456" s="564" t="s">
        <v>172</v>
      </c>
      <c r="G456" s="565"/>
      <c r="H456" s="565"/>
      <c r="I456" s="565"/>
      <c r="J456" s="565"/>
      <c r="K456" s="566"/>
      <c r="L456" s="567" t="s">
        <v>47</v>
      </c>
      <c r="M456" s="568"/>
      <c r="N456" s="605"/>
      <c r="O456" s="605"/>
      <c r="P456" s="606"/>
    </row>
    <row r="457" spans="2:16" s="167" customFormat="1" ht="33.75" customHeight="1" thickBot="1">
      <c r="B457" s="562" t="s">
        <v>344</v>
      </c>
      <c r="C457" s="563"/>
      <c r="D457" s="563"/>
      <c r="E457" s="247" t="s">
        <v>214</v>
      </c>
      <c r="F457" s="564" t="s">
        <v>172</v>
      </c>
      <c r="G457" s="565"/>
      <c r="H457" s="565"/>
      <c r="I457" s="565"/>
      <c r="J457" s="565"/>
      <c r="K457" s="566"/>
      <c r="L457" s="567" t="s">
        <v>47</v>
      </c>
      <c r="M457" s="568"/>
      <c r="N457" s="605"/>
      <c r="O457" s="605"/>
      <c r="P457" s="606"/>
    </row>
    <row r="458" spans="2:16" s="167" customFormat="1" ht="9" customHeight="1" thickBot="1">
      <c r="B458" s="175"/>
      <c r="C458" s="176"/>
      <c r="D458" s="176"/>
      <c r="E458" s="177"/>
      <c r="F458" s="178"/>
      <c r="G458" s="178"/>
      <c r="H458" s="178"/>
      <c r="I458" s="178"/>
      <c r="J458" s="178"/>
      <c r="K458" s="178"/>
      <c r="L458" s="179"/>
      <c r="M458" s="179"/>
      <c r="N458" s="180"/>
      <c r="O458" s="180"/>
      <c r="P458" s="180"/>
    </row>
    <row r="459" spans="2:16" s="167" customFormat="1" ht="16.5" thickBot="1">
      <c r="B459" s="569" t="s">
        <v>114</v>
      </c>
      <c r="C459" s="570"/>
      <c r="D459" s="570"/>
      <c r="E459" s="570"/>
      <c r="F459" s="570"/>
      <c r="G459" s="570"/>
      <c r="H459" s="570"/>
      <c r="I459" s="570"/>
      <c r="J459" s="570"/>
      <c r="K459" s="571"/>
      <c r="L459" s="524" t="s">
        <v>47</v>
      </c>
      <c r="M459" s="525"/>
      <c r="N459" s="575" t="s">
        <v>42</v>
      </c>
      <c r="O459" s="576"/>
      <c r="P459" s="577"/>
    </row>
    <row r="460" spans="2:16" s="167" customFormat="1" ht="14.25" customHeight="1" thickBot="1">
      <c r="B460" s="572"/>
      <c r="C460" s="573"/>
      <c r="D460" s="573"/>
      <c r="E460" s="573"/>
      <c r="F460" s="573"/>
      <c r="G460" s="573"/>
      <c r="H460" s="573"/>
      <c r="I460" s="573"/>
      <c r="J460" s="573"/>
      <c r="K460" s="574"/>
      <c r="L460" s="528"/>
      <c r="M460" s="529"/>
      <c r="N460" s="598"/>
      <c r="O460" s="598"/>
      <c r="P460" s="599"/>
    </row>
    <row r="461" spans="2:16" s="167" customFormat="1" ht="6.75" customHeight="1" thickBot="1">
      <c r="B461" s="192"/>
      <c r="C461" s="192"/>
      <c r="D461" s="192"/>
      <c r="E461" s="191"/>
      <c r="F461" s="191"/>
      <c r="G461" s="191"/>
      <c r="H461" s="191"/>
      <c r="I461" s="193"/>
      <c r="J461" s="193"/>
      <c r="K461" s="193"/>
      <c r="L461" s="193"/>
      <c r="M461" s="192"/>
      <c r="O461" s="168"/>
      <c r="P461" s="169"/>
    </row>
    <row r="462" spans="2:16" s="167" customFormat="1" ht="50.25" customHeight="1" thickBot="1">
      <c r="B462" s="578" t="s">
        <v>115</v>
      </c>
      <c r="C462" s="579"/>
      <c r="D462" s="579"/>
      <c r="E462" s="579"/>
      <c r="F462" s="579"/>
      <c r="G462" s="579"/>
      <c r="H462" s="579"/>
      <c r="I462" s="579"/>
      <c r="J462" s="579"/>
      <c r="K462" s="579"/>
      <c r="L462" s="579"/>
      <c r="M462" s="579"/>
      <c r="N462" s="579"/>
      <c r="O462" s="579"/>
      <c r="P462" s="580"/>
    </row>
    <row r="463" spans="2:16" s="167" customFormat="1" ht="157.5" customHeight="1">
      <c r="B463" s="183" t="s">
        <v>107</v>
      </c>
      <c r="C463" s="589" t="s">
        <v>110</v>
      </c>
      <c r="D463" s="590"/>
      <c r="E463" s="182" t="s">
        <v>103</v>
      </c>
      <c r="F463" s="588" t="s">
        <v>104</v>
      </c>
      <c r="G463" s="588"/>
      <c r="H463" s="588"/>
      <c r="I463" s="588"/>
      <c r="J463" s="588"/>
      <c r="K463" s="588"/>
      <c r="L463" s="588" t="s">
        <v>108</v>
      </c>
      <c r="M463" s="588"/>
      <c r="N463" s="588" t="s">
        <v>42</v>
      </c>
      <c r="O463" s="588"/>
      <c r="P463" s="591"/>
    </row>
    <row r="464" spans="2:16" s="167" customFormat="1" ht="87" customHeight="1">
      <c r="B464" s="194" t="s">
        <v>346</v>
      </c>
      <c r="C464" s="560">
        <v>16</v>
      </c>
      <c r="D464" s="561"/>
      <c r="E464" s="195" t="s">
        <v>105</v>
      </c>
      <c r="F464" s="583" t="s">
        <v>345</v>
      </c>
      <c r="G464" s="583"/>
      <c r="H464" s="583"/>
      <c r="I464" s="583"/>
      <c r="J464" s="583"/>
      <c r="K464" s="583"/>
      <c r="L464" s="582" t="s">
        <v>47</v>
      </c>
      <c r="M464" s="582"/>
      <c r="N464" s="603" t="s">
        <v>46</v>
      </c>
      <c r="O464" s="603"/>
      <c r="P464" s="604"/>
    </row>
    <row r="465" spans="2:16" s="167" customFormat="1" ht="62.25" customHeight="1">
      <c r="B465" s="194" t="s">
        <v>348</v>
      </c>
      <c r="C465" s="560">
        <v>16</v>
      </c>
      <c r="D465" s="561"/>
      <c r="E465" s="195" t="s">
        <v>105</v>
      </c>
      <c r="F465" s="583" t="s">
        <v>345</v>
      </c>
      <c r="G465" s="583"/>
      <c r="H465" s="583"/>
      <c r="I465" s="583"/>
      <c r="J465" s="583"/>
      <c r="K465" s="583"/>
      <c r="L465" s="582" t="s">
        <v>47</v>
      </c>
      <c r="M465" s="582"/>
      <c r="N465" s="603" t="s">
        <v>46</v>
      </c>
      <c r="O465" s="603"/>
      <c r="P465" s="604"/>
    </row>
    <row r="466" spans="2:16" s="167" customFormat="1" ht="72" customHeight="1" thickBot="1">
      <c r="B466" s="196" t="s">
        <v>347</v>
      </c>
      <c r="C466" s="584">
        <v>14</v>
      </c>
      <c r="D466" s="585"/>
      <c r="E466" s="197" t="s">
        <v>105</v>
      </c>
      <c r="F466" s="583" t="s">
        <v>345</v>
      </c>
      <c r="G466" s="583"/>
      <c r="H466" s="583"/>
      <c r="I466" s="583"/>
      <c r="J466" s="583"/>
      <c r="K466" s="583"/>
      <c r="L466" s="608" t="s">
        <v>47</v>
      </c>
      <c r="M466" s="608"/>
      <c r="N466" s="605" t="s">
        <v>46</v>
      </c>
      <c r="O466" s="605"/>
      <c r="P466" s="606"/>
    </row>
    <row r="467" spans="2:16" ht="32.25" customHeight="1" thickBot="1">
      <c r="B467" s="184" t="s">
        <v>109</v>
      </c>
      <c r="C467" s="551">
        <f>C464+C465+C466</f>
        <v>46</v>
      </c>
      <c r="D467" s="552"/>
      <c r="E467" s="181" t="s">
        <v>47</v>
      </c>
      <c r="F467" s="185"/>
    </row>
    <row r="468" spans="2:16" ht="15" customHeight="1" thickBot="1">
      <c r="C468" s="553"/>
      <c r="D468" s="553"/>
    </row>
    <row r="469" spans="2:16" s="167" customFormat="1" ht="33.75" customHeight="1" thickBot="1">
      <c r="B469" s="514" t="s">
        <v>111</v>
      </c>
      <c r="C469" s="515"/>
      <c r="D469" s="515"/>
      <c r="E469" s="515"/>
      <c r="F469" s="515"/>
      <c r="G469" s="515"/>
      <c r="H469" s="515"/>
      <c r="I469" s="515"/>
      <c r="J469" s="515"/>
      <c r="K469" s="515"/>
      <c r="L469" s="515"/>
      <c r="M469" s="515"/>
      <c r="N469" s="515"/>
      <c r="O469" s="515"/>
      <c r="P469" s="516"/>
    </row>
    <row r="470" spans="2:16" s="167" customFormat="1" ht="18.75" thickBot="1">
      <c r="B470" s="554"/>
      <c r="C470" s="554"/>
      <c r="D470" s="554"/>
      <c r="E470" s="554"/>
      <c r="F470" s="554"/>
      <c r="G470" s="554"/>
      <c r="H470" s="554"/>
      <c r="I470" s="554"/>
      <c r="J470" s="554"/>
      <c r="K470" s="554"/>
      <c r="L470" s="554"/>
      <c r="M470" s="554"/>
      <c r="N470" s="554"/>
      <c r="O470" s="554"/>
      <c r="P470" s="554"/>
    </row>
    <row r="471" spans="2:16" s="167" customFormat="1" ht="15.75">
      <c r="B471" s="518" t="s">
        <v>95</v>
      </c>
      <c r="C471" s="519"/>
      <c r="D471" s="520"/>
      <c r="E471" s="521" t="s">
        <v>350</v>
      </c>
      <c r="F471" s="522"/>
      <c r="G471" s="522"/>
      <c r="H471" s="522"/>
      <c r="I471" s="522"/>
      <c r="J471" s="522"/>
      <c r="K471" s="522"/>
      <c r="L471" s="522"/>
      <c r="M471" s="522"/>
      <c r="N471" s="523"/>
      <c r="O471" s="524" t="s">
        <v>47</v>
      </c>
      <c r="P471" s="525"/>
    </row>
    <row r="472" spans="2:16" s="167" customFormat="1" ht="15.75">
      <c r="B472" s="530" t="s">
        <v>96</v>
      </c>
      <c r="C472" s="531"/>
      <c r="D472" s="532"/>
      <c r="E472" s="533" t="s">
        <v>351</v>
      </c>
      <c r="F472" s="534"/>
      <c r="G472" s="534"/>
      <c r="H472" s="534"/>
      <c r="I472" s="534"/>
      <c r="J472" s="534"/>
      <c r="K472" s="534"/>
      <c r="L472" s="534"/>
      <c r="M472" s="534"/>
      <c r="N472" s="535"/>
      <c r="O472" s="526"/>
      <c r="P472" s="527"/>
    </row>
    <row r="473" spans="2:16" s="167" customFormat="1" ht="16.5" thickBot="1">
      <c r="B473" s="536" t="s">
        <v>97</v>
      </c>
      <c r="C473" s="537"/>
      <c r="D473" s="538"/>
      <c r="E473" s="539" t="s">
        <v>352</v>
      </c>
      <c r="F473" s="540"/>
      <c r="G473" s="540"/>
      <c r="H473" s="540"/>
      <c r="I473" s="540"/>
      <c r="J473" s="540"/>
      <c r="K473" s="540"/>
      <c r="L473" s="540"/>
      <c r="M473" s="540"/>
      <c r="N473" s="541"/>
      <c r="O473" s="528"/>
      <c r="P473" s="529"/>
    </row>
    <row r="474" spans="2:16" s="167" customFormat="1" ht="18.75" thickBot="1">
      <c r="B474" s="171"/>
      <c r="C474" s="171"/>
      <c r="D474" s="171"/>
      <c r="E474" s="172"/>
      <c r="F474" s="172"/>
      <c r="G474" s="172"/>
      <c r="H474" s="172"/>
      <c r="I474" s="172"/>
      <c r="J474" s="172"/>
      <c r="K474" s="172"/>
      <c r="L474" s="173"/>
      <c r="M474" s="174"/>
      <c r="N474" s="174"/>
      <c r="O474" s="168"/>
      <c r="P474" s="169"/>
    </row>
    <row r="475" spans="2:16" ht="63" customHeight="1" thickBot="1">
      <c r="B475" s="542" t="s">
        <v>112</v>
      </c>
      <c r="C475" s="543"/>
      <c r="D475" s="543"/>
      <c r="E475" s="543"/>
      <c r="F475" s="543"/>
      <c r="G475" s="543"/>
      <c r="H475" s="543"/>
      <c r="I475" s="543"/>
      <c r="J475" s="543"/>
      <c r="K475" s="543"/>
      <c r="L475" s="543"/>
      <c r="M475" s="543"/>
      <c r="N475" s="543"/>
      <c r="O475" s="543"/>
      <c r="P475" s="544"/>
    </row>
    <row r="476" spans="2:16" s="167" customFormat="1" ht="18.75" thickBot="1">
      <c r="B476" s="171"/>
      <c r="C476" s="171"/>
      <c r="D476" s="171"/>
      <c r="E476" s="172"/>
      <c r="F476" s="172"/>
      <c r="G476" s="172"/>
      <c r="H476" s="172"/>
      <c r="I476" s="172"/>
      <c r="J476" s="172"/>
      <c r="K476" s="172"/>
      <c r="L476" s="173"/>
      <c r="M476" s="174"/>
      <c r="N476" s="174"/>
      <c r="O476" s="168"/>
      <c r="P476" s="169"/>
    </row>
    <row r="477" spans="2:16" s="167" customFormat="1" ht="157.5" customHeight="1">
      <c r="B477" s="586" t="s">
        <v>99</v>
      </c>
      <c r="C477" s="587"/>
      <c r="D477" s="587"/>
      <c r="E477" s="182" t="s">
        <v>100</v>
      </c>
      <c r="F477" s="588" t="s">
        <v>119</v>
      </c>
      <c r="G477" s="588"/>
      <c r="H477" s="588"/>
      <c r="I477" s="588"/>
      <c r="J477" s="588"/>
      <c r="K477" s="588"/>
      <c r="L477" s="589" t="s">
        <v>101</v>
      </c>
      <c r="M477" s="590"/>
      <c r="N477" s="588" t="s">
        <v>42</v>
      </c>
      <c r="O477" s="588"/>
      <c r="P477" s="591"/>
    </row>
    <row r="478" spans="2:16" s="167" customFormat="1" ht="44.25" customHeight="1">
      <c r="B478" s="507" t="s">
        <v>355</v>
      </c>
      <c r="C478" s="508"/>
      <c r="D478" s="508"/>
      <c r="E478" s="198" t="s">
        <v>168</v>
      </c>
      <c r="F478" s="600" t="s">
        <v>349</v>
      </c>
      <c r="G478" s="601"/>
      <c r="H478" s="601"/>
      <c r="I478" s="601"/>
      <c r="J478" s="601"/>
      <c r="K478" s="602"/>
      <c r="L478" s="512" t="s">
        <v>47</v>
      </c>
      <c r="M478" s="513"/>
      <c r="N478" s="603" t="s">
        <v>46</v>
      </c>
      <c r="O478" s="603"/>
      <c r="P478" s="604"/>
    </row>
    <row r="479" spans="2:16" s="167" customFormat="1" ht="44.25" customHeight="1" thickBot="1">
      <c r="B479" s="507" t="s">
        <v>355</v>
      </c>
      <c r="C479" s="508"/>
      <c r="D479" s="508"/>
      <c r="E479" s="259" t="s">
        <v>353</v>
      </c>
      <c r="F479" s="564" t="s">
        <v>172</v>
      </c>
      <c r="G479" s="565"/>
      <c r="H479" s="565"/>
      <c r="I479" s="565"/>
      <c r="J479" s="565"/>
      <c r="K479" s="566"/>
      <c r="L479" s="512" t="s">
        <v>47</v>
      </c>
      <c r="M479" s="513"/>
      <c r="N479" s="603" t="s">
        <v>46</v>
      </c>
      <c r="O479" s="603"/>
      <c r="P479" s="604"/>
    </row>
    <row r="480" spans="2:16" s="167" customFormat="1" ht="33.75" customHeight="1" thickBot="1">
      <c r="B480" s="562" t="s">
        <v>344</v>
      </c>
      <c r="C480" s="563"/>
      <c r="D480" s="563"/>
      <c r="E480" s="247" t="s">
        <v>354</v>
      </c>
      <c r="F480" s="564" t="s">
        <v>172</v>
      </c>
      <c r="G480" s="565"/>
      <c r="H480" s="565"/>
      <c r="I480" s="565"/>
      <c r="J480" s="565"/>
      <c r="K480" s="566"/>
      <c r="L480" s="512" t="s">
        <v>47</v>
      </c>
      <c r="M480" s="513"/>
      <c r="N480" s="605" t="s">
        <v>46</v>
      </c>
      <c r="O480" s="605"/>
      <c r="P480" s="606"/>
    </row>
    <row r="481" spans="1:25" s="167" customFormat="1" ht="18.75" thickBot="1">
      <c r="B481" s="175"/>
      <c r="C481" s="176"/>
      <c r="D481" s="176"/>
      <c r="E481" s="177"/>
      <c r="F481" s="178"/>
      <c r="G481" s="178"/>
      <c r="H481" s="178"/>
      <c r="I481" s="178"/>
      <c r="J481" s="178"/>
      <c r="K481" s="178"/>
      <c r="L481" s="179"/>
      <c r="M481" s="179"/>
      <c r="N481" s="180"/>
      <c r="O481" s="180"/>
      <c r="P481" s="180"/>
    </row>
    <row r="482" spans="1:25" s="167" customFormat="1" ht="16.5" thickBot="1">
      <c r="B482" s="569" t="s">
        <v>113</v>
      </c>
      <c r="C482" s="570"/>
      <c r="D482" s="570"/>
      <c r="E482" s="570"/>
      <c r="F482" s="570"/>
      <c r="G482" s="570"/>
      <c r="H482" s="570"/>
      <c r="I482" s="570"/>
      <c r="J482" s="570"/>
      <c r="K482" s="571"/>
      <c r="L482" s="524" t="s">
        <v>47</v>
      </c>
      <c r="M482" s="525"/>
      <c r="N482" s="575" t="s">
        <v>42</v>
      </c>
      <c r="O482" s="576"/>
      <c r="P482" s="577"/>
    </row>
    <row r="483" spans="1:25" s="167" customFormat="1" ht="28.5" customHeight="1" thickBot="1">
      <c r="B483" s="572"/>
      <c r="C483" s="573"/>
      <c r="D483" s="573"/>
      <c r="E483" s="573"/>
      <c r="F483" s="573"/>
      <c r="G483" s="573"/>
      <c r="H483" s="573"/>
      <c r="I483" s="573"/>
      <c r="J483" s="573"/>
      <c r="K483" s="574"/>
      <c r="L483" s="528"/>
      <c r="M483" s="529"/>
      <c r="N483" s="598" t="s">
        <v>46</v>
      </c>
      <c r="O483" s="598"/>
      <c r="P483" s="599"/>
    </row>
    <row r="484" spans="1:25" s="167" customFormat="1" ht="16.5" thickBot="1">
      <c r="B484" s="192"/>
      <c r="C484" s="192"/>
      <c r="D484" s="192"/>
      <c r="E484" s="191"/>
      <c r="F484" s="191"/>
      <c r="G484" s="191"/>
      <c r="H484" s="191"/>
      <c r="I484" s="193"/>
      <c r="J484" s="193"/>
      <c r="K484" s="193"/>
      <c r="L484" s="193"/>
      <c r="M484" s="192"/>
      <c r="O484" s="168"/>
      <c r="P484" s="169"/>
    </row>
    <row r="485" spans="1:25" s="167" customFormat="1" ht="66" customHeight="1" thickBot="1">
      <c r="B485" s="578" t="s">
        <v>116</v>
      </c>
      <c r="C485" s="579"/>
      <c r="D485" s="579"/>
      <c r="E485" s="579"/>
      <c r="F485" s="579"/>
      <c r="G485" s="579"/>
      <c r="H485" s="579"/>
      <c r="I485" s="579"/>
      <c r="J485" s="579"/>
      <c r="K485" s="579"/>
      <c r="L485" s="579"/>
      <c r="M485" s="579"/>
      <c r="N485" s="579"/>
      <c r="O485" s="579"/>
      <c r="P485" s="580"/>
    </row>
    <row r="486" spans="1:25" s="167" customFormat="1" ht="135.75" customHeight="1">
      <c r="B486" s="183" t="s">
        <v>107</v>
      </c>
      <c r="C486" s="589" t="s">
        <v>110</v>
      </c>
      <c r="D486" s="590"/>
      <c r="E486" s="182" t="s">
        <v>103</v>
      </c>
      <c r="F486" s="588" t="s">
        <v>104</v>
      </c>
      <c r="G486" s="588"/>
      <c r="H486" s="588"/>
      <c r="I486" s="588"/>
      <c r="J486" s="588"/>
      <c r="K486" s="588"/>
      <c r="L486" s="588" t="s">
        <v>108</v>
      </c>
      <c r="M486" s="588"/>
      <c r="N486" s="588" t="s">
        <v>42</v>
      </c>
      <c r="O486" s="588"/>
      <c r="P486" s="591"/>
    </row>
    <row r="487" spans="1:25" s="167" customFormat="1" ht="84" customHeight="1">
      <c r="B487" s="194" t="s">
        <v>346</v>
      </c>
      <c r="C487" s="560">
        <v>16</v>
      </c>
      <c r="D487" s="561"/>
      <c r="E487" s="195" t="s">
        <v>356</v>
      </c>
      <c r="F487" s="583" t="s">
        <v>345</v>
      </c>
      <c r="G487" s="583"/>
      <c r="H487" s="583"/>
      <c r="I487" s="583"/>
      <c r="J487" s="583"/>
      <c r="K487" s="583"/>
      <c r="L487" s="582" t="s">
        <v>47</v>
      </c>
      <c r="M487" s="582"/>
      <c r="N487" s="603" t="s">
        <v>46</v>
      </c>
      <c r="O487" s="603"/>
      <c r="P487" s="604"/>
    </row>
    <row r="488" spans="1:25" s="167" customFormat="1" ht="70.5" customHeight="1">
      <c r="B488" s="194" t="s">
        <v>348</v>
      </c>
      <c r="C488" s="560">
        <v>16</v>
      </c>
      <c r="D488" s="561"/>
      <c r="E488" s="195" t="s">
        <v>356</v>
      </c>
      <c r="F488" s="583" t="s">
        <v>345</v>
      </c>
      <c r="G488" s="583"/>
      <c r="H488" s="583"/>
      <c r="I488" s="583"/>
      <c r="J488" s="583"/>
      <c r="K488" s="583"/>
      <c r="L488" s="582" t="s">
        <v>47</v>
      </c>
      <c r="M488" s="582"/>
      <c r="N488" s="603" t="s">
        <v>46</v>
      </c>
      <c r="O488" s="603"/>
      <c r="P488" s="604"/>
    </row>
    <row r="489" spans="1:25" s="167" customFormat="1" ht="86.25" customHeight="1" thickBot="1">
      <c r="B489" s="196" t="s">
        <v>347</v>
      </c>
      <c r="C489" s="584">
        <v>14</v>
      </c>
      <c r="D489" s="585"/>
      <c r="E489" s="195" t="s">
        <v>356</v>
      </c>
      <c r="F489" s="583" t="s">
        <v>345</v>
      </c>
      <c r="G489" s="583"/>
      <c r="H489" s="583"/>
      <c r="I489" s="583"/>
      <c r="J489" s="583"/>
      <c r="K489" s="583"/>
      <c r="L489" s="582" t="s">
        <v>47</v>
      </c>
      <c r="M489" s="582"/>
      <c r="N489" s="603" t="s">
        <v>46</v>
      </c>
      <c r="O489" s="603"/>
      <c r="P489" s="604"/>
    </row>
    <row r="490" spans="1:25" ht="32.25" customHeight="1" thickBot="1">
      <c r="B490" s="200" t="s">
        <v>109</v>
      </c>
      <c r="C490" s="596">
        <f>C487+C488+C489</f>
        <v>46</v>
      </c>
      <c r="D490" s="597"/>
      <c r="E490" s="201" t="s">
        <v>47</v>
      </c>
      <c r="F490" s="237"/>
    </row>
    <row r="491" spans="1:25" ht="30.75" customHeight="1"/>
    <row r="492" spans="1:25" ht="30.75" customHeight="1" thickBot="1"/>
    <row r="493" spans="1:25" s="5" customFormat="1" ht="134.25" customHeight="1" thickBot="1">
      <c r="A493" s="285"/>
      <c r="B493" s="186">
        <v>11</v>
      </c>
      <c r="C493" s="629" t="s">
        <v>367</v>
      </c>
      <c r="D493" s="629"/>
      <c r="E493" s="629"/>
      <c r="F493" s="224" t="s">
        <v>70</v>
      </c>
      <c r="G493" s="617" t="s">
        <v>409</v>
      </c>
      <c r="H493" s="618"/>
      <c r="I493" s="618"/>
      <c r="J493" s="618"/>
      <c r="K493" s="618"/>
      <c r="L493" s="618"/>
      <c r="M493" s="618"/>
      <c r="N493" s="618"/>
      <c r="O493" s="618"/>
      <c r="P493" s="619"/>
      <c r="Q493" s="165"/>
      <c r="R493" s="165"/>
      <c r="S493" s="165"/>
      <c r="T493" s="165"/>
      <c r="U493" s="165"/>
      <c r="V493" s="165"/>
      <c r="W493" s="165"/>
      <c r="X493" s="165"/>
      <c r="Y493" s="165"/>
    </row>
    <row r="494" spans="1:25" s="5" customFormat="1" ht="41.25" customHeight="1" thickBot="1">
      <c r="A494" s="8"/>
      <c r="B494" s="555" t="s">
        <v>120</v>
      </c>
      <c r="C494" s="556"/>
      <c r="D494" s="556"/>
      <c r="E494" s="556"/>
      <c r="F494" s="556"/>
      <c r="G494" s="556"/>
      <c r="H494" s="556"/>
      <c r="I494" s="556"/>
      <c r="J494" s="556"/>
      <c r="K494" s="556"/>
      <c r="L494" s="556"/>
      <c r="M494" s="556"/>
      <c r="N494" s="556"/>
      <c r="O494" s="556"/>
      <c r="P494" s="557"/>
      <c r="Q494" s="166"/>
      <c r="R494" s="166"/>
      <c r="S494" s="166"/>
      <c r="T494" s="166"/>
      <c r="U494" s="166"/>
      <c r="V494" s="166"/>
      <c r="W494" s="166"/>
      <c r="X494" s="166"/>
      <c r="Y494" s="166"/>
    </row>
    <row r="495" spans="1:25" s="167" customFormat="1" ht="8.25" customHeight="1" thickBot="1">
      <c r="B495" s="187"/>
      <c r="C495" s="187"/>
      <c r="D495" s="187"/>
      <c r="E495" s="187"/>
      <c r="F495" s="187"/>
      <c r="G495" s="187"/>
      <c r="H495" s="187"/>
      <c r="I495" s="187"/>
      <c r="J495" s="187"/>
      <c r="K495" s="187"/>
      <c r="L495" s="187"/>
      <c r="M495" s="188"/>
      <c r="N495" s="188"/>
      <c r="O495" s="168"/>
      <c r="P495" s="169"/>
      <c r="Q495" s="170"/>
      <c r="R495" s="170"/>
    </row>
    <row r="496" spans="1:25" s="167" customFormat="1" ht="31.5" customHeight="1" thickBot="1">
      <c r="B496" s="514" t="s">
        <v>94</v>
      </c>
      <c r="C496" s="515"/>
      <c r="D496" s="515"/>
      <c r="E496" s="515"/>
      <c r="F496" s="515"/>
      <c r="G496" s="515"/>
      <c r="H496" s="515"/>
      <c r="I496" s="515"/>
      <c r="J496" s="515"/>
      <c r="K496" s="515"/>
      <c r="L496" s="515"/>
      <c r="M496" s="515"/>
      <c r="N496" s="515"/>
      <c r="O496" s="515"/>
      <c r="P496" s="516"/>
      <c r="Q496" s="170"/>
      <c r="R496" s="170"/>
    </row>
    <row r="497" spans="2:18" s="167" customFormat="1" ht="16.5" thickBot="1">
      <c r="B497" s="517"/>
      <c r="C497" s="517"/>
      <c r="D497" s="517"/>
      <c r="E497" s="517"/>
      <c r="F497" s="517"/>
      <c r="G497" s="517"/>
      <c r="H497" s="517"/>
      <c r="I497" s="517"/>
      <c r="J497" s="517"/>
      <c r="K497" s="517"/>
      <c r="L497" s="517"/>
      <c r="M497" s="517"/>
      <c r="N497" s="517"/>
      <c r="O497" s="517"/>
      <c r="P497" s="517"/>
      <c r="Q497" s="170"/>
      <c r="R497" s="170"/>
    </row>
    <row r="498" spans="2:18" s="167" customFormat="1" ht="15.75">
      <c r="B498" s="518" t="s">
        <v>95</v>
      </c>
      <c r="C498" s="519"/>
      <c r="D498" s="520"/>
      <c r="E498" s="521"/>
      <c r="F498" s="522"/>
      <c r="G498" s="522"/>
      <c r="H498" s="522"/>
      <c r="I498" s="522"/>
      <c r="J498" s="522"/>
      <c r="K498" s="522"/>
      <c r="L498" s="522"/>
      <c r="M498" s="522"/>
      <c r="N498" s="523"/>
      <c r="O498" s="524" t="s">
        <v>70</v>
      </c>
      <c r="P498" s="525"/>
      <c r="Q498" s="170"/>
      <c r="R498" s="170"/>
    </row>
    <row r="499" spans="2:18" s="167" customFormat="1" ht="15.75">
      <c r="B499" s="530" t="s">
        <v>96</v>
      </c>
      <c r="C499" s="531"/>
      <c r="D499" s="532"/>
      <c r="E499" s="533"/>
      <c r="F499" s="534"/>
      <c r="G499" s="534"/>
      <c r="H499" s="534"/>
      <c r="I499" s="534"/>
      <c r="J499" s="534"/>
      <c r="K499" s="534"/>
      <c r="L499" s="534"/>
      <c r="M499" s="534"/>
      <c r="N499" s="535"/>
      <c r="O499" s="526"/>
      <c r="P499" s="527"/>
      <c r="Q499" s="170"/>
      <c r="R499" s="170"/>
    </row>
    <row r="500" spans="2:18" s="167" customFormat="1" ht="16.5" thickBot="1">
      <c r="B500" s="536" t="s">
        <v>97</v>
      </c>
      <c r="C500" s="537"/>
      <c r="D500" s="538"/>
      <c r="E500" s="539"/>
      <c r="F500" s="540"/>
      <c r="G500" s="540"/>
      <c r="H500" s="540"/>
      <c r="I500" s="540"/>
      <c r="J500" s="540"/>
      <c r="K500" s="540"/>
      <c r="L500" s="540"/>
      <c r="M500" s="540"/>
      <c r="N500" s="541"/>
      <c r="O500" s="528"/>
      <c r="P500" s="529"/>
      <c r="Q500" s="170"/>
      <c r="R500" s="170"/>
    </row>
    <row r="501" spans="2:18" s="167" customFormat="1" ht="10.5" customHeight="1" thickBot="1">
      <c r="B501" s="189"/>
      <c r="C501" s="189"/>
      <c r="D501" s="189"/>
      <c r="E501" s="190"/>
      <c r="F501" s="190"/>
      <c r="G501" s="190"/>
      <c r="H501" s="190"/>
      <c r="I501" s="190"/>
      <c r="J501" s="190"/>
      <c r="K501" s="190"/>
      <c r="L501" s="191"/>
      <c r="M501" s="192"/>
      <c r="N501" s="192"/>
      <c r="O501" s="168"/>
      <c r="P501" s="169"/>
      <c r="Q501" s="170"/>
      <c r="R501" s="170"/>
    </row>
    <row r="502" spans="2:18" ht="63.75" customHeight="1" thickBot="1">
      <c r="B502" s="542" t="s">
        <v>98</v>
      </c>
      <c r="C502" s="543"/>
      <c r="D502" s="543"/>
      <c r="E502" s="543"/>
      <c r="F502" s="543"/>
      <c r="G502" s="543"/>
      <c r="H502" s="543"/>
      <c r="I502" s="543"/>
      <c r="J502" s="543"/>
      <c r="K502" s="543"/>
      <c r="L502" s="543"/>
      <c r="M502" s="543"/>
      <c r="N502" s="543"/>
      <c r="O502" s="543"/>
      <c r="P502" s="544"/>
    </row>
    <row r="503" spans="2:18" s="167" customFormat="1" ht="18.75" thickBot="1">
      <c r="B503" s="171"/>
      <c r="C503" s="171"/>
      <c r="D503" s="171"/>
      <c r="E503" s="172"/>
      <c r="F503" s="172"/>
      <c r="G503" s="172"/>
      <c r="H503" s="172"/>
      <c r="I503" s="172"/>
      <c r="J503" s="172"/>
      <c r="K503" s="172"/>
      <c r="L503" s="173"/>
      <c r="M503" s="174"/>
      <c r="N503" s="174"/>
      <c r="O503" s="168"/>
      <c r="P503" s="169"/>
      <c r="Q503" s="170"/>
      <c r="R503" s="170"/>
    </row>
    <row r="504" spans="2:18" s="167" customFormat="1" ht="156" customHeight="1">
      <c r="B504" s="652" t="s">
        <v>99</v>
      </c>
      <c r="C504" s="653"/>
      <c r="D504" s="653"/>
      <c r="E504" s="283" t="s">
        <v>100</v>
      </c>
      <c r="F504" s="654" t="s">
        <v>119</v>
      </c>
      <c r="G504" s="654"/>
      <c r="H504" s="654"/>
      <c r="I504" s="654"/>
      <c r="J504" s="654"/>
      <c r="K504" s="654"/>
      <c r="L504" s="655" t="s">
        <v>101</v>
      </c>
      <c r="M504" s="656"/>
      <c r="N504" s="654" t="s">
        <v>42</v>
      </c>
      <c r="O504" s="654"/>
      <c r="P504" s="657"/>
      <c r="Q504" s="170"/>
      <c r="R504" s="170"/>
    </row>
    <row r="505" spans="2:18" s="167" customFormat="1" ht="28.5" customHeight="1">
      <c r="B505" s="646"/>
      <c r="C505" s="647"/>
      <c r="D505" s="647"/>
      <c r="E505" s="198"/>
      <c r="F505" s="509"/>
      <c r="G505" s="510"/>
      <c r="H505" s="510"/>
      <c r="I505" s="510"/>
      <c r="J505" s="510"/>
      <c r="K505" s="511"/>
      <c r="L505" s="512" t="s">
        <v>70</v>
      </c>
      <c r="M505" s="513"/>
      <c r="N505" s="620" t="s">
        <v>144</v>
      </c>
      <c r="O505" s="621"/>
      <c r="P505" s="622"/>
      <c r="Q505" s="170"/>
      <c r="R505" s="170"/>
    </row>
    <row r="506" spans="2:18" s="167" customFormat="1" ht="28.5" customHeight="1" thickBot="1">
      <c r="B506" s="635"/>
      <c r="C506" s="636"/>
      <c r="D506" s="636"/>
      <c r="E506" s="199"/>
      <c r="F506" s="564"/>
      <c r="G506" s="565"/>
      <c r="H506" s="565"/>
      <c r="I506" s="565"/>
      <c r="J506" s="565"/>
      <c r="K506" s="566"/>
      <c r="L506" s="567" t="s">
        <v>70</v>
      </c>
      <c r="M506" s="568"/>
      <c r="N506" s="623"/>
      <c r="O506" s="624"/>
      <c r="P506" s="625"/>
      <c r="Q506" s="170"/>
      <c r="R506" s="170"/>
    </row>
    <row r="507" spans="2:18" s="167" customFormat="1" ht="9" customHeight="1" thickBot="1">
      <c r="B507" s="175"/>
      <c r="C507" s="176"/>
      <c r="D507" s="176"/>
      <c r="E507" s="177"/>
      <c r="F507" s="178"/>
      <c r="G507" s="178"/>
      <c r="H507" s="178"/>
      <c r="I507" s="178"/>
      <c r="J507" s="178"/>
      <c r="K507" s="178"/>
      <c r="L507" s="179"/>
      <c r="M507" s="179"/>
      <c r="N507" s="180"/>
      <c r="O507" s="180"/>
      <c r="P507" s="180"/>
      <c r="Q507" s="170"/>
      <c r="R507" s="170"/>
    </row>
    <row r="508" spans="2:18" s="167" customFormat="1" ht="16.5" thickBot="1">
      <c r="B508" s="569" t="s">
        <v>114</v>
      </c>
      <c r="C508" s="570"/>
      <c r="D508" s="570"/>
      <c r="E508" s="570"/>
      <c r="F508" s="570"/>
      <c r="G508" s="570"/>
      <c r="H508" s="570"/>
      <c r="I508" s="570"/>
      <c r="J508" s="570"/>
      <c r="K508" s="571"/>
      <c r="L508" s="524" t="s">
        <v>70</v>
      </c>
      <c r="M508" s="525"/>
      <c r="N508" s="575" t="s">
        <v>42</v>
      </c>
      <c r="O508" s="576"/>
      <c r="P508" s="577"/>
      <c r="Q508" s="170"/>
      <c r="R508" s="170"/>
    </row>
    <row r="509" spans="2:18" s="167" customFormat="1" ht="38.25" customHeight="1" thickBot="1">
      <c r="B509" s="572"/>
      <c r="C509" s="573"/>
      <c r="D509" s="573"/>
      <c r="E509" s="573"/>
      <c r="F509" s="573"/>
      <c r="G509" s="573"/>
      <c r="H509" s="573"/>
      <c r="I509" s="573"/>
      <c r="J509" s="573"/>
      <c r="K509" s="574"/>
      <c r="L509" s="528"/>
      <c r="M509" s="529"/>
      <c r="N509" s="558" t="s">
        <v>145</v>
      </c>
      <c r="O509" s="558"/>
      <c r="P509" s="559"/>
      <c r="Q509" s="170"/>
      <c r="R509" s="170"/>
    </row>
    <row r="510" spans="2:18" s="167" customFormat="1" ht="6.75" customHeight="1" thickBot="1">
      <c r="B510" s="192"/>
      <c r="C510" s="192"/>
      <c r="D510" s="192"/>
      <c r="E510" s="191"/>
      <c r="F510" s="191"/>
      <c r="G510" s="191"/>
      <c r="H510" s="191"/>
      <c r="I510" s="193"/>
      <c r="J510" s="193"/>
      <c r="K510" s="193"/>
      <c r="L510" s="193"/>
      <c r="M510" s="192"/>
      <c r="O510" s="168"/>
      <c r="P510" s="169"/>
      <c r="Q510" s="170"/>
      <c r="R510" s="170"/>
    </row>
    <row r="511" spans="2:18" s="167" customFormat="1" ht="50.25" customHeight="1" thickBot="1">
      <c r="B511" s="578" t="s">
        <v>115</v>
      </c>
      <c r="C511" s="579"/>
      <c r="D511" s="579"/>
      <c r="E511" s="579"/>
      <c r="F511" s="579"/>
      <c r="G511" s="579"/>
      <c r="H511" s="579"/>
      <c r="I511" s="579"/>
      <c r="J511" s="579"/>
      <c r="K511" s="579"/>
      <c r="L511" s="579"/>
      <c r="M511" s="579"/>
      <c r="N511" s="579"/>
      <c r="O511" s="579"/>
      <c r="P511" s="580"/>
      <c r="Q511" s="170"/>
      <c r="R511" s="170"/>
    </row>
    <row r="512" spans="2:18" s="167" customFormat="1" ht="157.5" customHeight="1">
      <c r="B512" s="183" t="s">
        <v>107</v>
      </c>
      <c r="C512" s="589" t="s">
        <v>110</v>
      </c>
      <c r="D512" s="590"/>
      <c r="E512" s="210" t="s">
        <v>103</v>
      </c>
      <c r="F512" s="588" t="s">
        <v>104</v>
      </c>
      <c r="G512" s="588"/>
      <c r="H512" s="588"/>
      <c r="I512" s="588"/>
      <c r="J512" s="588"/>
      <c r="K512" s="588"/>
      <c r="L512" s="588" t="s">
        <v>108</v>
      </c>
      <c r="M512" s="588"/>
      <c r="N512" s="588" t="s">
        <v>42</v>
      </c>
      <c r="O512" s="588"/>
      <c r="P512" s="591"/>
      <c r="Q512" s="170"/>
      <c r="R512" s="170"/>
    </row>
    <row r="513" spans="2:18" s="167" customFormat="1" ht="24.75" customHeight="1">
      <c r="B513" s="194"/>
      <c r="C513" s="560"/>
      <c r="D513" s="561"/>
      <c r="E513" s="195"/>
      <c r="F513" s="583"/>
      <c r="G513" s="583"/>
      <c r="H513" s="583"/>
      <c r="I513" s="583"/>
      <c r="J513" s="583"/>
      <c r="K513" s="583"/>
      <c r="L513" s="582" t="s">
        <v>70</v>
      </c>
      <c r="M513" s="582"/>
      <c r="N513" s="620" t="s">
        <v>146</v>
      </c>
      <c r="O513" s="621"/>
      <c r="P513" s="622"/>
      <c r="Q513" s="170"/>
      <c r="R513" s="170"/>
    </row>
    <row r="514" spans="2:18" s="167" customFormat="1" ht="24.75" customHeight="1">
      <c r="B514" s="194"/>
      <c r="C514" s="560"/>
      <c r="D514" s="561"/>
      <c r="E514" s="195"/>
      <c r="F514" s="583"/>
      <c r="G514" s="583"/>
      <c r="H514" s="583"/>
      <c r="I514" s="583"/>
      <c r="J514" s="583"/>
      <c r="K514" s="583"/>
      <c r="L514" s="582" t="s">
        <v>70</v>
      </c>
      <c r="M514" s="582"/>
      <c r="N514" s="626"/>
      <c r="O514" s="658"/>
      <c r="P514" s="628"/>
      <c r="Q514" s="170"/>
      <c r="R514" s="170"/>
    </row>
    <row r="515" spans="2:18" s="167" customFormat="1" ht="24.75" customHeight="1" thickBot="1">
      <c r="B515" s="196"/>
      <c r="C515" s="584"/>
      <c r="D515" s="585"/>
      <c r="E515" s="197"/>
      <c r="F515" s="581"/>
      <c r="G515" s="581"/>
      <c r="H515" s="581"/>
      <c r="I515" s="581"/>
      <c r="J515" s="581"/>
      <c r="K515" s="581"/>
      <c r="L515" s="582" t="s">
        <v>70</v>
      </c>
      <c r="M515" s="582"/>
      <c r="N515" s="623"/>
      <c r="O515" s="624"/>
      <c r="P515" s="625"/>
      <c r="Q515" s="170"/>
      <c r="R515" s="170"/>
    </row>
    <row r="516" spans="2:18" ht="23.25" customHeight="1" thickBot="1">
      <c r="B516" s="184" t="s">
        <v>127</v>
      </c>
      <c r="C516" s="551">
        <f>C513+C514+C515</f>
        <v>0</v>
      </c>
      <c r="D516" s="552"/>
      <c r="E516" s="181" t="s">
        <v>70</v>
      </c>
      <c r="F516" s="185"/>
    </row>
    <row r="517" spans="2:18" ht="15" customHeight="1" thickBot="1">
      <c r="C517" s="553"/>
      <c r="D517" s="553"/>
    </row>
    <row r="518" spans="2:18" s="167" customFormat="1" ht="33.75" customHeight="1" thickBot="1">
      <c r="B518" s="514" t="s">
        <v>111</v>
      </c>
      <c r="C518" s="515"/>
      <c r="D518" s="515"/>
      <c r="E518" s="515"/>
      <c r="F518" s="515"/>
      <c r="G518" s="515"/>
      <c r="H518" s="515"/>
      <c r="I518" s="515"/>
      <c r="J518" s="515"/>
      <c r="K518" s="515"/>
      <c r="L518" s="515"/>
      <c r="M518" s="515"/>
      <c r="N518" s="515"/>
      <c r="O518" s="515"/>
      <c r="P518" s="516"/>
      <c r="Q518" s="170"/>
      <c r="R518" s="170"/>
    </row>
    <row r="519" spans="2:18" s="167" customFormat="1" ht="18.75" thickBot="1">
      <c r="B519" s="554"/>
      <c r="C519" s="554"/>
      <c r="D519" s="554"/>
      <c r="E519" s="554"/>
      <c r="F519" s="554"/>
      <c r="G519" s="554"/>
      <c r="H519" s="554"/>
      <c r="I519" s="554"/>
      <c r="J519" s="554"/>
      <c r="K519" s="554"/>
      <c r="L519" s="554"/>
      <c r="M519" s="554"/>
      <c r="N519" s="554"/>
      <c r="O519" s="554"/>
      <c r="P519" s="554"/>
      <c r="Q519" s="170"/>
      <c r="R519" s="170"/>
    </row>
    <row r="520" spans="2:18" s="167" customFormat="1" ht="15.75">
      <c r="B520" s="518" t="s">
        <v>95</v>
      </c>
      <c r="C520" s="519"/>
      <c r="D520" s="520"/>
      <c r="E520" s="521"/>
      <c r="F520" s="522"/>
      <c r="G520" s="522"/>
      <c r="H520" s="522"/>
      <c r="I520" s="522"/>
      <c r="J520" s="522"/>
      <c r="K520" s="522"/>
      <c r="L520" s="522"/>
      <c r="M520" s="522"/>
      <c r="N520" s="523"/>
      <c r="O520" s="524" t="s">
        <v>70</v>
      </c>
      <c r="P520" s="525"/>
      <c r="Q520" s="170"/>
      <c r="R520" s="170"/>
    </row>
    <row r="521" spans="2:18" s="167" customFormat="1" ht="15.75">
      <c r="B521" s="530" t="s">
        <v>96</v>
      </c>
      <c r="C521" s="531"/>
      <c r="D521" s="532"/>
      <c r="E521" s="533"/>
      <c r="F521" s="534"/>
      <c r="G521" s="534"/>
      <c r="H521" s="534"/>
      <c r="I521" s="534"/>
      <c r="J521" s="534"/>
      <c r="K521" s="534"/>
      <c r="L521" s="534"/>
      <c r="M521" s="534"/>
      <c r="N521" s="535"/>
      <c r="O521" s="526"/>
      <c r="P521" s="527"/>
      <c r="Q521" s="170"/>
      <c r="R521" s="170"/>
    </row>
    <row r="522" spans="2:18" s="167" customFormat="1" ht="16.5" thickBot="1">
      <c r="B522" s="536" t="s">
        <v>97</v>
      </c>
      <c r="C522" s="537"/>
      <c r="D522" s="538"/>
      <c r="E522" s="539"/>
      <c r="F522" s="540"/>
      <c r="G522" s="540"/>
      <c r="H522" s="540"/>
      <c r="I522" s="540"/>
      <c r="J522" s="540"/>
      <c r="K522" s="540"/>
      <c r="L522" s="540"/>
      <c r="M522" s="540"/>
      <c r="N522" s="541"/>
      <c r="O522" s="528"/>
      <c r="P522" s="529"/>
      <c r="Q522" s="170"/>
      <c r="R522" s="170"/>
    </row>
    <row r="523" spans="2:18" s="167" customFormat="1" ht="18.75" thickBot="1">
      <c r="B523" s="171"/>
      <c r="C523" s="171"/>
      <c r="D523" s="171"/>
      <c r="E523" s="172"/>
      <c r="F523" s="172"/>
      <c r="G523" s="172"/>
      <c r="H523" s="172"/>
      <c r="I523" s="172"/>
      <c r="J523" s="172"/>
      <c r="K523" s="172"/>
      <c r="L523" s="173"/>
      <c r="M523" s="174"/>
      <c r="N523" s="174"/>
      <c r="O523" s="168"/>
      <c r="P523" s="169"/>
      <c r="Q523" s="170"/>
      <c r="R523" s="170"/>
    </row>
    <row r="524" spans="2:18" ht="63" customHeight="1" thickBot="1">
      <c r="B524" s="542" t="s">
        <v>112</v>
      </c>
      <c r="C524" s="543"/>
      <c r="D524" s="543"/>
      <c r="E524" s="543"/>
      <c r="F524" s="543"/>
      <c r="G524" s="543"/>
      <c r="H524" s="543"/>
      <c r="I524" s="543"/>
      <c r="J524" s="543"/>
      <c r="K524" s="543"/>
      <c r="L524" s="543"/>
      <c r="M524" s="543"/>
      <c r="N524" s="543"/>
      <c r="O524" s="543"/>
      <c r="P524" s="544"/>
    </row>
    <row r="525" spans="2:18" s="167" customFormat="1" ht="18.75" thickBot="1">
      <c r="B525" s="171"/>
      <c r="C525" s="171"/>
      <c r="D525" s="171"/>
      <c r="E525" s="172"/>
      <c r="F525" s="172"/>
      <c r="G525" s="172"/>
      <c r="H525" s="172"/>
      <c r="I525" s="172"/>
      <c r="J525" s="172"/>
      <c r="K525" s="172"/>
      <c r="L525" s="173"/>
      <c r="M525" s="174"/>
      <c r="N525" s="174"/>
      <c r="O525" s="168"/>
      <c r="P525" s="169"/>
      <c r="Q525" s="170"/>
      <c r="R525" s="170"/>
    </row>
    <row r="526" spans="2:18" s="167" customFormat="1" ht="157.5" customHeight="1">
      <c r="B526" s="586" t="s">
        <v>99</v>
      </c>
      <c r="C526" s="587"/>
      <c r="D526" s="587"/>
      <c r="E526" s="210" t="s">
        <v>100</v>
      </c>
      <c r="F526" s="588" t="s">
        <v>119</v>
      </c>
      <c r="G526" s="588"/>
      <c r="H526" s="588"/>
      <c r="I526" s="588"/>
      <c r="J526" s="588"/>
      <c r="K526" s="588"/>
      <c r="L526" s="589" t="s">
        <v>101</v>
      </c>
      <c r="M526" s="590"/>
      <c r="N526" s="588" t="s">
        <v>42</v>
      </c>
      <c r="O526" s="588"/>
      <c r="P526" s="591"/>
      <c r="Q526" s="170"/>
      <c r="R526" s="170"/>
    </row>
    <row r="527" spans="2:18" s="167" customFormat="1" ht="24" customHeight="1" thickBot="1">
      <c r="B527" s="646"/>
      <c r="C527" s="647"/>
      <c r="D527" s="647"/>
      <c r="E527" s="198"/>
      <c r="F527" s="509"/>
      <c r="G527" s="510"/>
      <c r="H527" s="510"/>
      <c r="I527" s="510"/>
      <c r="J527" s="510"/>
      <c r="K527" s="511"/>
      <c r="L527" s="567" t="s">
        <v>70</v>
      </c>
      <c r="M527" s="568"/>
      <c r="N527" s="620" t="s">
        <v>144</v>
      </c>
      <c r="O527" s="621"/>
      <c r="P527" s="622"/>
      <c r="Q527" s="170"/>
      <c r="R527" s="170"/>
    </row>
    <row r="528" spans="2:18" s="167" customFormat="1" ht="24" customHeight="1" thickBot="1">
      <c r="B528" s="635"/>
      <c r="C528" s="636"/>
      <c r="D528" s="636"/>
      <c r="E528" s="199"/>
      <c r="F528" s="564"/>
      <c r="G528" s="565"/>
      <c r="H528" s="565"/>
      <c r="I528" s="565"/>
      <c r="J528" s="565"/>
      <c r="K528" s="566"/>
      <c r="L528" s="567" t="s">
        <v>70</v>
      </c>
      <c r="M528" s="568"/>
      <c r="N528" s="623"/>
      <c r="O528" s="624"/>
      <c r="P528" s="625"/>
      <c r="Q528" s="170"/>
      <c r="R528" s="170"/>
    </row>
    <row r="529" spans="1:25" s="167" customFormat="1" ht="18.75" thickBot="1">
      <c r="B529" s="175"/>
      <c r="C529" s="176"/>
      <c r="D529" s="176"/>
      <c r="E529" s="177"/>
      <c r="F529" s="178"/>
      <c r="G529" s="178"/>
      <c r="H529" s="178"/>
      <c r="I529" s="178"/>
      <c r="J529" s="178"/>
      <c r="K529" s="178"/>
      <c r="L529" s="179"/>
      <c r="M529" s="179"/>
      <c r="N529" s="180"/>
      <c r="O529" s="180"/>
      <c r="P529" s="180"/>
      <c r="Q529" s="170"/>
      <c r="R529" s="170"/>
    </row>
    <row r="530" spans="1:25" s="167" customFormat="1" ht="16.5" thickBot="1">
      <c r="B530" s="569" t="s">
        <v>113</v>
      </c>
      <c r="C530" s="570"/>
      <c r="D530" s="570"/>
      <c r="E530" s="570"/>
      <c r="F530" s="570"/>
      <c r="G530" s="570"/>
      <c r="H530" s="570"/>
      <c r="I530" s="570"/>
      <c r="J530" s="570"/>
      <c r="K530" s="571"/>
      <c r="L530" s="524" t="s">
        <v>70</v>
      </c>
      <c r="M530" s="525"/>
      <c r="N530" s="575" t="s">
        <v>42</v>
      </c>
      <c r="O530" s="576"/>
      <c r="P530" s="577"/>
      <c r="Q530" s="170"/>
      <c r="R530" s="170"/>
    </row>
    <row r="531" spans="1:25" s="167" customFormat="1" ht="28.5" customHeight="1" thickBot="1">
      <c r="B531" s="572"/>
      <c r="C531" s="573"/>
      <c r="D531" s="573"/>
      <c r="E531" s="573"/>
      <c r="F531" s="573"/>
      <c r="G531" s="573"/>
      <c r="H531" s="573"/>
      <c r="I531" s="573"/>
      <c r="J531" s="573"/>
      <c r="K531" s="574"/>
      <c r="L531" s="528"/>
      <c r="M531" s="529"/>
      <c r="N531" s="558" t="s">
        <v>145</v>
      </c>
      <c r="O531" s="558"/>
      <c r="P531" s="559"/>
      <c r="Q531" s="170"/>
      <c r="R531" s="170"/>
    </row>
    <row r="532" spans="1:25" s="167" customFormat="1" ht="16.5" thickBot="1">
      <c r="B532" s="192"/>
      <c r="C532" s="192"/>
      <c r="D532" s="192"/>
      <c r="E532" s="191"/>
      <c r="F532" s="191"/>
      <c r="G532" s="191"/>
      <c r="H532" s="191"/>
      <c r="I532" s="193"/>
      <c r="J532" s="193"/>
      <c r="K532" s="193"/>
      <c r="L532" s="193"/>
      <c r="M532" s="192"/>
      <c r="O532" s="168"/>
      <c r="P532" s="169"/>
      <c r="Q532" s="170"/>
      <c r="R532" s="170"/>
    </row>
    <row r="533" spans="1:25" s="167" customFormat="1" ht="66" customHeight="1" thickBot="1">
      <c r="B533" s="578" t="s">
        <v>116</v>
      </c>
      <c r="C533" s="579"/>
      <c r="D533" s="579"/>
      <c r="E533" s="579"/>
      <c r="F533" s="579"/>
      <c r="G533" s="579"/>
      <c r="H533" s="579"/>
      <c r="I533" s="579"/>
      <c r="J533" s="579"/>
      <c r="K533" s="579"/>
      <c r="L533" s="579"/>
      <c r="M533" s="579"/>
      <c r="N533" s="579"/>
      <c r="O533" s="579"/>
      <c r="P533" s="580"/>
      <c r="Q533" s="170"/>
      <c r="R533" s="170"/>
    </row>
    <row r="534" spans="1:25" s="167" customFormat="1" ht="135.75" customHeight="1">
      <c r="B534" s="183" t="s">
        <v>107</v>
      </c>
      <c r="C534" s="589" t="s">
        <v>110</v>
      </c>
      <c r="D534" s="590"/>
      <c r="E534" s="210" t="s">
        <v>103</v>
      </c>
      <c r="F534" s="588" t="s">
        <v>104</v>
      </c>
      <c r="G534" s="588"/>
      <c r="H534" s="588"/>
      <c r="I534" s="588"/>
      <c r="J534" s="588"/>
      <c r="K534" s="588"/>
      <c r="L534" s="588" t="s">
        <v>108</v>
      </c>
      <c r="M534" s="588"/>
      <c r="N534" s="588" t="s">
        <v>42</v>
      </c>
      <c r="O534" s="588"/>
      <c r="P534" s="591"/>
      <c r="Q534" s="170"/>
      <c r="R534" s="170"/>
    </row>
    <row r="535" spans="1:25" s="167" customFormat="1" ht="27.75" customHeight="1">
      <c r="B535" s="194"/>
      <c r="C535" s="560"/>
      <c r="D535" s="561"/>
      <c r="E535" s="195"/>
      <c r="F535" s="583"/>
      <c r="G535" s="583"/>
      <c r="H535" s="583"/>
      <c r="I535" s="583"/>
      <c r="J535" s="583"/>
      <c r="K535" s="583"/>
      <c r="L535" s="582" t="s">
        <v>70</v>
      </c>
      <c r="M535" s="582"/>
      <c r="N535" s="620" t="s">
        <v>146</v>
      </c>
      <c r="O535" s="621"/>
      <c r="P535" s="622"/>
      <c r="Q535" s="170"/>
      <c r="R535" s="170"/>
    </row>
    <row r="536" spans="1:25" s="167" customFormat="1" ht="27.75" customHeight="1">
      <c r="B536" s="194"/>
      <c r="C536" s="560"/>
      <c r="D536" s="561"/>
      <c r="E536" s="195"/>
      <c r="F536" s="583"/>
      <c r="G536" s="583"/>
      <c r="H536" s="583"/>
      <c r="I536" s="583"/>
      <c r="J536" s="583"/>
      <c r="K536" s="583"/>
      <c r="L536" s="582" t="s">
        <v>70</v>
      </c>
      <c r="M536" s="582"/>
      <c r="N536" s="626"/>
      <c r="O536" s="658"/>
      <c r="P536" s="628"/>
      <c r="Q536" s="170"/>
      <c r="R536" s="170"/>
    </row>
    <row r="537" spans="1:25" s="167" customFormat="1" ht="27.75" customHeight="1" thickBot="1">
      <c r="B537" s="196"/>
      <c r="C537" s="584"/>
      <c r="D537" s="585"/>
      <c r="E537" s="197"/>
      <c r="F537" s="581"/>
      <c r="G537" s="581"/>
      <c r="H537" s="581"/>
      <c r="I537" s="581"/>
      <c r="J537" s="581"/>
      <c r="K537" s="581"/>
      <c r="L537" s="582" t="s">
        <v>70</v>
      </c>
      <c r="M537" s="582"/>
      <c r="N537" s="623"/>
      <c r="O537" s="624"/>
      <c r="P537" s="625"/>
      <c r="Q537" s="170"/>
      <c r="R537" s="170"/>
    </row>
    <row r="538" spans="1:25" ht="19.5" customHeight="1" thickBot="1">
      <c r="B538" s="200" t="s">
        <v>109</v>
      </c>
      <c r="C538" s="596">
        <f>C535+C536+C537</f>
        <v>0</v>
      </c>
      <c r="D538" s="597"/>
      <c r="E538" s="209" t="s">
        <v>70</v>
      </c>
      <c r="F538" s="185"/>
    </row>
    <row r="539" spans="1:25" ht="24.75" customHeight="1"/>
    <row r="540" spans="1:25" ht="24.75" customHeight="1" thickBot="1"/>
    <row r="541" spans="1:25" s="5" customFormat="1" ht="134.25" customHeight="1" thickBot="1">
      <c r="A541" s="285"/>
      <c r="B541" s="186">
        <v>12</v>
      </c>
      <c r="C541" s="629" t="s">
        <v>363</v>
      </c>
      <c r="D541" s="629"/>
      <c r="E541" s="629"/>
      <c r="F541" s="224" t="s">
        <v>70</v>
      </c>
      <c r="G541" s="617" t="s">
        <v>409</v>
      </c>
      <c r="H541" s="618"/>
      <c r="I541" s="618"/>
      <c r="J541" s="618"/>
      <c r="K541" s="618"/>
      <c r="L541" s="618"/>
      <c r="M541" s="618"/>
      <c r="N541" s="618"/>
      <c r="O541" s="618"/>
      <c r="P541" s="619"/>
      <c r="Q541" s="165"/>
      <c r="R541" s="165"/>
      <c r="S541" s="165"/>
      <c r="T541" s="165"/>
      <c r="U541" s="165"/>
      <c r="V541" s="165"/>
      <c r="W541" s="165"/>
      <c r="X541" s="165"/>
      <c r="Y541" s="165"/>
    </row>
    <row r="542" spans="1:25" s="5" customFormat="1" ht="41.25" customHeight="1" thickBot="1">
      <c r="A542" s="8"/>
      <c r="B542" s="555" t="s">
        <v>120</v>
      </c>
      <c r="C542" s="556"/>
      <c r="D542" s="556"/>
      <c r="E542" s="556"/>
      <c r="F542" s="556"/>
      <c r="G542" s="556"/>
      <c r="H542" s="556"/>
      <c r="I542" s="556"/>
      <c r="J542" s="556"/>
      <c r="K542" s="556"/>
      <c r="L542" s="556"/>
      <c r="M542" s="556"/>
      <c r="N542" s="556"/>
      <c r="O542" s="556"/>
      <c r="P542" s="557"/>
      <c r="Q542" s="166"/>
      <c r="R542" s="166"/>
      <c r="S542" s="166"/>
      <c r="T542" s="166"/>
      <c r="U542" s="166"/>
      <c r="V542" s="166"/>
      <c r="W542" s="166"/>
      <c r="X542" s="166"/>
      <c r="Y542" s="166"/>
    </row>
    <row r="543" spans="1:25" s="167" customFormat="1" ht="8.25" customHeight="1" thickBot="1">
      <c r="B543" s="187"/>
      <c r="C543" s="187"/>
      <c r="D543" s="187"/>
      <c r="E543" s="187"/>
      <c r="F543" s="187"/>
      <c r="G543" s="187"/>
      <c r="H543" s="187"/>
      <c r="I543" s="187"/>
      <c r="J543" s="187"/>
      <c r="K543" s="187"/>
      <c r="L543" s="187"/>
      <c r="M543" s="188"/>
      <c r="N543" s="188"/>
      <c r="O543" s="168"/>
      <c r="P543" s="169"/>
      <c r="Q543" s="170"/>
      <c r="R543" s="170"/>
    </row>
    <row r="544" spans="1:25" s="167" customFormat="1" ht="31.5" customHeight="1" thickBot="1">
      <c r="B544" s="514" t="s">
        <v>94</v>
      </c>
      <c r="C544" s="515"/>
      <c r="D544" s="515"/>
      <c r="E544" s="515"/>
      <c r="F544" s="515"/>
      <c r="G544" s="515"/>
      <c r="H544" s="515"/>
      <c r="I544" s="515"/>
      <c r="J544" s="515"/>
      <c r="K544" s="515"/>
      <c r="L544" s="515"/>
      <c r="M544" s="515"/>
      <c r="N544" s="515"/>
      <c r="O544" s="515"/>
      <c r="P544" s="516"/>
      <c r="Q544" s="170"/>
      <c r="R544" s="170"/>
    </row>
    <row r="545" spans="2:18" s="167" customFormat="1" ht="16.5" thickBot="1">
      <c r="B545" s="517"/>
      <c r="C545" s="517"/>
      <c r="D545" s="517"/>
      <c r="E545" s="517"/>
      <c r="F545" s="517"/>
      <c r="G545" s="517"/>
      <c r="H545" s="517"/>
      <c r="I545" s="517"/>
      <c r="J545" s="517"/>
      <c r="K545" s="517"/>
      <c r="L545" s="517"/>
      <c r="M545" s="517"/>
      <c r="N545" s="517"/>
      <c r="O545" s="517"/>
      <c r="P545" s="517"/>
      <c r="Q545" s="170"/>
      <c r="R545" s="170"/>
    </row>
    <row r="546" spans="2:18" s="167" customFormat="1" ht="15.75">
      <c r="B546" s="518" t="s">
        <v>95</v>
      </c>
      <c r="C546" s="519"/>
      <c r="D546" s="520"/>
      <c r="E546" s="521"/>
      <c r="F546" s="522"/>
      <c r="G546" s="522"/>
      <c r="H546" s="522"/>
      <c r="I546" s="522"/>
      <c r="J546" s="522"/>
      <c r="K546" s="522"/>
      <c r="L546" s="522"/>
      <c r="M546" s="522"/>
      <c r="N546" s="523"/>
      <c r="O546" s="524" t="s">
        <v>70</v>
      </c>
      <c r="P546" s="525"/>
      <c r="Q546" s="170"/>
      <c r="R546" s="170"/>
    </row>
    <row r="547" spans="2:18" s="167" customFormat="1" ht="15.75">
      <c r="B547" s="530" t="s">
        <v>96</v>
      </c>
      <c r="C547" s="531"/>
      <c r="D547" s="532"/>
      <c r="E547" s="533"/>
      <c r="F547" s="534"/>
      <c r="G547" s="534"/>
      <c r="H547" s="534"/>
      <c r="I547" s="534"/>
      <c r="J547" s="534"/>
      <c r="K547" s="534"/>
      <c r="L547" s="534"/>
      <c r="M547" s="534"/>
      <c r="N547" s="535"/>
      <c r="O547" s="526"/>
      <c r="P547" s="527"/>
      <c r="Q547" s="170"/>
      <c r="R547" s="170"/>
    </row>
    <row r="548" spans="2:18" s="167" customFormat="1" ht="16.5" thickBot="1">
      <c r="B548" s="536" t="s">
        <v>97</v>
      </c>
      <c r="C548" s="537"/>
      <c r="D548" s="538"/>
      <c r="E548" s="539"/>
      <c r="F548" s="540"/>
      <c r="G548" s="540"/>
      <c r="H548" s="540"/>
      <c r="I548" s="540"/>
      <c r="J548" s="540"/>
      <c r="K548" s="540"/>
      <c r="L548" s="540"/>
      <c r="M548" s="540"/>
      <c r="N548" s="541"/>
      <c r="O548" s="528"/>
      <c r="P548" s="529"/>
      <c r="Q548" s="170"/>
      <c r="R548" s="170"/>
    </row>
    <row r="549" spans="2:18" s="167" customFormat="1" ht="10.5" customHeight="1" thickBot="1">
      <c r="B549" s="189"/>
      <c r="C549" s="189"/>
      <c r="D549" s="189"/>
      <c r="E549" s="190"/>
      <c r="F549" s="190"/>
      <c r="G549" s="190"/>
      <c r="H549" s="190"/>
      <c r="I549" s="190"/>
      <c r="J549" s="190"/>
      <c r="K549" s="190"/>
      <c r="L549" s="191"/>
      <c r="M549" s="192"/>
      <c r="N549" s="192"/>
      <c r="O549" s="168"/>
      <c r="P549" s="169"/>
      <c r="Q549" s="170"/>
      <c r="R549" s="170"/>
    </row>
    <row r="550" spans="2:18" ht="63.75" customHeight="1" thickBot="1">
      <c r="B550" s="542" t="s">
        <v>98</v>
      </c>
      <c r="C550" s="543"/>
      <c r="D550" s="543"/>
      <c r="E550" s="543"/>
      <c r="F550" s="543"/>
      <c r="G550" s="543"/>
      <c r="H550" s="543"/>
      <c r="I550" s="543"/>
      <c r="J550" s="543"/>
      <c r="K550" s="543"/>
      <c r="L550" s="543"/>
      <c r="M550" s="543"/>
      <c r="N550" s="543"/>
      <c r="O550" s="543"/>
      <c r="P550" s="544"/>
    </row>
    <row r="551" spans="2:18" s="167" customFormat="1" ht="18.75" thickBot="1">
      <c r="B551" s="171"/>
      <c r="C551" s="171"/>
      <c r="D551" s="171"/>
      <c r="E551" s="172"/>
      <c r="F551" s="172"/>
      <c r="G551" s="172"/>
      <c r="H551" s="172"/>
      <c r="I551" s="172"/>
      <c r="J551" s="172"/>
      <c r="K551" s="172"/>
      <c r="L551" s="173"/>
      <c r="M551" s="174"/>
      <c r="N551" s="174"/>
      <c r="O551" s="168"/>
      <c r="P551" s="169"/>
      <c r="Q551" s="170"/>
      <c r="R551" s="170"/>
    </row>
    <row r="552" spans="2:18" s="167" customFormat="1" ht="156" customHeight="1">
      <c r="B552" s="586" t="s">
        <v>99</v>
      </c>
      <c r="C552" s="587"/>
      <c r="D552" s="587"/>
      <c r="E552" s="210" t="s">
        <v>100</v>
      </c>
      <c r="F552" s="588" t="s">
        <v>119</v>
      </c>
      <c r="G552" s="588"/>
      <c r="H552" s="588"/>
      <c r="I552" s="588"/>
      <c r="J552" s="588"/>
      <c r="K552" s="588"/>
      <c r="L552" s="589" t="s">
        <v>101</v>
      </c>
      <c r="M552" s="590"/>
      <c r="N552" s="588" t="s">
        <v>42</v>
      </c>
      <c r="O552" s="588"/>
      <c r="P552" s="591"/>
      <c r="Q552" s="170"/>
      <c r="R552" s="170"/>
    </row>
    <row r="553" spans="2:18" s="167" customFormat="1" ht="44.25" customHeight="1" thickBot="1">
      <c r="B553" s="659"/>
      <c r="C553" s="660"/>
      <c r="D553" s="660"/>
      <c r="E553" s="198"/>
      <c r="F553" s="509"/>
      <c r="G553" s="510"/>
      <c r="H553" s="510"/>
      <c r="I553" s="510"/>
      <c r="J553" s="510"/>
      <c r="K553" s="511"/>
      <c r="L553" s="567" t="s">
        <v>70</v>
      </c>
      <c r="M553" s="568"/>
      <c r="N553" s="666" t="s">
        <v>146</v>
      </c>
      <c r="O553" s="667"/>
      <c r="P553" s="668"/>
      <c r="Q553" s="170"/>
      <c r="R553" s="170"/>
    </row>
    <row r="554" spans="2:18" s="167" customFormat="1" ht="33.75" customHeight="1" thickBot="1">
      <c r="B554" s="661"/>
      <c r="C554" s="662"/>
      <c r="D554" s="662"/>
      <c r="E554" s="199"/>
      <c r="F554" s="564"/>
      <c r="G554" s="565"/>
      <c r="H554" s="565"/>
      <c r="I554" s="565"/>
      <c r="J554" s="565"/>
      <c r="K554" s="566"/>
      <c r="L554" s="567" t="s">
        <v>70</v>
      </c>
      <c r="M554" s="568"/>
      <c r="N554" s="669"/>
      <c r="O554" s="670"/>
      <c r="P554" s="671"/>
      <c r="Q554" s="170"/>
      <c r="R554" s="170"/>
    </row>
    <row r="555" spans="2:18" s="167" customFormat="1" ht="9" customHeight="1" thickBot="1">
      <c r="B555" s="175"/>
      <c r="C555" s="176"/>
      <c r="D555" s="176"/>
      <c r="E555" s="177"/>
      <c r="F555" s="178"/>
      <c r="G555" s="178"/>
      <c r="H555" s="178"/>
      <c r="I555" s="178"/>
      <c r="J555" s="178"/>
      <c r="K555" s="178"/>
      <c r="L555" s="179"/>
      <c r="M555" s="179"/>
      <c r="N555" s="180"/>
      <c r="O555" s="180"/>
      <c r="P555" s="180"/>
      <c r="Q555" s="170"/>
      <c r="R555" s="170"/>
    </row>
    <row r="556" spans="2:18" s="167" customFormat="1" ht="16.5" thickBot="1">
      <c r="B556" s="569" t="s">
        <v>114</v>
      </c>
      <c r="C556" s="570"/>
      <c r="D556" s="570"/>
      <c r="E556" s="570"/>
      <c r="F556" s="570"/>
      <c r="G556" s="570"/>
      <c r="H556" s="570"/>
      <c r="I556" s="570"/>
      <c r="J556" s="570"/>
      <c r="K556" s="571"/>
      <c r="L556" s="524" t="s">
        <v>70</v>
      </c>
      <c r="M556" s="525"/>
      <c r="N556" s="575" t="s">
        <v>42</v>
      </c>
      <c r="O556" s="576"/>
      <c r="P556" s="577"/>
      <c r="Q556" s="170"/>
      <c r="R556" s="170"/>
    </row>
    <row r="557" spans="2:18" s="167" customFormat="1" ht="14.25" customHeight="1" thickBot="1">
      <c r="B557" s="572"/>
      <c r="C557" s="573"/>
      <c r="D557" s="573"/>
      <c r="E557" s="573"/>
      <c r="F557" s="573"/>
      <c r="G557" s="573"/>
      <c r="H557" s="573"/>
      <c r="I557" s="573"/>
      <c r="J557" s="573"/>
      <c r="K557" s="574"/>
      <c r="L557" s="528"/>
      <c r="M557" s="529"/>
      <c r="N557" s="598"/>
      <c r="O557" s="598"/>
      <c r="P557" s="599"/>
      <c r="Q557" s="170"/>
      <c r="R557" s="170"/>
    </row>
    <row r="558" spans="2:18" s="167" customFormat="1" ht="6.75" customHeight="1" thickBot="1">
      <c r="B558" s="192"/>
      <c r="C558" s="192"/>
      <c r="D558" s="192"/>
      <c r="E558" s="191"/>
      <c r="F558" s="191"/>
      <c r="G558" s="191"/>
      <c r="H558" s="191"/>
      <c r="I558" s="193"/>
      <c r="J558" s="193"/>
      <c r="K558" s="193"/>
      <c r="L558" s="193"/>
      <c r="M558" s="192"/>
      <c r="O558" s="168"/>
      <c r="P558" s="169"/>
      <c r="Q558" s="170"/>
      <c r="R558" s="170"/>
    </row>
    <row r="559" spans="2:18" s="167" customFormat="1" ht="50.25" customHeight="1" thickBot="1">
      <c r="B559" s="578" t="s">
        <v>115</v>
      </c>
      <c r="C559" s="579"/>
      <c r="D559" s="579"/>
      <c r="E559" s="579"/>
      <c r="F559" s="579"/>
      <c r="G559" s="579"/>
      <c r="H559" s="579"/>
      <c r="I559" s="579"/>
      <c r="J559" s="579"/>
      <c r="K559" s="579"/>
      <c r="L559" s="579"/>
      <c r="M559" s="579"/>
      <c r="N559" s="579"/>
      <c r="O559" s="579"/>
      <c r="P559" s="580"/>
      <c r="Q559" s="170"/>
      <c r="R559" s="170"/>
    </row>
    <row r="560" spans="2:18" s="167" customFormat="1" ht="157.5" customHeight="1">
      <c r="B560" s="183" t="s">
        <v>107</v>
      </c>
      <c r="C560" s="589" t="s">
        <v>110</v>
      </c>
      <c r="D560" s="590"/>
      <c r="E560" s="210" t="s">
        <v>103</v>
      </c>
      <c r="F560" s="588" t="s">
        <v>104</v>
      </c>
      <c r="G560" s="588"/>
      <c r="H560" s="588"/>
      <c r="I560" s="588"/>
      <c r="J560" s="588"/>
      <c r="K560" s="588"/>
      <c r="L560" s="588" t="s">
        <v>108</v>
      </c>
      <c r="M560" s="588"/>
      <c r="N560" s="588" t="s">
        <v>42</v>
      </c>
      <c r="O560" s="588"/>
      <c r="P560" s="591"/>
      <c r="Q560" s="170"/>
      <c r="R560" s="170"/>
    </row>
    <row r="561" spans="2:18" s="167" customFormat="1" ht="30" customHeight="1">
      <c r="B561" s="194"/>
      <c r="C561" s="560"/>
      <c r="D561" s="561"/>
      <c r="E561" s="195"/>
      <c r="F561" s="583"/>
      <c r="G561" s="583"/>
      <c r="H561" s="583"/>
      <c r="I561" s="583"/>
      <c r="J561" s="583"/>
      <c r="K561" s="583"/>
      <c r="L561" s="582" t="s">
        <v>70</v>
      </c>
      <c r="M561" s="582"/>
      <c r="N561" s="620" t="s">
        <v>146</v>
      </c>
      <c r="O561" s="621"/>
      <c r="P561" s="622"/>
      <c r="Q561" s="170"/>
      <c r="R561" s="170"/>
    </row>
    <row r="562" spans="2:18" s="167" customFormat="1" ht="30" customHeight="1">
      <c r="B562" s="194"/>
      <c r="C562" s="560"/>
      <c r="D562" s="561"/>
      <c r="E562" s="195"/>
      <c r="F562" s="583"/>
      <c r="G562" s="583"/>
      <c r="H562" s="583"/>
      <c r="I562" s="583"/>
      <c r="J562" s="583"/>
      <c r="K562" s="583"/>
      <c r="L562" s="582" t="s">
        <v>70</v>
      </c>
      <c r="M562" s="582"/>
      <c r="N562" s="626"/>
      <c r="O562" s="627"/>
      <c r="P562" s="628"/>
      <c r="Q562" s="170"/>
      <c r="R562" s="170"/>
    </row>
    <row r="563" spans="2:18" s="167" customFormat="1" ht="30" customHeight="1" thickBot="1">
      <c r="B563" s="196"/>
      <c r="C563" s="584"/>
      <c r="D563" s="585"/>
      <c r="E563" s="197"/>
      <c r="F563" s="581"/>
      <c r="G563" s="581"/>
      <c r="H563" s="581"/>
      <c r="I563" s="581"/>
      <c r="J563" s="581"/>
      <c r="K563" s="581"/>
      <c r="L563" s="582" t="s">
        <v>70</v>
      </c>
      <c r="M563" s="582"/>
      <c r="N563" s="623"/>
      <c r="O563" s="624"/>
      <c r="P563" s="625"/>
      <c r="Q563" s="170"/>
      <c r="R563" s="170"/>
    </row>
    <row r="564" spans="2:18" ht="32.25" customHeight="1" thickBot="1">
      <c r="B564" s="184" t="s">
        <v>109</v>
      </c>
      <c r="C564" s="551">
        <f>C561+C562+C563</f>
        <v>0</v>
      </c>
      <c r="D564" s="552"/>
      <c r="E564" s="181" t="s">
        <v>70</v>
      </c>
      <c r="F564" s="185"/>
    </row>
    <row r="565" spans="2:18" ht="15" customHeight="1" thickBot="1">
      <c r="C565" s="553"/>
      <c r="D565" s="553"/>
    </row>
    <row r="566" spans="2:18" s="167" customFormat="1" ht="33.75" customHeight="1" thickBot="1">
      <c r="B566" s="514" t="s">
        <v>111</v>
      </c>
      <c r="C566" s="515"/>
      <c r="D566" s="515"/>
      <c r="E566" s="515"/>
      <c r="F566" s="515"/>
      <c r="G566" s="515"/>
      <c r="H566" s="515"/>
      <c r="I566" s="515"/>
      <c r="J566" s="515"/>
      <c r="K566" s="515"/>
      <c r="L566" s="515"/>
      <c r="M566" s="515"/>
      <c r="N566" s="515"/>
      <c r="O566" s="515"/>
      <c r="P566" s="516"/>
      <c r="Q566" s="170"/>
      <c r="R566" s="170"/>
    </row>
    <row r="567" spans="2:18" s="167" customFormat="1" ht="18.75" thickBot="1">
      <c r="B567" s="554"/>
      <c r="C567" s="554"/>
      <c r="D567" s="554"/>
      <c r="E567" s="554"/>
      <c r="F567" s="554"/>
      <c r="G567" s="554"/>
      <c r="H567" s="554"/>
      <c r="I567" s="554"/>
      <c r="J567" s="554"/>
      <c r="K567" s="554"/>
      <c r="L567" s="554"/>
      <c r="M567" s="554"/>
      <c r="N567" s="554"/>
      <c r="O567" s="554"/>
      <c r="P567" s="554"/>
      <c r="Q567" s="170"/>
      <c r="R567" s="170"/>
    </row>
    <row r="568" spans="2:18" s="167" customFormat="1" ht="15.75">
      <c r="B568" s="518" t="s">
        <v>95</v>
      </c>
      <c r="C568" s="519"/>
      <c r="D568" s="520"/>
      <c r="E568" s="521"/>
      <c r="F568" s="522"/>
      <c r="G568" s="522"/>
      <c r="H568" s="522"/>
      <c r="I568" s="522"/>
      <c r="J568" s="522"/>
      <c r="K568" s="522"/>
      <c r="L568" s="522"/>
      <c r="M568" s="522"/>
      <c r="N568" s="523"/>
      <c r="O568" s="524" t="s">
        <v>70</v>
      </c>
      <c r="P568" s="525"/>
      <c r="Q568" s="170"/>
      <c r="R568" s="170"/>
    </row>
    <row r="569" spans="2:18" s="167" customFormat="1" ht="15.75">
      <c r="B569" s="530" t="s">
        <v>96</v>
      </c>
      <c r="C569" s="531"/>
      <c r="D569" s="532"/>
      <c r="E569" s="533"/>
      <c r="F569" s="534"/>
      <c r="G569" s="534"/>
      <c r="H569" s="534"/>
      <c r="I569" s="534"/>
      <c r="J569" s="534"/>
      <c r="K569" s="534"/>
      <c r="L569" s="534"/>
      <c r="M569" s="534"/>
      <c r="N569" s="535"/>
      <c r="O569" s="526"/>
      <c r="P569" s="527"/>
      <c r="Q569" s="170"/>
      <c r="R569" s="170"/>
    </row>
    <row r="570" spans="2:18" s="167" customFormat="1" ht="16.5" thickBot="1">
      <c r="B570" s="536" t="s">
        <v>97</v>
      </c>
      <c r="C570" s="537"/>
      <c r="D570" s="538"/>
      <c r="E570" s="539"/>
      <c r="F570" s="540"/>
      <c r="G570" s="540"/>
      <c r="H570" s="540"/>
      <c r="I570" s="540"/>
      <c r="J570" s="540"/>
      <c r="K570" s="540"/>
      <c r="L570" s="540"/>
      <c r="M570" s="540"/>
      <c r="N570" s="541"/>
      <c r="O570" s="528"/>
      <c r="P570" s="529"/>
      <c r="Q570" s="170"/>
      <c r="R570" s="170"/>
    </row>
    <row r="571" spans="2:18" s="167" customFormat="1" ht="18.75" thickBot="1">
      <c r="B571" s="171"/>
      <c r="C571" s="171"/>
      <c r="D571" s="171"/>
      <c r="E571" s="172"/>
      <c r="F571" s="172"/>
      <c r="G571" s="172"/>
      <c r="H571" s="172"/>
      <c r="I571" s="172"/>
      <c r="J571" s="172"/>
      <c r="K571" s="172"/>
      <c r="L571" s="173"/>
      <c r="M571" s="174"/>
      <c r="N571" s="174"/>
      <c r="O571" s="168"/>
      <c r="P571" s="169"/>
      <c r="Q571" s="170"/>
      <c r="R571" s="170"/>
    </row>
    <row r="572" spans="2:18" ht="63" customHeight="1" thickBot="1">
      <c r="B572" s="542" t="s">
        <v>112</v>
      </c>
      <c r="C572" s="543"/>
      <c r="D572" s="543"/>
      <c r="E572" s="543"/>
      <c r="F572" s="543"/>
      <c r="G572" s="543"/>
      <c r="H572" s="543"/>
      <c r="I572" s="543"/>
      <c r="J572" s="543"/>
      <c r="K572" s="543"/>
      <c r="L572" s="543"/>
      <c r="M572" s="543"/>
      <c r="N572" s="543"/>
      <c r="O572" s="543"/>
      <c r="P572" s="544"/>
    </row>
    <row r="573" spans="2:18" s="167" customFormat="1" ht="18.75" thickBot="1">
      <c r="B573" s="171"/>
      <c r="C573" s="171"/>
      <c r="D573" s="171"/>
      <c r="E573" s="172"/>
      <c r="F573" s="172"/>
      <c r="G573" s="172"/>
      <c r="H573" s="172"/>
      <c r="I573" s="172"/>
      <c r="J573" s="172"/>
      <c r="K573" s="172"/>
      <c r="L573" s="173"/>
      <c r="M573" s="174"/>
      <c r="N573" s="174"/>
      <c r="O573" s="168"/>
      <c r="P573" s="169"/>
      <c r="Q573" s="170"/>
      <c r="R573" s="170"/>
    </row>
    <row r="574" spans="2:18" s="167" customFormat="1" ht="157.5" customHeight="1">
      <c r="B574" s="586" t="s">
        <v>99</v>
      </c>
      <c r="C574" s="587"/>
      <c r="D574" s="587"/>
      <c r="E574" s="210" t="s">
        <v>100</v>
      </c>
      <c r="F574" s="588" t="s">
        <v>119</v>
      </c>
      <c r="G574" s="588"/>
      <c r="H574" s="588"/>
      <c r="I574" s="588"/>
      <c r="J574" s="588"/>
      <c r="K574" s="588"/>
      <c r="L574" s="589" t="s">
        <v>101</v>
      </c>
      <c r="M574" s="590"/>
      <c r="N574" s="588" t="s">
        <v>42</v>
      </c>
      <c r="O574" s="588"/>
      <c r="P574" s="591"/>
      <c r="Q574" s="170"/>
      <c r="R574" s="170"/>
    </row>
    <row r="575" spans="2:18" s="167" customFormat="1" ht="33" customHeight="1" thickBot="1">
      <c r="B575" s="659"/>
      <c r="C575" s="660"/>
      <c r="D575" s="660"/>
      <c r="E575" s="198"/>
      <c r="F575" s="509"/>
      <c r="G575" s="510"/>
      <c r="H575" s="510"/>
      <c r="I575" s="510"/>
      <c r="J575" s="510"/>
      <c r="K575" s="511"/>
      <c r="L575" s="567" t="s">
        <v>70</v>
      </c>
      <c r="M575" s="568"/>
      <c r="N575" s="666" t="s">
        <v>146</v>
      </c>
      <c r="O575" s="667"/>
      <c r="P575" s="668"/>
      <c r="Q575" s="170"/>
      <c r="R575" s="170"/>
    </row>
    <row r="576" spans="2:18" s="167" customFormat="1" ht="33.75" customHeight="1" thickBot="1">
      <c r="B576" s="661"/>
      <c r="C576" s="662"/>
      <c r="D576" s="662"/>
      <c r="E576" s="199"/>
      <c r="F576" s="564"/>
      <c r="G576" s="565"/>
      <c r="H576" s="565"/>
      <c r="I576" s="565"/>
      <c r="J576" s="565"/>
      <c r="K576" s="566"/>
      <c r="L576" s="567" t="s">
        <v>70</v>
      </c>
      <c r="M576" s="568"/>
      <c r="N576" s="669"/>
      <c r="O576" s="670"/>
      <c r="P576" s="671"/>
      <c r="Q576" s="170"/>
      <c r="R576" s="170"/>
    </row>
    <row r="577" spans="1:25" s="167" customFormat="1" ht="18.75" thickBot="1">
      <c r="B577" s="175"/>
      <c r="C577" s="176"/>
      <c r="D577" s="176"/>
      <c r="E577" s="177"/>
      <c r="F577" s="178"/>
      <c r="G577" s="178"/>
      <c r="H577" s="178"/>
      <c r="I577" s="178"/>
      <c r="J577" s="178"/>
      <c r="K577" s="178"/>
      <c r="L577" s="179"/>
      <c r="M577" s="179"/>
      <c r="N577" s="180"/>
      <c r="O577" s="180"/>
      <c r="P577" s="180"/>
      <c r="Q577" s="170"/>
      <c r="R577" s="170"/>
    </row>
    <row r="578" spans="1:25" s="167" customFormat="1" ht="15.75">
      <c r="B578" s="569" t="s">
        <v>113</v>
      </c>
      <c r="C578" s="570"/>
      <c r="D578" s="570"/>
      <c r="E578" s="570"/>
      <c r="F578" s="570"/>
      <c r="G578" s="570"/>
      <c r="H578" s="570"/>
      <c r="I578" s="570"/>
      <c r="J578" s="570"/>
      <c r="K578" s="571"/>
      <c r="L578" s="524" t="s">
        <v>70</v>
      </c>
      <c r="M578" s="525"/>
      <c r="N578" s="575" t="s">
        <v>42</v>
      </c>
      <c r="O578" s="576"/>
      <c r="P578" s="577"/>
      <c r="Q578" s="170"/>
      <c r="R578" s="170"/>
    </row>
    <row r="579" spans="1:25" s="167" customFormat="1" ht="28.5" customHeight="1" thickBot="1">
      <c r="B579" s="572"/>
      <c r="C579" s="573"/>
      <c r="D579" s="573"/>
      <c r="E579" s="573"/>
      <c r="F579" s="573"/>
      <c r="G579" s="573"/>
      <c r="H579" s="573"/>
      <c r="I579" s="573"/>
      <c r="J579" s="573"/>
      <c r="K579" s="574"/>
      <c r="L579" s="528"/>
      <c r="M579" s="529"/>
      <c r="N579" s="603" t="s">
        <v>146</v>
      </c>
      <c r="O579" s="603"/>
      <c r="P579" s="604"/>
      <c r="Q579" s="170"/>
      <c r="R579" s="170"/>
    </row>
    <row r="580" spans="1:25" s="167" customFormat="1" ht="16.5" thickBot="1">
      <c r="B580" s="192"/>
      <c r="C580" s="192"/>
      <c r="D580" s="192"/>
      <c r="E580" s="191"/>
      <c r="F580" s="191"/>
      <c r="G580" s="191"/>
      <c r="H580" s="191"/>
      <c r="I580" s="193"/>
      <c r="J580" s="193"/>
      <c r="K580" s="193"/>
      <c r="L580" s="193"/>
      <c r="M580" s="192"/>
      <c r="O580" s="168"/>
      <c r="P580" s="169"/>
      <c r="Q580" s="170"/>
      <c r="R580" s="170"/>
    </row>
    <row r="581" spans="1:25" s="167" customFormat="1" ht="66" customHeight="1" thickBot="1">
      <c r="B581" s="578" t="s">
        <v>116</v>
      </c>
      <c r="C581" s="579"/>
      <c r="D581" s="579"/>
      <c r="E581" s="579"/>
      <c r="F581" s="579"/>
      <c r="G581" s="579"/>
      <c r="H581" s="579"/>
      <c r="I581" s="579"/>
      <c r="J581" s="579"/>
      <c r="K581" s="579"/>
      <c r="L581" s="579"/>
      <c r="M581" s="579"/>
      <c r="N581" s="579"/>
      <c r="O581" s="579"/>
      <c r="P581" s="580"/>
      <c r="Q581" s="170"/>
      <c r="R581" s="170"/>
    </row>
    <row r="582" spans="1:25" s="167" customFormat="1" ht="135.75" customHeight="1">
      <c r="B582" s="183" t="s">
        <v>107</v>
      </c>
      <c r="C582" s="589" t="s">
        <v>110</v>
      </c>
      <c r="D582" s="590"/>
      <c r="E582" s="210" t="s">
        <v>103</v>
      </c>
      <c r="F582" s="588" t="s">
        <v>104</v>
      </c>
      <c r="G582" s="588"/>
      <c r="H582" s="588"/>
      <c r="I582" s="588"/>
      <c r="J582" s="588"/>
      <c r="K582" s="588"/>
      <c r="L582" s="588" t="s">
        <v>108</v>
      </c>
      <c r="M582" s="588"/>
      <c r="N582" s="588" t="s">
        <v>42</v>
      </c>
      <c r="O582" s="588"/>
      <c r="P582" s="591"/>
      <c r="Q582" s="170"/>
      <c r="R582" s="170"/>
    </row>
    <row r="583" spans="1:25" s="167" customFormat="1" ht="29.25" customHeight="1">
      <c r="B583" s="194"/>
      <c r="C583" s="560"/>
      <c r="D583" s="561"/>
      <c r="E583" s="195"/>
      <c r="F583" s="583"/>
      <c r="G583" s="583"/>
      <c r="H583" s="583"/>
      <c r="I583" s="583"/>
      <c r="J583" s="583"/>
      <c r="K583" s="583"/>
      <c r="L583" s="582" t="s">
        <v>70</v>
      </c>
      <c r="M583" s="582"/>
      <c r="N583" s="620" t="s">
        <v>146</v>
      </c>
      <c r="O583" s="621"/>
      <c r="P583" s="622"/>
      <c r="Q583" s="170"/>
      <c r="R583" s="170"/>
    </row>
    <row r="584" spans="1:25" s="167" customFormat="1" ht="29.25" customHeight="1">
      <c r="B584" s="194"/>
      <c r="C584" s="560"/>
      <c r="D584" s="561"/>
      <c r="E584" s="195"/>
      <c r="F584" s="583"/>
      <c r="G584" s="583"/>
      <c r="H584" s="583"/>
      <c r="I584" s="583"/>
      <c r="J584" s="583"/>
      <c r="K584" s="583"/>
      <c r="L584" s="582" t="s">
        <v>70</v>
      </c>
      <c r="M584" s="582"/>
      <c r="N584" s="626"/>
      <c r="O584" s="627"/>
      <c r="P584" s="628"/>
      <c r="Q584" s="170"/>
      <c r="R584" s="170"/>
    </row>
    <row r="585" spans="1:25" s="167" customFormat="1" ht="29.25" customHeight="1" thickBot="1">
      <c r="B585" s="196"/>
      <c r="C585" s="584"/>
      <c r="D585" s="585"/>
      <c r="E585" s="197"/>
      <c r="F585" s="581"/>
      <c r="G585" s="581"/>
      <c r="H585" s="581"/>
      <c r="I585" s="581"/>
      <c r="J585" s="581"/>
      <c r="K585" s="581"/>
      <c r="L585" s="582" t="s">
        <v>70</v>
      </c>
      <c r="M585" s="582"/>
      <c r="N585" s="623"/>
      <c r="O585" s="624"/>
      <c r="P585" s="625"/>
      <c r="Q585" s="170"/>
      <c r="R585" s="170"/>
    </row>
    <row r="586" spans="1:25" ht="32.25" customHeight="1" thickBot="1">
      <c r="B586" s="200" t="s">
        <v>109</v>
      </c>
      <c r="C586" s="596">
        <f>C583+C584+C585</f>
        <v>0</v>
      </c>
      <c r="D586" s="597"/>
      <c r="E586" s="209" t="s">
        <v>70</v>
      </c>
      <c r="F586" s="185"/>
    </row>
    <row r="587" spans="1:25" ht="45.75" customHeight="1"/>
    <row r="588" spans="1:25" ht="25.5" customHeight="1" thickBot="1"/>
    <row r="589" spans="1:25" s="5" customFormat="1" ht="121.5" customHeight="1" thickBot="1">
      <c r="A589" s="285"/>
      <c r="B589" s="284">
        <v>13</v>
      </c>
      <c r="C589" s="672" t="s">
        <v>364</v>
      </c>
      <c r="D589" s="673"/>
      <c r="E589" s="674"/>
      <c r="F589" s="224" t="s">
        <v>70</v>
      </c>
      <c r="G589" s="675" t="s">
        <v>439</v>
      </c>
      <c r="H589" s="676"/>
      <c r="I589" s="676"/>
      <c r="J589" s="676"/>
      <c r="K589" s="676"/>
      <c r="L589" s="676"/>
      <c r="M589" s="676"/>
      <c r="N589" s="676"/>
      <c r="O589" s="676"/>
      <c r="P589" s="677"/>
      <c r="Q589" s="165"/>
      <c r="R589" s="165"/>
      <c r="S589" s="165"/>
      <c r="T589" s="165"/>
      <c r="U589" s="165"/>
      <c r="V589" s="165"/>
      <c r="W589" s="165"/>
      <c r="X589" s="165"/>
      <c r="Y589" s="165"/>
    </row>
    <row r="590" spans="1:25" s="5" customFormat="1" ht="41.25" customHeight="1" thickBot="1">
      <c r="A590" s="8"/>
      <c r="B590" s="555" t="s">
        <v>120</v>
      </c>
      <c r="C590" s="556"/>
      <c r="D590" s="556"/>
      <c r="E590" s="556"/>
      <c r="F590" s="556"/>
      <c r="G590" s="556"/>
      <c r="H590" s="556"/>
      <c r="I590" s="556"/>
      <c r="J590" s="556"/>
      <c r="K590" s="556"/>
      <c r="L590" s="556"/>
      <c r="M590" s="556"/>
      <c r="N590" s="556"/>
      <c r="O590" s="556"/>
      <c r="P590" s="557"/>
      <c r="Q590" s="166"/>
      <c r="R590" s="166"/>
      <c r="S590" s="166"/>
      <c r="T590" s="166"/>
      <c r="U590" s="166"/>
      <c r="V590" s="166"/>
      <c r="W590" s="166"/>
      <c r="X590" s="166"/>
      <c r="Y590" s="166"/>
    </row>
    <row r="591" spans="1:25" s="167" customFormat="1" ht="8.25" customHeight="1" thickBot="1">
      <c r="B591" s="187"/>
      <c r="C591" s="187"/>
      <c r="D591" s="187"/>
      <c r="E591" s="187"/>
      <c r="F591" s="187"/>
      <c r="G591" s="187"/>
      <c r="H591" s="187"/>
      <c r="I591" s="187"/>
      <c r="J591" s="187"/>
      <c r="K591" s="187"/>
      <c r="L591" s="187"/>
      <c r="M591" s="188"/>
      <c r="N591" s="188"/>
      <c r="O591" s="168"/>
      <c r="P591" s="169"/>
      <c r="Q591" s="170"/>
      <c r="R591" s="170"/>
    </row>
    <row r="592" spans="1:25" s="167" customFormat="1" ht="31.5" customHeight="1" thickBot="1">
      <c r="B592" s="514" t="s">
        <v>94</v>
      </c>
      <c r="C592" s="515"/>
      <c r="D592" s="515"/>
      <c r="E592" s="515"/>
      <c r="F592" s="515"/>
      <c r="G592" s="515"/>
      <c r="H592" s="515"/>
      <c r="I592" s="515"/>
      <c r="J592" s="515"/>
      <c r="K592" s="515"/>
      <c r="L592" s="515"/>
      <c r="M592" s="515"/>
      <c r="N592" s="515"/>
      <c r="O592" s="515"/>
      <c r="P592" s="516"/>
      <c r="Q592" s="170"/>
      <c r="R592" s="170"/>
    </row>
    <row r="593" spans="2:18" s="167" customFormat="1" ht="16.5" thickBot="1">
      <c r="B593" s="517"/>
      <c r="C593" s="517"/>
      <c r="D593" s="517"/>
      <c r="E593" s="517"/>
      <c r="F593" s="517"/>
      <c r="G593" s="517"/>
      <c r="H593" s="517"/>
      <c r="I593" s="517"/>
      <c r="J593" s="517"/>
      <c r="K593" s="517"/>
      <c r="L593" s="517"/>
      <c r="M593" s="517"/>
      <c r="N593" s="517"/>
      <c r="O593" s="517"/>
      <c r="P593" s="517"/>
      <c r="Q593" s="170"/>
      <c r="R593" s="170"/>
    </row>
    <row r="594" spans="2:18" s="167" customFormat="1" ht="15.75">
      <c r="B594" s="518" t="s">
        <v>95</v>
      </c>
      <c r="C594" s="519"/>
      <c r="D594" s="520"/>
      <c r="E594" s="521" t="s">
        <v>410</v>
      </c>
      <c r="F594" s="522"/>
      <c r="G594" s="522"/>
      <c r="H594" s="522"/>
      <c r="I594" s="522"/>
      <c r="J594" s="522"/>
      <c r="K594" s="522"/>
      <c r="L594" s="522"/>
      <c r="M594" s="522"/>
      <c r="N594" s="523"/>
      <c r="O594" s="524" t="s">
        <v>47</v>
      </c>
      <c r="P594" s="525"/>
      <c r="Q594" s="170"/>
      <c r="R594" s="170"/>
    </row>
    <row r="595" spans="2:18" s="167" customFormat="1" ht="15.75">
      <c r="B595" s="530" t="s">
        <v>96</v>
      </c>
      <c r="C595" s="531"/>
      <c r="D595" s="532"/>
      <c r="E595" s="533" t="s">
        <v>411</v>
      </c>
      <c r="F595" s="534"/>
      <c r="G595" s="534"/>
      <c r="H595" s="534"/>
      <c r="I595" s="534"/>
      <c r="J595" s="534"/>
      <c r="K595" s="534"/>
      <c r="L595" s="534"/>
      <c r="M595" s="534"/>
      <c r="N595" s="535"/>
      <c r="O595" s="526"/>
      <c r="P595" s="527"/>
      <c r="Q595" s="170"/>
      <c r="R595" s="170"/>
    </row>
    <row r="596" spans="2:18" s="167" customFormat="1" ht="16.5" thickBot="1">
      <c r="B596" s="536" t="s">
        <v>97</v>
      </c>
      <c r="C596" s="537"/>
      <c r="D596" s="538"/>
      <c r="E596" s="539" t="s">
        <v>412</v>
      </c>
      <c r="F596" s="540"/>
      <c r="G596" s="540"/>
      <c r="H596" s="540"/>
      <c r="I596" s="540"/>
      <c r="J596" s="540"/>
      <c r="K596" s="540"/>
      <c r="L596" s="540"/>
      <c r="M596" s="540"/>
      <c r="N596" s="541"/>
      <c r="O596" s="528"/>
      <c r="P596" s="529"/>
      <c r="Q596" s="170"/>
      <c r="R596" s="170"/>
    </row>
    <row r="597" spans="2:18" s="167" customFormat="1" ht="10.5" customHeight="1" thickBot="1">
      <c r="B597" s="189"/>
      <c r="C597" s="189"/>
      <c r="D597" s="189"/>
      <c r="E597" s="190"/>
      <c r="F597" s="190"/>
      <c r="G597" s="190"/>
      <c r="H597" s="190"/>
      <c r="I597" s="190"/>
      <c r="J597" s="190"/>
      <c r="K597" s="190"/>
      <c r="L597" s="191"/>
      <c r="M597" s="192"/>
      <c r="N597" s="192"/>
      <c r="O597" s="168"/>
      <c r="P597" s="169"/>
      <c r="Q597" s="170"/>
      <c r="R597" s="170"/>
    </row>
    <row r="598" spans="2:18" ht="63.75" customHeight="1" thickBot="1">
      <c r="B598" s="542" t="s">
        <v>98</v>
      </c>
      <c r="C598" s="543"/>
      <c r="D598" s="543"/>
      <c r="E598" s="543"/>
      <c r="F598" s="543"/>
      <c r="G598" s="543"/>
      <c r="H598" s="543"/>
      <c r="I598" s="543"/>
      <c r="J598" s="543"/>
      <c r="K598" s="543"/>
      <c r="L598" s="543"/>
      <c r="M598" s="543"/>
      <c r="N598" s="543"/>
      <c r="O598" s="543"/>
      <c r="P598" s="544"/>
    </row>
    <row r="599" spans="2:18" s="167" customFormat="1" ht="18.75" thickBot="1">
      <c r="B599" s="171"/>
      <c r="C599" s="171"/>
      <c r="D599" s="171"/>
      <c r="E599" s="172"/>
      <c r="F599" s="172"/>
      <c r="G599" s="172"/>
      <c r="H599" s="172"/>
      <c r="I599" s="172"/>
      <c r="J599" s="172"/>
      <c r="K599" s="172"/>
      <c r="L599" s="173"/>
      <c r="M599" s="174"/>
      <c r="N599" s="174"/>
      <c r="O599" s="168"/>
      <c r="P599" s="169"/>
      <c r="Q599" s="170"/>
      <c r="R599" s="170"/>
    </row>
    <row r="600" spans="2:18" s="167" customFormat="1" ht="156" customHeight="1">
      <c r="B600" s="586" t="s">
        <v>99</v>
      </c>
      <c r="C600" s="587"/>
      <c r="D600" s="587"/>
      <c r="E600" s="210" t="s">
        <v>100</v>
      </c>
      <c r="F600" s="588" t="s">
        <v>119</v>
      </c>
      <c r="G600" s="588"/>
      <c r="H600" s="588"/>
      <c r="I600" s="588"/>
      <c r="J600" s="588"/>
      <c r="K600" s="588"/>
      <c r="L600" s="589" t="s">
        <v>101</v>
      </c>
      <c r="M600" s="590"/>
      <c r="N600" s="588" t="s">
        <v>42</v>
      </c>
      <c r="O600" s="588"/>
      <c r="P600" s="591"/>
      <c r="Q600" s="170"/>
      <c r="R600" s="170"/>
    </row>
    <row r="601" spans="2:18" s="167" customFormat="1" ht="44.25" customHeight="1">
      <c r="B601" s="659" t="s">
        <v>413</v>
      </c>
      <c r="C601" s="660"/>
      <c r="D601" s="660"/>
      <c r="E601" s="198" t="s">
        <v>168</v>
      </c>
      <c r="F601" s="509" t="s">
        <v>414</v>
      </c>
      <c r="G601" s="510"/>
      <c r="H601" s="510"/>
      <c r="I601" s="510"/>
      <c r="J601" s="510"/>
      <c r="K601" s="511"/>
      <c r="L601" s="512" t="s">
        <v>47</v>
      </c>
      <c r="M601" s="513"/>
      <c r="N601" s="603" t="s">
        <v>46</v>
      </c>
      <c r="O601" s="603"/>
      <c r="P601" s="604"/>
      <c r="Q601" s="170"/>
      <c r="R601" s="170"/>
    </row>
    <row r="602" spans="2:18" s="167" customFormat="1" ht="33.75" customHeight="1" thickBot="1">
      <c r="B602" s="661" t="s">
        <v>415</v>
      </c>
      <c r="C602" s="662"/>
      <c r="D602" s="662"/>
      <c r="E602" s="247" t="s">
        <v>341</v>
      </c>
      <c r="F602" s="509" t="s">
        <v>416</v>
      </c>
      <c r="G602" s="510"/>
      <c r="H602" s="510"/>
      <c r="I602" s="510"/>
      <c r="J602" s="510"/>
      <c r="K602" s="511"/>
      <c r="L602" s="512" t="s">
        <v>47</v>
      </c>
      <c r="M602" s="513"/>
      <c r="N602" s="603" t="s">
        <v>46</v>
      </c>
      <c r="O602" s="603"/>
      <c r="P602" s="604"/>
      <c r="Q602" s="170"/>
      <c r="R602" s="170"/>
    </row>
    <row r="603" spans="2:18" s="167" customFormat="1" ht="9" customHeight="1" thickBot="1">
      <c r="B603" s="175"/>
      <c r="C603" s="176"/>
      <c r="D603" s="176"/>
      <c r="E603" s="177"/>
      <c r="F603" s="178"/>
      <c r="G603" s="178"/>
      <c r="H603" s="178"/>
      <c r="I603" s="178"/>
      <c r="J603" s="178"/>
      <c r="K603" s="178"/>
      <c r="L603" s="179"/>
      <c r="M603" s="179"/>
      <c r="N603" s="180"/>
      <c r="O603" s="180"/>
      <c r="P603" s="180"/>
      <c r="Q603" s="170"/>
      <c r="R603" s="170"/>
    </row>
    <row r="604" spans="2:18" s="167" customFormat="1" ht="15.75">
      <c r="B604" s="569" t="s">
        <v>114</v>
      </c>
      <c r="C604" s="570"/>
      <c r="D604" s="570"/>
      <c r="E604" s="570"/>
      <c r="F604" s="570"/>
      <c r="G604" s="570"/>
      <c r="H604" s="570"/>
      <c r="I604" s="570"/>
      <c r="J604" s="570"/>
      <c r="K604" s="571"/>
      <c r="L604" s="524" t="s">
        <v>47</v>
      </c>
      <c r="M604" s="525"/>
      <c r="N604" s="575" t="s">
        <v>42</v>
      </c>
      <c r="O604" s="576"/>
      <c r="P604" s="577"/>
      <c r="Q604" s="170"/>
      <c r="R604" s="170"/>
    </row>
    <row r="605" spans="2:18" s="167" customFormat="1" ht="14.25" customHeight="1" thickBot="1">
      <c r="B605" s="572"/>
      <c r="C605" s="573"/>
      <c r="D605" s="573"/>
      <c r="E605" s="573"/>
      <c r="F605" s="573"/>
      <c r="G605" s="573"/>
      <c r="H605" s="573"/>
      <c r="I605" s="573"/>
      <c r="J605" s="573"/>
      <c r="K605" s="574"/>
      <c r="L605" s="528"/>
      <c r="M605" s="529"/>
      <c r="N605" s="603" t="s">
        <v>46</v>
      </c>
      <c r="O605" s="603"/>
      <c r="P605" s="604"/>
      <c r="Q605" s="170"/>
      <c r="R605" s="170"/>
    </row>
    <row r="606" spans="2:18" s="167" customFormat="1" ht="6.75" customHeight="1" thickBot="1">
      <c r="B606" s="192"/>
      <c r="C606" s="192"/>
      <c r="D606" s="192"/>
      <c r="E606" s="191"/>
      <c r="F606" s="191"/>
      <c r="G606" s="191"/>
      <c r="H606" s="191"/>
      <c r="I606" s="193"/>
      <c r="J606" s="193"/>
      <c r="K606" s="193"/>
      <c r="L606" s="193"/>
      <c r="M606" s="192"/>
      <c r="O606" s="168"/>
      <c r="P606" s="169"/>
      <c r="Q606" s="170"/>
      <c r="R606" s="170"/>
    </row>
    <row r="607" spans="2:18" s="167" customFormat="1" ht="50.25" customHeight="1" thickBot="1">
      <c r="B607" s="578" t="s">
        <v>115</v>
      </c>
      <c r="C607" s="579"/>
      <c r="D607" s="579"/>
      <c r="E607" s="579"/>
      <c r="F607" s="579"/>
      <c r="G607" s="579"/>
      <c r="H607" s="579"/>
      <c r="I607" s="579"/>
      <c r="J607" s="579"/>
      <c r="K607" s="579"/>
      <c r="L607" s="579"/>
      <c r="M607" s="579"/>
      <c r="N607" s="579"/>
      <c r="O607" s="579"/>
      <c r="P607" s="580"/>
      <c r="Q607" s="170"/>
      <c r="R607" s="170"/>
    </row>
    <row r="608" spans="2:18" s="167" customFormat="1" ht="157.5" customHeight="1">
      <c r="B608" s="183" t="s">
        <v>107</v>
      </c>
      <c r="C608" s="589" t="s">
        <v>110</v>
      </c>
      <c r="D608" s="590"/>
      <c r="E608" s="210" t="s">
        <v>103</v>
      </c>
      <c r="F608" s="588" t="s">
        <v>104</v>
      </c>
      <c r="G608" s="588"/>
      <c r="H608" s="588"/>
      <c r="I608" s="588"/>
      <c r="J608" s="588"/>
      <c r="K608" s="588"/>
      <c r="L608" s="588" t="s">
        <v>108</v>
      </c>
      <c r="M608" s="588"/>
      <c r="N608" s="588" t="s">
        <v>42</v>
      </c>
      <c r="O608" s="588"/>
      <c r="P608" s="591"/>
      <c r="Q608" s="170"/>
      <c r="R608" s="170"/>
    </row>
    <row r="609" spans="2:18" s="167" customFormat="1" ht="53.25" customHeight="1">
      <c r="B609" s="194" t="s">
        <v>417</v>
      </c>
      <c r="C609" s="560">
        <v>16</v>
      </c>
      <c r="D609" s="561"/>
      <c r="E609" s="195" t="s">
        <v>105</v>
      </c>
      <c r="F609" s="583" t="s">
        <v>418</v>
      </c>
      <c r="G609" s="583"/>
      <c r="H609" s="583"/>
      <c r="I609" s="583"/>
      <c r="J609" s="583"/>
      <c r="K609" s="583"/>
      <c r="L609" s="582" t="s">
        <v>47</v>
      </c>
      <c r="M609" s="582"/>
      <c r="N609" s="603" t="s">
        <v>46</v>
      </c>
      <c r="O609" s="603"/>
      <c r="P609" s="604"/>
      <c r="Q609" s="170"/>
      <c r="R609" s="170">
        <f>16.4+16+9.3</f>
        <v>41.7</v>
      </c>
    </row>
    <row r="610" spans="2:18" s="167" customFormat="1" ht="44.25" customHeight="1" thickBot="1">
      <c r="B610" s="194" t="s">
        <v>419</v>
      </c>
      <c r="C610" s="560">
        <v>16</v>
      </c>
      <c r="D610" s="561"/>
      <c r="E610" s="195" t="s">
        <v>105</v>
      </c>
      <c r="F610" s="583" t="s">
        <v>420</v>
      </c>
      <c r="G610" s="583"/>
      <c r="H610" s="583"/>
      <c r="I610" s="583"/>
      <c r="J610" s="583"/>
      <c r="K610" s="583"/>
      <c r="L610" s="582" t="s">
        <v>47</v>
      </c>
      <c r="M610" s="582"/>
      <c r="N610" s="603" t="s">
        <v>46</v>
      </c>
      <c r="O610" s="603"/>
      <c r="P610" s="604"/>
      <c r="Q610" s="170"/>
      <c r="R610" s="170">
        <f>R609/12</f>
        <v>3.4750000000000001</v>
      </c>
    </row>
    <row r="611" spans="2:18" ht="32.25" customHeight="1" thickBot="1">
      <c r="B611" s="184" t="s">
        <v>109</v>
      </c>
      <c r="C611" s="551">
        <f>C609+C610</f>
        <v>32</v>
      </c>
      <c r="D611" s="552"/>
      <c r="E611" s="181" t="s">
        <v>47</v>
      </c>
      <c r="F611" s="185"/>
    </row>
    <row r="612" spans="2:18" ht="15" customHeight="1" thickBot="1">
      <c r="C612" s="553"/>
      <c r="D612" s="553"/>
    </row>
    <row r="613" spans="2:18" s="167" customFormat="1" ht="33.75" customHeight="1" thickBot="1">
      <c r="B613" s="514" t="s">
        <v>111</v>
      </c>
      <c r="C613" s="515"/>
      <c r="D613" s="515"/>
      <c r="E613" s="515"/>
      <c r="F613" s="515"/>
      <c r="G613" s="515"/>
      <c r="H613" s="515"/>
      <c r="I613" s="515"/>
      <c r="J613" s="515"/>
      <c r="K613" s="515"/>
      <c r="L613" s="515"/>
      <c r="M613" s="515"/>
      <c r="N613" s="515"/>
      <c r="O613" s="515"/>
      <c r="P613" s="516"/>
      <c r="Q613" s="170"/>
      <c r="R613" s="170"/>
    </row>
    <row r="614" spans="2:18" s="167" customFormat="1" ht="18.75" thickBot="1">
      <c r="B614" s="554"/>
      <c r="C614" s="554"/>
      <c r="D614" s="554"/>
      <c r="E614" s="554"/>
      <c r="F614" s="554"/>
      <c r="G614" s="554"/>
      <c r="H614" s="554"/>
      <c r="I614" s="554"/>
      <c r="J614" s="554"/>
      <c r="K614" s="554"/>
      <c r="L614" s="554"/>
      <c r="M614" s="554"/>
      <c r="N614" s="554"/>
      <c r="O614" s="554"/>
      <c r="P614" s="554"/>
      <c r="Q614" s="170"/>
      <c r="R614" s="170"/>
    </row>
    <row r="615" spans="2:18" s="167" customFormat="1" ht="18" customHeight="1">
      <c r="B615" s="518" t="s">
        <v>95</v>
      </c>
      <c r="C615" s="519"/>
      <c r="D615" s="520"/>
      <c r="E615" s="521" t="s">
        <v>421</v>
      </c>
      <c r="F615" s="522"/>
      <c r="G615" s="522"/>
      <c r="H615" s="522"/>
      <c r="I615" s="522"/>
      <c r="J615" s="522"/>
      <c r="K615" s="522"/>
      <c r="L615" s="522"/>
      <c r="M615" s="522"/>
      <c r="N615" s="523"/>
      <c r="O615" s="524" t="s">
        <v>47</v>
      </c>
      <c r="P615" s="525"/>
      <c r="Q615" s="170"/>
      <c r="R615" s="170"/>
    </row>
    <row r="616" spans="2:18" s="167" customFormat="1" ht="18" customHeight="1">
      <c r="B616" s="530" t="s">
        <v>96</v>
      </c>
      <c r="C616" s="531"/>
      <c r="D616" s="532"/>
      <c r="E616" s="533" t="s">
        <v>422</v>
      </c>
      <c r="F616" s="534"/>
      <c r="G616" s="534"/>
      <c r="H616" s="534"/>
      <c r="I616" s="534"/>
      <c r="J616" s="534"/>
      <c r="K616" s="534"/>
      <c r="L616" s="534"/>
      <c r="M616" s="534"/>
      <c r="N616" s="535"/>
      <c r="O616" s="526"/>
      <c r="P616" s="527"/>
      <c r="Q616" s="170"/>
      <c r="R616" s="170"/>
    </row>
    <row r="617" spans="2:18" s="167" customFormat="1" ht="18" customHeight="1" thickBot="1">
      <c r="B617" s="536" t="s">
        <v>97</v>
      </c>
      <c r="C617" s="537"/>
      <c r="D617" s="538"/>
      <c r="E617" s="539" t="s">
        <v>412</v>
      </c>
      <c r="F617" s="540"/>
      <c r="G617" s="540"/>
      <c r="H617" s="540"/>
      <c r="I617" s="540"/>
      <c r="J617" s="540"/>
      <c r="K617" s="540"/>
      <c r="L617" s="540"/>
      <c r="M617" s="540"/>
      <c r="N617" s="541"/>
      <c r="O617" s="528"/>
      <c r="P617" s="529"/>
      <c r="Q617" s="170"/>
      <c r="R617" s="170"/>
    </row>
    <row r="618" spans="2:18" s="167" customFormat="1" ht="18.75" thickBot="1">
      <c r="B618" s="171"/>
      <c r="C618" s="171"/>
      <c r="D618" s="171"/>
      <c r="E618" s="172"/>
      <c r="F618" s="172"/>
      <c r="G618" s="172"/>
      <c r="H618" s="172"/>
      <c r="I618" s="172"/>
      <c r="J618" s="172"/>
      <c r="K618" s="172"/>
      <c r="L618" s="173"/>
      <c r="M618" s="174"/>
      <c r="N618" s="174"/>
      <c r="O618" s="168"/>
      <c r="P618" s="169"/>
      <c r="Q618" s="170"/>
      <c r="R618" s="170"/>
    </row>
    <row r="619" spans="2:18" ht="63" customHeight="1" thickBot="1">
      <c r="B619" s="542" t="s">
        <v>112</v>
      </c>
      <c r="C619" s="543"/>
      <c r="D619" s="543"/>
      <c r="E619" s="543"/>
      <c r="F619" s="543"/>
      <c r="G619" s="543"/>
      <c r="H619" s="543"/>
      <c r="I619" s="543"/>
      <c r="J619" s="543"/>
      <c r="K619" s="543"/>
      <c r="L619" s="543"/>
      <c r="M619" s="543"/>
      <c r="N619" s="543"/>
      <c r="O619" s="543"/>
      <c r="P619" s="544"/>
    </row>
    <row r="620" spans="2:18" s="167" customFormat="1" ht="18.75" thickBot="1">
      <c r="B620" s="171"/>
      <c r="C620" s="171"/>
      <c r="D620" s="171"/>
      <c r="E620" s="172"/>
      <c r="F620" s="172"/>
      <c r="G620" s="172"/>
      <c r="H620" s="172"/>
      <c r="I620" s="172"/>
      <c r="J620" s="172"/>
      <c r="K620" s="172"/>
      <c r="L620" s="173"/>
      <c r="M620" s="174"/>
      <c r="N620" s="174"/>
      <c r="O620" s="168"/>
      <c r="P620" s="169"/>
      <c r="Q620" s="170"/>
      <c r="R620" s="170"/>
    </row>
    <row r="621" spans="2:18" s="167" customFormat="1" ht="157.5" customHeight="1">
      <c r="B621" s="586" t="s">
        <v>99</v>
      </c>
      <c r="C621" s="587"/>
      <c r="D621" s="587"/>
      <c r="E621" s="210" t="s">
        <v>100</v>
      </c>
      <c r="F621" s="588" t="s">
        <v>119</v>
      </c>
      <c r="G621" s="588"/>
      <c r="H621" s="588"/>
      <c r="I621" s="588"/>
      <c r="J621" s="588"/>
      <c r="K621" s="588"/>
      <c r="L621" s="589" t="s">
        <v>101</v>
      </c>
      <c r="M621" s="590"/>
      <c r="N621" s="588" t="s">
        <v>42</v>
      </c>
      <c r="O621" s="588"/>
      <c r="P621" s="591"/>
      <c r="Q621" s="170"/>
      <c r="R621" s="170"/>
    </row>
    <row r="622" spans="2:18" s="167" customFormat="1" ht="44.25" customHeight="1">
      <c r="B622" s="659" t="s">
        <v>423</v>
      </c>
      <c r="C622" s="660"/>
      <c r="D622" s="660"/>
      <c r="E622" s="198" t="s">
        <v>424</v>
      </c>
      <c r="F622" s="663" t="s">
        <v>425</v>
      </c>
      <c r="G622" s="664"/>
      <c r="H622" s="664"/>
      <c r="I622" s="664"/>
      <c r="J622" s="664"/>
      <c r="K622" s="665"/>
      <c r="L622" s="512" t="s">
        <v>47</v>
      </c>
      <c r="M622" s="513"/>
      <c r="N622" s="603" t="s">
        <v>46</v>
      </c>
      <c r="O622" s="603"/>
      <c r="P622" s="604"/>
      <c r="Q622" s="170"/>
      <c r="R622" s="170"/>
    </row>
    <row r="623" spans="2:18" s="167" customFormat="1" ht="33.75" customHeight="1" thickBot="1">
      <c r="B623" s="661" t="s">
        <v>426</v>
      </c>
      <c r="C623" s="662"/>
      <c r="D623" s="662"/>
      <c r="E623" s="247" t="s">
        <v>427</v>
      </c>
      <c r="F623" s="509" t="s">
        <v>428</v>
      </c>
      <c r="G623" s="510"/>
      <c r="H623" s="510"/>
      <c r="I623" s="510"/>
      <c r="J623" s="510"/>
      <c r="K623" s="511"/>
      <c r="L623" s="567" t="s">
        <v>47</v>
      </c>
      <c r="M623" s="568"/>
      <c r="N623" s="603" t="s">
        <v>46</v>
      </c>
      <c r="O623" s="603"/>
      <c r="P623" s="604"/>
      <c r="Q623" s="170"/>
      <c r="R623" s="170"/>
    </row>
    <row r="624" spans="2:18" s="167" customFormat="1" ht="18.75" thickBot="1">
      <c r="B624" s="175"/>
      <c r="C624" s="176"/>
      <c r="D624" s="176"/>
      <c r="E624" s="177"/>
      <c r="F624" s="178"/>
      <c r="G624" s="178"/>
      <c r="H624" s="178"/>
      <c r="I624" s="178"/>
      <c r="J624" s="178"/>
      <c r="K624" s="178"/>
      <c r="L624" s="179"/>
      <c r="M624" s="179"/>
      <c r="N624" s="180"/>
      <c r="O624" s="180"/>
      <c r="P624" s="180"/>
      <c r="Q624" s="170"/>
      <c r="R624" s="170"/>
    </row>
    <row r="625" spans="1:25" s="167" customFormat="1" ht="15.75">
      <c r="B625" s="569" t="s">
        <v>113</v>
      </c>
      <c r="C625" s="570"/>
      <c r="D625" s="570"/>
      <c r="E625" s="570"/>
      <c r="F625" s="570"/>
      <c r="G625" s="570"/>
      <c r="H625" s="570"/>
      <c r="I625" s="570"/>
      <c r="J625" s="570"/>
      <c r="K625" s="571"/>
      <c r="L625" s="524" t="s">
        <v>47</v>
      </c>
      <c r="M625" s="525"/>
      <c r="N625" s="575" t="s">
        <v>42</v>
      </c>
      <c r="O625" s="576"/>
      <c r="P625" s="577"/>
      <c r="Q625" s="170"/>
      <c r="R625" s="170"/>
    </row>
    <row r="626" spans="1:25" s="167" customFormat="1" ht="28.5" customHeight="1" thickBot="1">
      <c r="B626" s="572"/>
      <c r="C626" s="573"/>
      <c r="D626" s="573"/>
      <c r="E626" s="573"/>
      <c r="F626" s="573"/>
      <c r="G626" s="573"/>
      <c r="H626" s="573"/>
      <c r="I626" s="573"/>
      <c r="J626" s="573"/>
      <c r="K626" s="574"/>
      <c r="L626" s="528"/>
      <c r="M626" s="529"/>
      <c r="N626" s="603" t="s">
        <v>46</v>
      </c>
      <c r="O626" s="603"/>
      <c r="P626" s="604"/>
      <c r="Q626" s="170"/>
      <c r="R626" s="170"/>
    </row>
    <row r="627" spans="1:25" s="167" customFormat="1" ht="16.5" thickBot="1">
      <c r="B627" s="192"/>
      <c r="C627" s="192"/>
      <c r="D627" s="192"/>
      <c r="E627" s="191"/>
      <c r="F627" s="191"/>
      <c r="G627" s="191"/>
      <c r="H627" s="191"/>
      <c r="I627" s="193"/>
      <c r="J627" s="193"/>
      <c r="K627" s="193"/>
      <c r="L627" s="193"/>
      <c r="M627" s="192"/>
      <c r="O627" s="168"/>
      <c r="P627" s="169"/>
      <c r="Q627" s="170"/>
      <c r="R627" s="170"/>
    </row>
    <row r="628" spans="1:25" s="167" customFormat="1" ht="66" customHeight="1" thickBot="1">
      <c r="B628" s="578" t="s">
        <v>116</v>
      </c>
      <c r="C628" s="579"/>
      <c r="D628" s="579"/>
      <c r="E628" s="579"/>
      <c r="F628" s="579"/>
      <c r="G628" s="579"/>
      <c r="H628" s="579"/>
      <c r="I628" s="579"/>
      <c r="J628" s="579"/>
      <c r="K628" s="579"/>
      <c r="L628" s="579"/>
      <c r="M628" s="579"/>
      <c r="N628" s="579"/>
      <c r="O628" s="579"/>
      <c r="P628" s="580"/>
      <c r="Q628" s="170"/>
      <c r="R628" s="170"/>
    </row>
    <row r="629" spans="1:25" s="167" customFormat="1" ht="135.75" customHeight="1">
      <c r="B629" s="183" t="s">
        <v>107</v>
      </c>
      <c r="C629" s="589" t="s">
        <v>110</v>
      </c>
      <c r="D629" s="590"/>
      <c r="E629" s="210" t="s">
        <v>103</v>
      </c>
      <c r="F629" s="588" t="s">
        <v>104</v>
      </c>
      <c r="G629" s="588"/>
      <c r="H629" s="588"/>
      <c r="I629" s="588"/>
      <c r="J629" s="588"/>
      <c r="K629" s="588"/>
      <c r="L629" s="588" t="s">
        <v>108</v>
      </c>
      <c r="M629" s="588"/>
      <c r="N629" s="588" t="s">
        <v>42</v>
      </c>
      <c r="O629" s="588"/>
      <c r="P629" s="591"/>
      <c r="Q629" s="170"/>
      <c r="R629" s="170"/>
    </row>
    <row r="630" spans="1:25" s="167" customFormat="1" ht="220.5" customHeight="1" thickBot="1">
      <c r="B630" s="194" t="s">
        <v>429</v>
      </c>
      <c r="C630" s="560">
        <v>31.5</v>
      </c>
      <c r="D630" s="561"/>
      <c r="E630" s="195" t="s">
        <v>430</v>
      </c>
      <c r="F630" s="678" t="s">
        <v>431</v>
      </c>
      <c r="G630" s="583"/>
      <c r="H630" s="583"/>
      <c r="I630" s="583"/>
      <c r="J630" s="583"/>
      <c r="K630" s="583"/>
      <c r="L630" s="582" t="s">
        <v>70</v>
      </c>
      <c r="M630" s="582"/>
      <c r="N630" s="631" t="s">
        <v>432</v>
      </c>
      <c r="O630" s="631"/>
      <c r="P630" s="632"/>
      <c r="Q630" s="170"/>
      <c r="R630" s="170"/>
    </row>
    <row r="631" spans="1:25" ht="32.25" customHeight="1" thickBot="1">
      <c r="B631" s="200" t="s">
        <v>109</v>
      </c>
      <c r="C631" s="596">
        <f>C630</f>
        <v>31.5</v>
      </c>
      <c r="D631" s="597"/>
      <c r="E631" s="209" t="s">
        <v>47</v>
      </c>
      <c r="F631" s="288"/>
    </row>
    <row r="632" spans="1:25" ht="32.25" customHeight="1" thickBot="1">
      <c r="B632" s="200"/>
      <c r="C632" s="208"/>
      <c r="D632" s="286"/>
      <c r="E632" s="287"/>
      <c r="F632" s="243"/>
    </row>
    <row r="633" spans="1:25" ht="32.25" customHeight="1" thickBot="1">
      <c r="B633" s="200"/>
      <c r="C633" s="208"/>
      <c r="D633" s="286"/>
      <c r="E633" s="287"/>
      <c r="F633" s="243"/>
      <c r="S633" s="30"/>
    </row>
    <row r="634" spans="1:25" s="5" customFormat="1" ht="74.25" customHeight="1" thickBot="1">
      <c r="A634" s="282"/>
      <c r="B634" s="186">
        <v>14</v>
      </c>
      <c r="C634" s="629" t="s">
        <v>365</v>
      </c>
      <c r="D634" s="629"/>
      <c r="E634" s="629"/>
      <c r="F634" s="224" t="s">
        <v>47</v>
      </c>
      <c r="G634" s="617"/>
      <c r="H634" s="618"/>
      <c r="I634" s="618"/>
      <c r="J634" s="618"/>
      <c r="K634" s="618"/>
      <c r="L634" s="618"/>
      <c r="M634" s="618"/>
      <c r="N634" s="618"/>
      <c r="O634" s="618"/>
      <c r="P634" s="619"/>
      <c r="Q634" s="165"/>
      <c r="R634" s="165"/>
      <c r="S634" s="165"/>
      <c r="T634" s="165"/>
      <c r="U634" s="165"/>
      <c r="V634" s="165"/>
      <c r="W634" s="165"/>
      <c r="X634" s="165"/>
      <c r="Y634" s="165"/>
    </row>
    <row r="635" spans="1:25" s="5" customFormat="1" ht="41.25" customHeight="1" thickBot="1">
      <c r="A635" s="8"/>
      <c r="B635" s="555" t="s">
        <v>120</v>
      </c>
      <c r="C635" s="556"/>
      <c r="D635" s="556"/>
      <c r="E635" s="556"/>
      <c r="F635" s="556"/>
      <c r="G635" s="556"/>
      <c r="H635" s="556"/>
      <c r="I635" s="556"/>
      <c r="J635" s="556"/>
      <c r="K635" s="556"/>
      <c r="L635" s="556"/>
      <c r="M635" s="556"/>
      <c r="N635" s="556"/>
      <c r="O635" s="556"/>
      <c r="P635" s="557"/>
      <c r="Q635" s="166"/>
      <c r="R635" s="166"/>
      <c r="S635" s="166"/>
      <c r="T635" s="166"/>
      <c r="U635" s="166"/>
      <c r="V635" s="166"/>
      <c r="W635" s="166"/>
      <c r="X635" s="166"/>
      <c r="Y635" s="166"/>
    </row>
    <row r="636" spans="1:25" s="167" customFormat="1" ht="8.25" customHeight="1" thickBot="1">
      <c r="B636" s="187"/>
      <c r="C636" s="187"/>
      <c r="D636" s="187"/>
      <c r="E636" s="187"/>
      <c r="F636" s="187"/>
      <c r="G636" s="187"/>
      <c r="H636" s="187"/>
      <c r="I636" s="187"/>
      <c r="J636" s="187"/>
      <c r="K636" s="187"/>
      <c r="L636" s="187"/>
      <c r="M636" s="188"/>
      <c r="N636" s="188"/>
      <c r="O636" s="168"/>
      <c r="P636" s="169"/>
      <c r="Q636" s="170"/>
      <c r="R636" s="170"/>
    </row>
    <row r="637" spans="1:25" s="167" customFormat="1" ht="31.5" customHeight="1" thickBot="1">
      <c r="B637" s="514" t="s">
        <v>94</v>
      </c>
      <c r="C637" s="515"/>
      <c r="D637" s="515"/>
      <c r="E637" s="515"/>
      <c r="F637" s="515"/>
      <c r="G637" s="515"/>
      <c r="H637" s="515"/>
      <c r="I637" s="515"/>
      <c r="J637" s="515"/>
      <c r="K637" s="515"/>
      <c r="L637" s="515"/>
      <c r="M637" s="515"/>
      <c r="N637" s="515"/>
      <c r="O637" s="515"/>
      <c r="P637" s="516"/>
      <c r="Q637" s="170"/>
      <c r="R637" s="170"/>
    </row>
    <row r="638" spans="1:25" s="167" customFormat="1" ht="16.5" thickBot="1">
      <c r="B638" s="517"/>
      <c r="C638" s="517"/>
      <c r="D638" s="517"/>
      <c r="E638" s="517"/>
      <c r="F638" s="517"/>
      <c r="G638" s="517"/>
      <c r="H638" s="517"/>
      <c r="I638" s="517"/>
      <c r="J638" s="517"/>
      <c r="K638" s="517"/>
      <c r="L638" s="517"/>
      <c r="M638" s="517"/>
      <c r="N638" s="517"/>
      <c r="O638" s="517"/>
      <c r="P638" s="517"/>
      <c r="Q638" s="170"/>
      <c r="R638" s="170"/>
    </row>
    <row r="639" spans="1:25" s="167" customFormat="1" ht="15.75">
      <c r="B639" s="518" t="s">
        <v>95</v>
      </c>
      <c r="C639" s="519"/>
      <c r="D639" s="520"/>
      <c r="E639" s="521" t="s">
        <v>474</v>
      </c>
      <c r="F639" s="522"/>
      <c r="G639" s="522"/>
      <c r="H639" s="522"/>
      <c r="I639" s="522"/>
      <c r="J639" s="522"/>
      <c r="K639" s="522"/>
      <c r="L639" s="522"/>
      <c r="M639" s="522"/>
      <c r="N639" s="523"/>
      <c r="O639" s="524" t="s">
        <v>47</v>
      </c>
      <c r="P639" s="525"/>
      <c r="Q639" s="170"/>
      <c r="R639" s="170"/>
    </row>
    <row r="640" spans="1:25" s="167" customFormat="1" ht="15.75">
      <c r="B640" s="530" t="s">
        <v>96</v>
      </c>
      <c r="C640" s="531"/>
      <c r="D640" s="532"/>
      <c r="E640" s="533" t="s">
        <v>475</v>
      </c>
      <c r="F640" s="534"/>
      <c r="G640" s="534"/>
      <c r="H640" s="534"/>
      <c r="I640" s="534"/>
      <c r="J640" s="534"/>
      <c r="K640" s="534"/>
      <c r="L640" s="534"/>
      <c r="M640" s="534"/>
      <c r="N640" s="535"/>
      <c r="O640" s="526"/>
      <c r="P640" s="527"/>
      <c r="Q640" s="170"/>
      <c r="R640" s="170"/>
    </row>
    <row r="641" spans="2:18" s="167" customFormat="1" ht="16.5" thickBot="1">
      <c r="B641" s="536" t="s">
        <v>97</v>
      </c>
      <c r="C641" s="537"/>
      <c r="D641" s="538"/>
      <c r="E641" s="539" t="s">
        <v>476</v>
      </c>
      <c r="F641" s="540"/>
      <c r="G641" s="540"/>
      <c r="H641" s="540"/>
      <c r="I641" s="540"/>
      <c r="J641" s="540"/>
      <c r="K641" s="540"/>
      <c r="L641" s="540"/>
      <c r="M641" s="540"/>
      <c r="N641" s="541"/>
      <c r="O641" s="528"/>
      <c r="P641" s="529"/>
      <c r="Q641" s="170"/>
      <c r="R641" s="170"/>
    </row>
    <row r="642" spans="2:18" s="167" customFormat="1" ht="10.5" customHeight="1" thickBot="1">
      <c r="B642" s="189"/>
      <c r="C642" s="189"/>
      <c r="D642" s="189"/>
      <c r="E642" s="190"/>
      <c r="F642" s="190"/>
      <c r="G642" s="190"/>
      <c r="H642" s="190"/>
      <c r="I642" s="190"/>
      <c r="J642" s="190"/>
      <c r="K642" s="190"/>
      <c r="L642" s="191"/>
      <c r="M642" s="192"/>
      <c r="N642" s="192"/>
      <c r="O642" s="168"/>
      <c r="P642" s="169"/>
      <c r="Q642" s="170"/>
      <c r="R642" s="170"/>
    </row>
    <row r="643" spans="2:18" ht="63.75" customHeight="1" thickBot="1">
      <c r="B643" s="542" t="s">
        <v>98</v>
      </c>
      <c r="C643" s="543"/>
      <c r="D643" s="543"/>
      <c r="E643" s="543"/>
      <c r="F643" s="543"/>
      <c r="G643" s="543"/>
      <c r="H643" s="543"/>
      <c r="I643" s="543"/>
      <c r="J643" s="543"/>
      <c r="K643" s="543"/>
      <c r="L643" s="543"/>
      <c r="M643" s="543"/>
      <c r="N643" s="543"/>
      <c r="O643" s="543"/>
      <c r="P643" s="544"/>
    </row>
    <row r="644" spans="2:18" s="167" customFormat="1" ht="18.75" thickBot="1">
      <c r="B644" s="171"/>
      <c r="C644" s="171"/>
      <c r="D644" s="171"/>
      <c r="E644" s="172"/>
      <c r="F644" s="172"/>
      <c r="G644" s="172"/>
      <c r="H644" s="172"/>
      <c r="I644" s="172"/>
      <c r="J644" s="172"/>
      <c r="K644" s="172"/>
      <c r="L644" s="173"/>
      <c r="M644" s="174"/>
      <c r="N644" s="174"/>
      <c r="O644" s="168"/>
      <c r="P644" s="169"/>
      <c r="Q644" s="170"/>
      <c r="R644" s="170"/>
    </row>
    <row r="645" spans="2:18" s="167" customFormat="1" ht="156" customHeight="1">
      <c r="B645" s="586" t="s">
        <v>99</v>
      </c>
      <c r="C645" s="587"/>
      <c r="D645" s="587"/>
      <c r="E645" s="210" t="s">
        <v>100</v>
      </c>
      <c r="F645" s="588" t="s">
        <v>119</v>
      </c>
      <c r="G645" s="588"/>
      <c r="H645" s="588"/>
      <c r="I645" s="588"/>
      <c r="J645" s="588"/>
      <c r="K645" s="588"/>
      <c r="L645" s="589" t="s">
        <v>101</v>
      </c>
      <c r="M645" s="590"/>
      <c r="N645" s="588" t="s">
        <v>42</v>
      </c>
      <c r="O645" s="588"/>
      <c r="P645" s="591"/>
      <c r="Q645" s="170"/>
      <c r="R645" s="170"/>
    </row>
    <row r="646" spans="2:18" s="167" customFormat="1" ht="44.25" customHeight="1">
      <c r="B646" s="659" t="s">
        <v>477</v>
      </c>
      <c r="C646" s="660"/>
      <c r="D646" s="660"/>
      <c r="E646" s="198" t="s">
        <v>478</v>
      </c>
      <c r="F646" s="509" t="s">
        <v>479</v>
      </c>
      <c r="G646" s="510"/>
      <c r="H646" s="510"/>
      <c r="I646" s="510"/>
      <c r="J646" s="510"/>
      <c r="K646" s="511"/>
      <c r="L646" s="512" t="s">
        <v>47</v>
      </c>
      <c r="M646" s="513"/>
      <c r="N646" s="603" t="s">
        <v>46</v>
      </c>
      <c r="O646" s="603"/>
      <c r="P646" s="604"/>
      <c r="Q646" s="170"/>
      <c r="R646" s="170"/>
    </row>
    <row r="647" spans="2:18" s="167" customFormat="1" ht="33.75" customHeight="1" thickBot="1">
      <c r="B647" s="659" t="s">
        <v>480</v>
      </c>
      <c r="C647" s="660"/>
      <c r="D647" s="660"/>
      <c r="E647" s="199" t="s">
        <v>481</v>
      </c>
      <c r="F647" s="564" t="s">
        <v>482</v>
      </c>
      <c r="G647" s="565"/>
      <c r="H647" s="565"/>
      <c r="I647" s="565"/>
      <c r="J647" s="565"/>
      <c r="K647" s="566"/>
      <c r="L647" s="512" t="s">
        <v>47</v>
      </c>
      <c r="M647" s="513"/>
      <c r="N647" s="605" t="s">
        <v>249</v>
      </c>
      <c r="O647" s="605"/>
      <c r="P647" s="606"/>
      <c r="Q647" s="170"/>
      <c r="R647" s="170"/>
    </row>
    <row r="648" spans="2:18" s="167" customFormat="1" ht="9" customHeight="1" thickBot="1">
      <c r="B648" s="175"/>
      <c r="C648" s="176"/>
      <c r="D648" s="176"/>
      <c r="E648" s="177"/>
      <c r="F648" s="178"/>
      <c r="G648" s="178"/>
      <c r="H648" s="178"/>
      <c r="I648" s="178"/>
      <c r="J648" s="178"/>
      <c r="K648" s="178"/>
      <c r="L648" s="179"/>
      <c r="M648" s="179"/>
      <c r="N648" s="180"/>
      <c r="O648" s="180"/>
      <c r="P648" s="180"/>
      <c r="Q648" s="170"/>
      <c r="R648" s="170"/>
    </row>
    <row r="649" spans="2:18" s="167" customFormat="1" ht="16.5" thickBot="1">
      <c r="B649" s="569" t="s">
        <v>114</v>
      </c>
      <c r="C649" s="570"/>
      <c r="D649" s="570"/>
      <c r="E649" s="570"/>
      <c r="F649" s="570"/>
      <c r="G649" s="570"/>
      <c r="H649" s="570"/>
      <c r="I649" s="570"/>
      <c r="J649" s="570"/>
      <c r="K649" s="571"/>
      <c r="L649" s="524" t="s">
        <v>47</v>
      </c>
      <c r="M649" s="525"/>
      <c r="N649" s="575" t="s">
        <v>42</v>
      </c>
      <c r="O649" s="576"/>
      <c r="P649" s="577"/>
      <c r="Q649" s="170"/>
      <c r="R649" s="170"/>
    </row>
    <row r="650" spans="2:18" s="167" customFormat="1" ht="14.25" customHeight="1" thickBot="1">
      <c r="B650" s="572"/>
      <c r="C650" s="573"/>
      <c r="D650" s="573"/>
      <c r="E650" s="573"/>
      <c r="F650" s="573"/>
      <c r="G650" s="573"/>
      <c r="H650" s="573"/>
      <c r="I650" s="573"/>
      <c r="J650" s="573"/>
      <c r="K650" s="574"/>
      <c r="L650" s="528"/>
      <c r="M650" s="529"/>
      <c r="N650" s="598"/>
      <c r="O650" s="598"/>
      <c r="P650" s="599"/>
      <c r="Q650" s="170"/>
      <c r="R650" s="170"/>
    </row>
    <row r="651" spans="2:18" s="167" customFormat="1" ht="6.75" customHeight="1" thickBot="1">
      <c r="B651" s="192"/>
      <c r="C651" s="192"/>
      <c r="D651" s="192"/>
      <c r="E651" s="191"/>
      <c r="F651" s="191"/>
      <c r="G651" s="191"/>
      <c r="H651" s="191"/>
      <c r="I651" s="193"/>
      <c r="J651" s="193"/>
      <c r="K651" s="193"/>
      <c r="L651" s="193"/>
      <c r="M651" s="192"/>
      <c r="O651" s="168"/>
      <c r="P651" s="169"/>
      <c r="Q651" s="170"/>
      <c r="R651" s="170"/>
    </row>
    <row r="652" spans="2:18" s="167" customFormat="1" ht="50.25" customHeight="1" thickBot="1">
      <c r="B652" s="578" t="s">
        <v>115</v>
      </c>
      <c r="C652" s="579"/>
      <c r="D652" s="579"/>
      <c r="E652" s="579"/>
      <c r="F652" s="579"/>
      <c r="G652" s="579"/>
      <c r="H652" s="579"/>
      <c r="I652" s="579"/>
      <c r="J652" s="579"/>
      <c r="K652" s="579"/>
      <c r="L652" s="579"/>
      <c r="M652" s="579"/>
      <c r="N652" s="579"/>
      <c r="O652" s="579"/>
      <c r="P652" s="580"/>
      <c r="Q652" s="170"/>
      <c r="R652" s="170"/>
    </row>
    <row r="653" spans="2:18" s="167" customFormat="1" ht="157.5" customHeight="1">
      <c r="B653" s="183" t="s">
        <v>107</v>
      </c>
      <c r="C653" s="589" t="s">
        <v>110</v>
      </c>
      <c r="D653" s="590"/>
      <c r="E653" s="210" t="s">
        <v>103</v>
      </c>
      <c r="F653" s="588" t="s">
        <v>104</v>
      </c>
      <c r="G653" s="588"/>
      <c r="H653" s="588"/>
      <c r="I653" s="588"/>
      <c r="J653" s="588"/>
      <c r="K653" s="588"/>
      <c r="L653" s="588" t="s">
        <v>108</v>
      </c>
      <c r="M653" s="588"/>
      <c r="N653" s="588" t="s">
        <v>42</v>
      </c>
      <c r="O653" s="588"/>
      <c r="P653" s="591"/>
      <c r="Q653" s="170"/>
      <c r="R653" s="170"/>
    </row>
    <row r="654" spans="2:18" s="167" customFormat="1" ht="62.25" customHeight="1" thickBot="1">
      <c r="B654" s="194" t="s">
        <v>483</v>
      </c>
      <c r="C654" s="560">
        <v>24.5</v>
      </c>
      <c r="D654" s="561"/>
      <c r="E654" s="195" t="s">
        <v>105</v>
      </c>
      <c r="F654" s="583" t="s">
        <v>484</v>
      </c>
      <c r="G654" s="583"/>
      <c r="H654" s="583"/>
      <c r="I654" s="583"/>
      <c r="J654" s="583"/>
      <c r="K654" s="583"/>
      <c r="L654" s="582" t="s">
        <v>47</v>
      </c>
      <c r="M654" s="582"/>
      <c r="N654" s="603"/>
      <c r="O654" s="603"/>
      <c r="P654" s="604"/>
      <c r="Q654" s="170"/>
      <c r="R654" s="170"/>
    </row>
    <row r="655" spans="2:18" ht="32.25" customHeight="1" thickBot="1">
      <c r="B655" s="184" t="s">
        <v>109</v>
      </c>
      <c r="C655" s="551">
        <f>C654</f>
        <v>24.5</v>
      </c>
      <c r="D655" s="552"/>
      <c r="E655" s="181" t="s">
        <v>47</v>
      </c>
      <c r="F655" s="185"/>
    </row>
    <row r="656" spans="2:18" ht="15" customHeight="1" thickBot="1">
      <c r="C656" s="553"/>
      <c r="D656" s="553"/>
    </row>
    <row r="657" spans="2:18" s="167" customFormat="1" ht="33.75" customHeight="1" thickBot="1">
      <c r="B657" s="514" t="s">
        <v>111</v>
      </c>
      <c r="C657" s="515"/>
      <c r="D657" s="515"/>
      <c r="E657" s="515"/>
      <c r="F657" s="515"/>
      <c r="G657" s="515"/>
      <c r="H657" s="515"/>
      <c r="I657" s="515"/>
      <c r="J657" s="515"/>
      <c r="K657" s="515"/>
      <c r="L657" s="515"/>
      <c r="M657" s="515"/>
      <c r="N657" s="515"/>
      <c r="O657" s="515"/>
      <c r="P657" s="516"/>
      <c r="Q657" s="170"/>
      <c r="R657" s="170"/>
    </row>
    <row r="658" spans="2:18" s="167" customFormat="1" ht="18.75" thickBot="1">
      <c r="B658" s="554"/>
      <c r="C658" s="554"/>
      <c r="D658" s="554"/>
      <c r="E658" s="554"/>
      <c r="F658" s="554"/>
      <c r="G658" s="554"/>
      <c r="H658" s="554"/>
      <c r="I658" s="554"/>
      <c r="J658" s="554"/>
      <c r="K658" s="554"/>
      <c r="L658" s="554"/>
      <c r="M658" s="554"/>
      <c r="N658" s="554"/>
      <c r="O658" s="554"/>
      <c r="P658" s="554"/>
      <c r="Q658" s="170"/>
      <c r="R658" s="170"/>
    </row>
    <row r="659" spans="2:18" s="167" customFormat="1" ht="15.75">
      <c r="B659" s="518" t="s">
        <v>95</v>
      </c>
      <c r="C659" s="519"/>
      <c r="D659" s="520"/>
      <c r="E659" s="592" t="s">
        <v>485</v>
      </c>
      <c r="F659" s="522"/>
      <c r="G659" s="522"/>
      <c r="H659" s="522"/>
      <c r="I659" s="522"/>
      <c r="J659" s="522"/>
      <c r="K659" s="522"/>
      <c r="L659" s="522"/>
      <c r="M659" s="522"/>
      <c r="N659" s="523"/>
      <c r="O659" s="524" t="s">
        <v>47</v>
      </c>
      <c r="P659" s="525"/>
      <c r="Q659" s="170"/>
      <c r="R659" s="170"/>
    </row>
    <row r="660" spans="2:18" s="167" customFormat="1" ht="15.75">
      <c r="B660" s="530" t="s">
        <v>96</v>
      </c>
      <c r="C660" s="531"/>
      <c r="D660" s="532"/>
      <c r="E660" s="679" t="s">
        <v>486</v>
      </c>
      <c r="F660" s="680"/>
      <c r="G660" s="680"/>
      <c r="H660" s="680"/>
      <c r="I660" s="680"/>
      <c r="J660" s="680"/>
      <c r="K660" s="680"/>
      <c r="L660" s="680"/>
      <c r="M660" s="680"/>
      <c r="N660" s="681"/>
      <c r="O660" s="526"/>
      <c r="P660" s="527"/>
      <c r="Q660" s="170"/>
      <c r="R660" s="170"/>
    </row>
    <row r="661" spans="2:18" s="167" customFormat="1" ht="16.5" thickBot="1">
      <c r="B661" s="536" t="s">
        <v>97</v>
      </c>
      <c r="C661" s="537"/>
      <c r="D661" s="538"/>
      <c r="E661" s="539" t="s">
        <v>168</v>
      </c>
      <c r="F661" s="540"/>
      <c r="G661" s="540"/>
      <c r="H661" s="540"/>
      <c r="I661" s="540"/>
      <c r="J661" s="540"/>
      <c r="K661" s="540"/>
      <c r="L661" s="540"/>
      <c r="M661" s="540"/>
      <c r="N661" s="541"/>
      <c r="O661" s="528"/>
      <c r="P661" s="529"/>
      <c r="Q661" s="170"/>
      <c r="R661" s="170"/>
    </row>
    <row r="662" spans="2:18" s="167" customFormat="1" ht="18.75" thickBot="1">
      <c r="B662" s="171"/>
      <c r="C662" s="171"/>
      <c r="D662" s="171"/>
      <c r="E662" s="172"/>
      <c r="F662" s="172"/>
      <c r="G662" s="172"/>
      <c r="H662" s="172"/>
      <c r="I662" s="172"/>
      <c r="J662" s="172"/>
      <c r="K662" s="172"/>
      <c r="L662" s="173"/>
      <c r="M662" s="174"/>
      <c r="N662" s="174"/>
      <c r="O662" s="168"/>
      <c r="P662" s="169"/>
      <c r="Q662" s="170"/>
      <c r="R662" s="170"/>
    </row>
    <row r="663" spans="2:18" ht="63" customHeight="1" thickBot="1">
      <c r="B663" s="542" t="s">
        <v>112</v>
      </c>
      <c r="C663" s="543"/>
      <c r="D663" s="543"/>
      <c r="E663" s="543"/>
      <c r="F663" s="543"/>
      <c r="G663" s="543"/>
      <c r="H663" s="543"/>
      <c r="I663" s="543"/>
      <c r="J663" s="543"/>
      <c r="K663" s="543"/>
      <c r="L663" s="543"/>
      <c r="M663" s="543"/>
      <c r="N663" s="543"/>
      <c r="O663" s="543"/>
      <c r="P663" s="544"/>
    </row>
    <row r="664" spans="2:18" s="167" customFormat="1" ht="18.75" thickBot="1">
      <c r="B664" s="171"/>
      <c r="C664" s="171"/>
      <c r="D664" s="171"/>
      <c r="E664" s="172"/>
      <c r="F664" s="172"/>
      <c r="G664" s="172"/>
      <c r="H664" s="172"/>
      <c r="I664" s="172"/>
      <c r="J664" s="172"/>
      <c r="K664" s="172"/>
      <c r="L664" s="173"/>
      <c r="M664" s="174"/>
      <c r="N664" s="174"/>
      <c r="O664" s="168"/>
      <c r="P664" s="169"/>
      <c r="Q664" s="170"/>
      <c r="R664" s="170"/>
    </row>
    <row r="665" spans="2:18" s="167" customFormat="1" ht="157.5" customHeight="1">
      <c r="B665" s="586" t="s">
        <v>99</v>
      </c>
      <c r="C665" s="587"/>
      <c r="D665" s="587"/>
      <c r="E665" s="210" t="s">
        <v>100</v>
      </c>
      <c r="F665" s="588" t="s">
        <v>119</v>
      </c>
      <c r="G665" s="588"/>
      <c r="H665" s="588"/>
      <c r="I665" s="588"/>
      <c r="J665" s="588"/>
      <c r="K665" s="588"/>
      <c r="L665" s="589" t="s">
        <v>101</v>
      </c>
      <c r="M665" s="590"/>
      <c r="N665" s="588" t="s">
        <v>42</v>
      </c>
      <c r="O665" s="588"/>
      <c r="P665" s="591"/>
      <c r="Q665" s="170"/>
      <c r="R665" s="170"/>
    </row>
    <row r="666" spans="2:18" s="167" customFormat="1" ht="44.25" customHeight="1">
      <c r="B666" s="659" t="s">
        <v>487</v>
      </c>
      <c r="C666" s="660"/>
      <c r="D666" s="660"/>
      <c r="E666" s="198" t="s">
        <v>168</v>
      </c>
      <c r="F666" s="583" t="s">
        <v>488</v>
      </c>
      <c r="G666" s="583"/>
      <c r="H666" s="583"/>
      <c r="I666" s="583"/>
      <c r="J666" s="583"/>
      <c r="K666" s="583"/>
      <c r="L666" s="512" t="s">
        <v>47</v>
      </c>
      <c r="M666" s="513"/>
      <c r="N666" s="603" t="s">
        <v>249</v>
      </c>
      <c r="O666" s="603"/>
      <c r="P666" s="604"/>
      <c r="Q666" s="170"/>
      <c r="R666" s="170"/>
    </row>
    <row r="667" spans="2:18" s="167" customFormat="1" ht="33.75" customHeight="1" thickBot="1">
      <c r="B667" s="659" t="s">
        <v>328</v>
      </c>
      <c r="C667" s="660"/>
      <c r="D667" s="660"/>
      <c r="E667" s="198" t="s">
        <v>259</v>
      </c>
      <c r="F667" s="583" t="s">
        <v>489</v>
      </c>
      <c r="G667" s="583"/>
      <c r="H667" s="583"/>
      <c r="I667" s="583"/>
      <c r="J667" s="583"/>
      <c r="K667" s="583"/>
      <c r="L667" s="512" t="s">
        <v>47</v>
      </c>
      <c r="M667" s="513"/>
      <c r="N667" s="605" t="s">
        <v>249</v>
      </c>
      <c r="O667" s="605"/>
      <c r="P667" s="606"/>
      <c r="Q667" s="170"/>
      <c r="R667" s="170"/>
    </row>
    <row r="668" spans="2:18" s="167" customFormat="1" ht="33.75" customHeight="1" thickBot="1">
      <c r="B668" s="659" t="s">
        <v>328</v>
      </c>
      <c r="C668" s="660"/>
      <c r="D668" s="660"/>
      <c r="E668" s="198" t="s">
        <v>214</v>
      </c>
      <c r="F668" s="583" t="s">
        <v>490</v>
      </c>
      <c r="G668" s="583"/>
      <c r="H668" s="583"/>
      <c r="I668" s="583"/>
      <c r="J668" s="583"/>
      <c r="K668" s="583"/>
      <c r="L668" s="512" t="s">
        <v>47</v>
      </c>
      <c r="M668" s="513"/>
      <c r="N668" s="605" t="s">
        <v>249</v>
      </c>
      <c r="O668" s="605"/>
      <c r="P668" s="606"/>
      <c r="Q668" s="170"/>
      <c r="R668" s="170"/>
    </row>
    <row r="669" spans="2:18" s="167" customFormat="1" ht="18.75" thickBot="1">
      <c r="B669" s="175"/>
      <c r="C669" s="176"/>
      <c r="D669" s="176"/>
      <c r="E669" s="177"/>
      <c r="F669" s="178"/>
      <c r="G669" s="178"/>
      <c r="H669" s="178"/>
      <c r="I669" s="178"/>
      <c r="J669" s="178"/>
      <c r="K669" s="178"/>
      <c r="L669" s="179"/>
      <c r="M669" s="179"/>
      <c r="N669" s="180"/>
      <c r="O669" s="180"/>
      <c r="P669" s="180"/>
      <c r="Q669" s="170"/>
      <c r="R669" s="170"/>
    </row>
    <row r="670" spans="2:18" s="167" customFormat="1" ht="16.5" thickBot="1">
      <c r="B670" s="569" t="s">
        <v>113</v>
      </c>
      <c r="C670" s="570"/>
      <c r="D670" s="570"/>
      <c r="E670" s="570"/>
      <c r="F670" s="570"/>
      <c r="G670" s="570"/>
      <c r="H670" s="570"/>
      <c r="I670" s="570"/>
      <c r="J670" s="570"/>
      <c r="K670" s="571"/>
      <c r="L670" s="524" t="s">
        <v>47</v>
      </c>
      <c r="M670" s="525"/>
      <c r="N670" s="575" t="s">
        <v>42</v>
      </c>
      <c r="O670" s="576"/>
      <c r="P670" s="577"/>
      <c r="Q670" s="170"/>
      <c r="R670" s="170"/>
    </row>
    <row r="671" spans="2:18" s="167" customFormat="1" ht="28.5" customHeight="1" thickBot="1">
      <c r="B671" s="572"/>
      <c r="C671" s="573"/>
      <c r="D671" s="573"/>
      <c r="E671" s="573"/>
      <c r="F671" s="573"/>
      <c r="G671" s="573"/>
      <c r="H671" s="573"/>
      <c r="I671" s="573"/>
      <c r="J671" s="573"/>
      <c r="K671" s="574"/>
      <c r="L671" s="528"/>
      <c r="M671" s="529"/>
      <c r="N671" s="598"/>
      <c r="O671" s="598"/>
      <c r="P671" s="599"/>
      <c r="Q671" s="170"/>
      <c r="R671" s="170"/>
    </row>
    <row r="672" spans="2:18" s="167" customFormat="1" ht="16.5" thickBot="1">
      <c r="B672" s="192"/>
      <c r="C672" s="192"/>
      <c r="D672" s="192"/>
      <c r="E672" s="191"/>
      <c r="F672" s="191"/>
      <c r="G672" s="191"/>
      <c r="H672" s="191"/>
      <c r="I672" s="193"/>
      <c r="J672" s="193"/>
      <c r="K672" s="193"/>
      <c r="L672" s="193"/>
      <c r="M672" s="192"/>
      <c r="O672" s="168"/>
      <c r="P672" s="169"/>
      <c r="Q672" s="170"/>
      <c r="R672" s="170"/>
    </row>
    <row r="673" spans="1:18" s="167" customFormat="1" ht="66" customHeight="1" thickBot="1">
      <c r="B673" s="578" t="s">
        <v>116</v>
      </c>
      <c r="C673" s="579"/>
      <c r="D673" s="579"/>
      <c r="E673" s="579"/>
      <c r="F673" s="579"/>
      <c r="G673" s="579"/>
      <c r="H673" s="579"/>
      <c r="I673" s="579"/>
      <c r="J673" s="579"/>
      <c r="K673" s="579"/>
      <c r="L673" s="579"/>
      <c r="M673" s="579"/>
      <c r="N673" s="579"/>
      <c r="O673" s="579"/>
      <c r="P673" s="580"/>
      <c r="Q673" s="170"/>
      <c r="R673" s="170"/>
    </row>
    <row r="674" spans="1:18" s="167" customFormat="1" ht="135.75" customHeight="1">
      <c r="B674" s="183" t="s">
        <v>107</v>
      </c>
      <c r="C674" s="589" t="s">
        <v>110</v>
      </c>
      <c r="D674" s="590"/>
      <c r="E674" s="210" t="s">
        <v>103</v>
      </c>
      <c r="F674" s="588" t="s">
        <v>104</v>
      </c>
      <c r="G674" s="588"/>
      <c r="H674" s="588"/>
      <c r="I674" s="588"/>
      <c r="J674" s="588"/>
      <c r="K674" s="588"/>
      <c r="L674" s="588" t="s">
        <v>108</v>
      </c>
      <c r="M674" s="588"/>
      <c r="N674" s="588" t="s">
        <v>42</v>
      </c>
      <c r="O674" s="588"/>
      <c r="P674" s="591"/>
      <c r="Q674" s="170"/>
      <c r="R674" s="170"/>
    </row>
    <row r="675" spans="1:18" s="167" customFormat="1" ht="50.25" customHeight="1" thickBot="1">
      <c r="B675" s="194" t="s">
        <v>483</v>
      </c>
      <c r="C675" s="560">
        <v>24.5</v>
      </c>
      <c r="D675" s="561"/>
      <c r="E675" s="195" t="s">
        <v>220</v>
      </c>
      <c r="F675" s="583" t="s">
        <v>491</v>
      </c>
      <c r="G675" s="583"/>
      <c r="H675" s="583"/>
      <c r="I675" s="583"/>
      <c r="J675" s="583"/>
      <c r="K675" s="583"/>
      <c r="L675" s="582" t="s">
        <v>47</v>
      </c>
      <c r="M675" s="582"/>
      <c r="N675" s="603" t="s">
        <v>249</v>
      </c>
      <c r="O675" s="603"/>
      <c r="P675" s="604"/>
      <c r="Q675" s="170"/>
      <c r="R675" s="170"/>
    </row>
    <row r="676" spans="1:18" ht="32.25" customHeight="1" thickBot="1">
      <c r="B676" s="200" t="s">
        <v>109</v>
      </c>
      <c r="C676" s="596">
        <f>C675</f>
        <v>24.5</v>
      </c>
      <c r="D676" s="597"/>
      <c r="E676" s="209" t="s">
        <v>47</v>
      </c>
      <c r="F676" s="185"/>
    </row>
    <row r="677" spans="1:18" ht="30" customHeight="1"/>
    <row r="678" spans="1:18" ht="30" customHeight="1" thickBot="1"/>
    <row r="679" spans="1:18" s="5" customFormat="1" ht="113.25" customHeight="1" thickBot="1">
      <c r="A679" s="8"/>
      <c r="B679" s="186">
        <v>15</v>
      </c>
      <c r="C679" s="629" t="s">
        <v>366</v>
      </c>
      <c r="D679" s="629"/>
      <c r="E679" s="629"/>
      <c r="F679" s="224" t="s">
        <v>70</v>
      </c>
      <c r="G679" s="617" t="s">
        <v>469</v>
      </c>
      <c r="H679" s="618"/>
      <c r="I679" s="618"/>
      <c r="J679" s="618"/>
      <c r="K679" s="618"/>
      <c r="L679" s="618"/>
      <c r="M679" s="618"/>
      <c r="N679" s="618"/>
      <c r="O679" s="618"/>
      <c r="P679" s="619"/>
    </row>
    <row r="680" spans="1:18" s="5" customFormat="1" ht="41.25" customHeight="1" thickBot="1">
      <c r="A680" s="8"/>
      <c r="B680" s="555" t="s">
        <v>120</v>
      </c>
      <c r="C680" s="556"/>
      <c r="D680" s="556"/>
      <c r="E680" s="556"/>
      <c r="F680" s="556"/>
      <c r="G680" s="556"/>
      <c r="H680" s="556"/>
      <c r="I680" s="556"/>
      <c r="J680" s="556"/>
      <c r="K680" s="556"/>
      <c r="L680" s="556"/>
      <c r="M680" s="556"/>
      <c r="N680" s="556"/>
      <c r="O680" s="556"/>
      <c r="P680" s="557"/>
    </row>
    <row r="681" spans="1:18" s="167" customFormat="1" ht="8.25" customHeight="1" thickBot="1">
      <c r="B681" s="187"/>
      <c r="C681" s="187"/>
      <c r="D681" s="187"/>
      <c r="E681" s="187"/>
      <c r="F681" s="187"/>
      <c r="G681" s="187"/>
      <c r="H681" s="187"/>
      <c r="I681" s="187"/>
      <c r="J681" s="187"/>
      <c r="K681" s="187"/>
      <c r="L681" s="187"/>
      <c r="M681" s="188"/>
      <c r="N681" s="188"/>
      <c r="O681" s="168"/>
      <c r="P681" s="169"/>
    </row>
    <row r="682" spans="1:18" s="167" customFormat="1" ht="31.5" customHeight="1" thickBot="1">
      <c r="B682" s="514" t="s">
        <v>94</v>
      </c>
      <c r="C682" s="515"/>
      <c r="D682" s="515"/>
      <c r="E682" s="515"/>
      <c r="F682" s="515"/>
      <c r="G682" s="515"/>
      <c r="H682" s="515"/>
      <c r="I682" s="515"/>
      <c r="J682" s="515"/>
      <c r="K682" s="515"/>
      <c r="L682" s="515"/>
      <c r="M682" s="515"/>
      <c r="N682" s="515"/>
      <c r="O682" s="515"/>
      <c r="P682" s="516"/>
    </row>
    <row r="683" spans="1:18" s="167" customFormat="1" ht="16.5" thickBot="1">
      <c r="B683" s="517"/>
      <c r="C683" s="517"/>
      <c r="D683" s="517"/>
      <c r="E683" s="517"/>
      <c r="F683" s="517"/>
      <c r="G683" s="517"/>
      <c r="H683" s="517"/>
      <c r="I683" s="517"/>
      <c r="J683" s="517"/>
      <c r="K683" s="517"/>
      <c r="L683" s="517"/>
      <c r="M683" s="517"/>
      <c r="N683" s="517"/>
      <c r="O683" s="517"/>
      <c r="P683" s="517"/>
    </row>
    <row r="684" spans="1:18" s="167" customFormat="1" ht="15.75">
      <c r="B684" s="518" t="s">
        <v>95</v>
      </c>
      <c r="C684" s="519"/>
      <c r="D684" s="520"/>
      <c r="E684" s="521" t="s">
        <v>449</v>
      </c>
      <c r="F684" s="522"/>
      <c r="G684" s="522"/>
      <c r="H684" s="522"/>
      <c r="I684" s="522"/>
      <c r="J684" s="522"/>
      <c r="K684" s="522"/>
      <c r="L684" s="522"/>
      <c r="M684" s="522"/>
      <c r="N684" s="523"/>
      <c r="O684" s="524" t="s">
        <v>47</v>
      </c>
      <c r="P684" s="525"/>
    </row>
    <row r="685" spans="1:18" s="167" customFormat="1" ht="15.75">
      <c r="B685" s="530" t="s">
        <v>96</v>
      </c>
      <c r="C685" s="531"/>
      <c r="D685" s="532"/>
      <c r="E685" s="533" t="s">
        <v>450</v>
      </c>
      <c r="F685" s="534"/>
      <c r="G685" s="534"/>
      <c r="H685" s="534"/>
      <c r="I685" s="534"/>
      <c r="J685" s="534"/>
      <c r="K685" s="534"/>
      <c r="L685" s="534"/>
      <c r="M685" s="534"/>
      <c r="N685" s="535"/>
      <c r="O685" s="526"/>
      <c r="P685" s="527"/>
    </row>
    <row r="686" spans="1:18" s="167" customFormat="1" ht="16.5" thickBot="1">
      <c r="B686" s="536" t="s">
        <v>97</v>
      </c>
      <c r="C686" s="537"/>
      <c r="D686" s="538"/>
      <c r="E686" s="539" t="s">
        <v>451</v>
      </c>
      <c r="F686" s="540"/>
      <c r="G686" s="540"/>
      <c r="H686" s="540"/>
      <c r="I686" s="540"/>
      <c r="J686" s="540"/>
      <c r="K686" s="540"/>
      <c r="L686" s="540"/>
      <c r="M686" s="540"/>
      <c r="N686" s="541"/>
      <c r="O686" s="528"/>
      <c r="P686" s="529"/>
    </row>
    <row r="687" spans="1:18" s="167" customFormat="1" ht="10.5" customHeight="1" thickBot="1">
      <c r="B687" s="189"/>
      <c r="C687" s="189"/>
      <c r="D687" s="189"/>
      <c r="E687" s="190"/>
      <c r="F687" s="190"/>
      <c r="G687" s="190"/>
      <c r="H687" s="190"/>
      <c r="I687" s="190"/>
      <c r="J687" s="190"/>
      <c r="K687" s="190"/>
      <c r="L687" s="191"/>
      <c r="M687" s="192"/>
      <c r="N687" s="192"/>
      <c r="O687" s="168"/>
      <c r="P687" s="169"/>
    </row>
    <row r="688" spans="1:18" ht="63.75" customHeight="1" thickBot="1">
      <c r="B688" s="542" t="s">
        <v>98</v>
      </c>
      <c r="C688" s="543"/>
      <c r="D688" s="543"/>
      <c r="E688" s="543"/>
      <c r="F688" s="543"/>
      <c r="G688" s="543"/>
      <c r="H688" s="543"/>
      <c r="I688" s="543"/>
      <c r="J688" s="543"/>
      <c r="K688" s="543"/>
      <c r="L688" s="543"/>
      <c r="M688" s="543"/>
      <c r="N688" s="543"/>
      <c r="O688" s="543"/>
      <c r="P688" s="544"/>
    </row>
    <row r="689" spans="2:16" s="167" customFormat="1" ht="18.75" thickBot="1">
      <c r="B689" s="171"/>
      <c r="C689" s="171"/>
      <c r="D689" s="171"/>
      <c r="E689" s="172"/>
      <c r="F689" s="172"/>
      <c r="G689" s="172"/>
      <c r="H689" s="172"/>
      <c r="I689" s="172"/>
      <c r="J689" s="172"/>
      <c r="K689" s="172"/>
      <c r="L689" s="173"/>
      <c r="M689" s="174"/>
      <c r="N689" s="174"/>
      <c r="O689" s="168"/>
      <c r="P689" s="169"/>
    </row>
    <row r="690" spans="2:16" s="167" customFormat="1" ht="156" customHeight="1">
      <c r="B690" s="586" t="s">
        <v>99</v>
      </c>
      <c r="C690" s="587"/>
      <c r="D690" s="587"/>
      <c r="E690" s="182" t="s">
        <v>100</v>
      </c>
      <c r="F690" s="588" t="s">
        <v>119</v>
      </c>
      <c r="G690" s="588"/>
      <c r="H690" s="588"/>
      <c r="I690" s="588"/>
      <c r="J690" s="588"/>
      <c r="K690" s="588"/>
      <c r="L690" s="589" t="s">
        <v>101</v>
      </c>
      <c r="M690" s="590"/>
      <c r="N690" s="588" t="s">
        <v>42</v>
      </c>
      <c r="O690" s="588"/>
      <c r="P690" s="591"/>
    </row>
    <row r="691" spans="2:16" s="167" customFormat="1" ht="44.25" customHeight="1">
      <c r="B691" s="507" t="s">
        <v>170</v>
      </c>
      <c r="C691" s="508"/>
      <c r="D691" s="508"/>
      <c r="E691" s="198" t="s">
        <v>352</v>
      </c>
      <c r="F691" s="600" t="s">
        <v>452</v>
      </c>
      <c r="G691" s="601"/>
      <c r="H691" s="601"/>
      <c r="I691" s="601"/>
      <c r="J691" s="601"/>
      <c r="K691" s="602"/>
      <c r="L691" s="512" t="s">
        <v>47</v>
      </c>
      <c r="M691" s="513"/>
      <c r="N691" s="603" t="s">
        <v>46</v>
      </c>
      <c r="O691" s="603"/>
      <c r="P691" s="604"/>
    </row>
    <row r="692" spans="2:16" s="167" customFormat="1" ht="63.75" customHeight="1" thickBot="1">
      <c r="B692" s="562" t="s">
        <v>467</v>
      </c>
      <c r="C692" s="563"/>
      <c r="D692" s="563"/>
      <c r="E692" s="199" t="s">
        <v>468</v>
      </c>
      <c r="F692" s="564" t="s">
        <v>463</v>
      </c>
      <c r="G692" s="565"/>
      <c r="H692" s="565"/>
      <c r="I692" s="565"/>
      <c r="J692" s="565"/>
      <c r="K692" s="566"/>
      <c r="L692" s="512" t="s">
        <v>47</v>
      </c>
      <c r="M692" s="513"/>
      <c r="N692" s="603" t="s">
        <v>46</v>
      </c>
      <c r="O692" s="603"/>
      <c r="P692" s="604"/>
    </row>
    <row r="693" spans="2:16" s="167" customFormat="1" ht="9" customHeight="1" thickBot="1">
      <c r="B693" s="175"/>
      <c r="C693" s="176"/>
      <c r="D693" s="176"/>
      <c r="E693" s="177"/>
      <c r="F693" s="178"/>
      <c r="G693" s="178"/>
      <c r="H693" s="178"/>
      <c r="I693" s="178"/>
      <c r="J693" s="178"/>
      <c r="K693" s="178"/>
      <c r="L693" s="179"/>
      <c r="M693" s="179"/>
      <c r="N693" s="180"/>
      <c r="O693" s="180"/>
      <c r="P693" s="180"/>
    </row>
    <row r="694" spans="2:16" s="167" customFormat="1" ht="16.5" thickBot="1">
      <c r="B694" s="569" t="s">
        <v>114</v>
      </c>
      <c r="C694" s="570"/>
      <c r="D694" s="570"/>
      <c r="E694" s="570"/>
      <c r="F694" s="570"/>
      <c r="G694" s="570"/>
      <c r="H694" s="570"/>
      <c r="I694" s="570"/>
      <c r="J694" s="570"/>
      <c r="K694" s="571"/>
      <c r="L694" s="524" t="s">
        <v>47</v>
      </c>
      <c r="M694" s="525"/>
      <c r="N694" s="575" t="s">
        <v>42</v>
      </c>
      <c r="O694" s="576"/>
      <c r="P694" s="577"/>
    </row>
    <row r="695" spans="2:16" s="167" customFormat="1" ht="14.25" customHeight="1" thickBot="1">
      <c r="B695" s="572"/>
      <c r="C695" s="573"/>
      <c r="D695" s="573"/>
      <c r="E695" s="573"/>
      <c r="F695" s="573"/>
      <c r="G695" s="573"/>
      <c r="H695" s="573"/>
      <c r="I695" s="573"/>
      <c r="J695" s="573"/>
      <c r="K695" s="574"/>
      <c r="L695" s="528"/>
      <c r="M695" s="529"/>
      <c r="N695" s="598" t="s">
        <v>46</v>
      </c>
      <c r="O695" s="598"/>
      <c r="P695" s="599"/>
    </row>
    <row r="696" spans="2:16" s="167" customFormat="1" ht="6.75" customHeight="1" thickBot="1">
      <c r="B696" s="192"/>
      <c r="C696" s="192"/>
      <c r="D696" s="192"/>
      <c r="E696" s="191"/>
      <c r="F696" s="191"/>
      <c r="G696" s="191"/>
      <c r="H696" s="191"/>
      <c r="I696" s="193"/>
      <c r="J696" s="193"/>
      <c r="K696" s="193"/>
      <c r="L696" s="193"/>
      <c r="M696" s="192"/>
      <c r="O696" s="168"/>
      <c r="P696" s="169"/>
    </row>
    <row r="697" spans="2:16" s="167" customFormat="1" ht="50.25" customHeight="1" thickBot="1">
      <c r="B697" s="578" t="s">
        <v>115</v>
      </c>
      <c r="C697" s="579"/>
      <c r="D697" s="579"/>
      <c r="E697" s="579"/>
      <c r="F697" s="579"/>
      <c r="G697" s="579"/>
      <c r="H697" s="579"/>
      <c r="I697" s="579"/>
      <c r="J697" s="579"/>
      <c r="K697" s="579"/>
      <c r="L697" s="579"/>
      <c r="M697" s="579"/>
      <c r="N697" s="579"/>
      <c r="O697" s="579"/>
      <c r="P697" s="580"/>
    </row>
    <row r="698" spans="2:16" s="167" customFormat="1" ht="157.5" customHeight="1">
      <c r="B698" s="183" t="s">
        <v>107</v>
      </c>
      <c r="C698" s="589" t="s">
        <v>110</v>
      </c>
      <c r="D698" s="590"/>
      <c r="E698" s="182" t="s">
        <v>103</v>
      </c>
      <c r="F698" s="588" t="s">
        <v>104</v>
      </c>
      <c r="G698" s="588"/>
      <c r="H698" s="588"/>
      <c r="I698" s="588"/>
      <c r="J698" s="588"/>
      <c r="K698" s="588"/>
      <c r="L698" s="588" t="s">
        <v>108</v>
      </c>
      <c r="M698" s="588"/>
      <c r="N698" s="588" t="s">
        <v>42</v>
      </c>
      <c r="O698" s="588"/>
      <c r="P698" s="591"/>
    </row>
    <row r="699" spans="2:16" s="167" customFormat="1" ht="62.25" customHeight="1">
      <c r="B699" s="194" t="s">
        <v>453</v>
      </c>
      <c r="C699" s="560">
        <v>13</v>
      </c>
      <c r="D699" s="561"/>
      <c r="E699" s="195" t="s">
        <v>454</v>
      </c>
      <c r="F699" s="583" t="s">
        <v>457</v>
      </c>
      <c r="G699" s="583"/>
      <c r="H699" s="583"/>
      <c r="I699" s="583"/>
      <c r="J699" s="583"/>
      <c r="K699" s="583"/>
      <c r="L699" s="582" t="s">
        <v>47</v>
      </c>
      <c r="M699" s="582"/>
      <c r="N699" s="603" t="s">
        <v>249</v>
      </c>
      <c r="O699" s="603"/>
      <c r="P699" s="604"/>
    </row>
    <row r="700" spans="2:16" s="167" customFormat="1" ht="221.25" customHeight="1" thickBot="1">
      <c r="B700" s="194" t="s">
        <v>456</v>
      </c>
      <c r="C700" s="560">
        <v>13</v>
      </c>
      <c r="D700" s="561"/>
      <c r="E700" s="195" t="s">
        <v>455</v>
      </c>
      <c r="F700" s="583" t="s">
        <v>457</v>
      </c>
      <c r="G700" s="583"/>
      <c r="H700" s="583"/>
      <c r="I700" s="583"/>
      <c r="J700" s="583"/>
      <c r="K700" s="583"/>
      <c r="L700" s="582" t="s">
        <v>70</v>
      </c>
      <c r="M700" s="582"/>
      <c r="N700" s="631" t="s">
        <v>432</v>
      </c>
      <c r="O700" s="631"/>
      <c r="P700" s="632"/>
    </row>
    <row r="701" spans="2:16" ht="32.25" customHeight="1" thickBot="1">
      <c r="B701" s="184" t="s">
        <v>109</v>
      </c>
      <c r="C701" s="551">
        <f>C700</f>
        <v>13</v>
      </c>
      <c r="D701" s="552"/>
      <c r="E701" s="181" t="s">
        <v>47</v>
      </c>
      <c r="F701" s="185"/>
    </row>
    <row r="702" spans="2:16" ht="15" customHeight="1" thickBot="1">
      <c r="C702" s="553"/>
      <c r="D702" s="553"/>
    </row>
    <row r="703" spans="2:16" s="167" customFormat="1" ht="33.75" customHeight="1" thickBot="1">
      <c r="B703" s="514" t="s">
        <v>111</v>
      </c>
      <c r="C703" s="515"/>
      <c r="D703" s="515"/>
      <c r="E703" s="515"/>
      <c r="F703" s="515"/>
      <c r="G703" s="515"/>
      <c r="H703" s="515"/>
      <c r="I703" s="515"/>
      <c r="J703" s="515"/>
      <c r="K703" s="515"/>
      <c r="L703" s="515"/>
      <c r="M703" s="515"/>
      <c r="N703" s="515"/>
      <c r="O703" s="515"/>
      <c r="P703" s="516"/>
    </row>
    <row r="704" spans="2:16" s="167" customFormat="1" ht="18.75" thickBot="1">
      <c r="B704" s="554"/>
      <c r="C704" s="554"/>
      <c r="D704" s="554"/>
      <c r="E704" s="554"/>
      <c r="F704" s="554"/>
      <c r="G704" s="554"/>
      <c r="H704" s="554"/>
      <c r="I704" s="554"/>
      <c r="J704" s="554"/>
      <c r="K704" s="554"/>
      <c r="L704" s="554"/>
      <c r="M704" s="554"/>
      <c r="N704" s="554"/>
      <c r="O704" s="554"/>
      <c r="P704" s="554"/>
    </row>
    <row r="705" spans="2:16" s="167" customFormat="1" ht="15.75">
      <c r="B705" s="518" t="s">
        <v>95</v>
      </c>
      <c r="C705" s="519"/>
      <c r="D705" s="520"/>
      <c r="E705" s="521" t="s">
        <v>458</v>
      </c>
      <c r="F705" s="522"/>
      <c r="G705" s="522"/>
      <c r="H705" s="522"/>
      <c r="I705" s="522"/>
      <c r="J705" s="522"/>
      <c r="K705" s="522"/>
      <c r="L705" s="522"/>
      <c r="M705" s="522"/>
      <c r="N705" s="523"/>
      <c r="O705" s="524" t="s">
        <v>47</v>
      </c>
      <c r="P705" s="525"/>
    </row>
    <row r="706" spans="2:16" s="167" customFormat="1" ht="15.75">
      <c r="B706" s="530" t="s">
        <v>96</v>
      </c>
      <c r="C706" s="531"/>
      <c r="D706" s="532"/>
      <c r="E706" s="533" t="s">
        <v>459</v>
      </c>
      <c r="F706" s="534"/>
      <c r="G706" s="534"/>
      <c r="H706" s="534"/>
      <c r="I706" s="534"/>
      <c r="J706" s="534"/>
      <c r="K706" s="534"/>
      <c r="L706" s="534"/>
      <c r="M706" s="534"/>
      <c r="N706" s="535"/>
      <c r="O706" s="526"/>
      <c r="P706" s="527"/>
    </row>
    <row r="707" spans="2:16" s="167" customFormat="1" ht="16.5" thickBot="1">
      <c r="B707" s="536" t="s">
        <v>97</v>
      </c>
      <c r="C707" s="537"/>
      <c r="D707" s="538"/>
      <c r="E707" s="630" t="s">
        <v>460</v>
      </c>
      <c r="F707" s="540"/>
      <c r="G707" s="540"/>
      <c r="H707" s="540"/>
      <c r="I707" s="540"/>
      <c r="J707" s="540"/>
      <c r="K707" s="540"/>
      <c r="L707" s="540"/>
      <c r="M707" s="540"/>
      <c r="N707" s="541"/>
      <c r="O707" s="528"/>
      <c r="P707" s="529"/>
    </row>
    <row r="708" spans="2:16" s="167" customFormat="1" ht="18.75" thickBot="1">
      <c r="B708" s="171"/>
      <c r="C708" s="171"/>
      <c r="D708" s="171"/>
      <c r="E708" s="172"/>
      <c r="F708" s="172"/>
      <c r="G708" s="172"/>
      <c r="H708" s="172"/>
      <c r="I708" s="172"/>
      <c r="J708" s="172"/>
      <c r="K708" s="172"/>
      <c r="L708" s="173"/>
      <c r="M708" s="174"/>
      <c r="N708" s="174"/>
      <c r="O708" s="168"/>
      <c r="P708" s="169"/>
    </row>
    <row r="709" spans="2:16" ht="63" customHeight="1" thickBot="1">
      <c r="B709" s="542" t="s">
        <v>112</v>
      </c>
      <c r="C709" s="543"/>
      <c r="D709" s="543"/>
      <c r="E709" s="543"/>
      <c r="F709" s="543"/>
      <c r="G709" s="543"/>
      <c r="H709" s="543"/>
      <c r="I709" s="543"/>
      <c r="J709" s="543"/>
      <c r="K709" s="543"/>
      <c r="L709" s="543"/>
      <c r="M709" s="543"/>
      <c r="N709" s="543"/>
      <c r="O709" s="543"/>
      <c r="P709" s="544"/>
    </row>
    <row r="710" spans="2:16" s="167" customFormat="1" ht="18.75" thickBot="1">
      <c r="B710" s="171"/>
      <c r="C710" s="171"/>
      <c r="D710" s="171"/>
      <c r="E710" s="172"/>
      <c r="F710" s="172"/>
      <c r="G710" s="172"/>
      <c r="H710" s="172"/>
      <c r="I710" s="172"/>
      <c r="J710" s="172"/>
      <c r="K710" s="172"/>
      <c r="L710" s="173"/>
      <c r="M710" s="174"/>
      <c r="N710" s="174"/>
      <c r="O710" s="168"/>
      <c r="P710" s="169"/>
    </row>
    <row r="711" spans="2:16" s="167" customFormat="1" ht="157.5" customHeight="1">
      <c r="B711" s="586" t="s">
        <v>99</v>
      </c>
      <c r="C711" s="587"/>
      <c r="D711" s="587"/>
      <c r="E711" s="182" t="s">
        <v>100</v>
      </c>
      <c r="F711" s="588" t="s">
        <v>119</v>
      </c>
      <c r="G711" s="588"/>
      <c r="H711" s="588"/>
      <c r="I711" s="588"/>
      <c r="J711" s="588"/>
      <c r="K711" s="588"/>
      <c r="L711" s="589" t="s">
        <v>101</v>
      </c>
      <c r="M711" s="590"/>
      <c r="N711" s="588" t="s">
        <v>42</v>
      </c>
      <c r="O711" s="588"/>
      <c r="P711" s="591"/>
    </row>
    <row r="712" spans="2:16" s="167" customFormat="1" ht="44.25" customHeight="1">
      <c r="B712" s="507" t="s">
        <v>462</v>
      </c>
      <c r="C712" s="508"/>
      <c r="D712" s="508"/>
      <c r="E712" s="296" t="s">
        <v>460</v>
      </c>
      <c r="F712" s="600" t="s">
        <v>464</v>
      </c>
      <c r="G712" s="601"/>
      <c r="H712" s="601"/>
      <c r="I712" s="601"/>
      <c r="J712" s="601"/>
      <c r="K712" s="602"/>
      <c r="L712" s="512" t="s">
        <v>47</v>
      </c>
      <c r="M712" s="513"/>
      <c r="N712" s="603" t="s">
        <v>46</v>
      </c>
      <c r="O712" s="603"/>
      <c r="P712" s="604"/>
    </row>
    <row r="713" spans="2:16" s="167" customFormat="1" ht="33.75" customHeight="1" thickBot="1">
      <c r="B713" s="507" t="s">
        <v>462</v>
      </c>
      <c r="C713" s="508"/>
      <c r="D713" s="508"/>
      <c r="E713" s="199" t="s">
        <v>461</v>
      </c>
      <c r="F713" s="564" t="s">
        <v>463</v>
      </c>
      <c r="G713" s="565"/>
      <c r="H713" s="565"/>
      <c r="I713" s="565"/>
      <c r="J713" s="565"/>
      <c r="K713" s="566"/>
      <c r="L713" s="567" t="s">
        <v>47</v>
      </c>
      <c r="M713" s="568"/>
      <c r="N713" s="605" t="s">
        <v>46</v>
      </c>
      <c r="O713" s="605"/>
      <c r="P713" s="606"/>
    </row>
    <row r="714" spans="2:16" s="167" customFormat="1" ht="18.75" thickBot="1">
      <c r="B714" s="175"/>
      <c r="C714" s="176"/>
      <c r="D714" s="176"/>
      <c r="E714" s="177"/>
      <c r="F714" s="178"/>
      <c r="G714" s="178"/>
      <c r="H714" s="178"/>
      <c r="I714" s="178"/>
      <c r="J714" s="178"/>
      <c r="K714" s="178"/>
      <c r="L714" s="179"/>
      <c r="M714" s="179"/>
      <c r="N714" s="180"/>
      <c r="O714" s="180"/>
      <c r="P714" s="180"/>
    </row>
    <row r="715" spans="2:16" s="167" customFormat="1" ht="16.5" thickBot="1">
      <c r="B715" s="569" t="s">
        <v>113</v>
      </c>
      <c r="C715" s="570"/>
      <c r="D715" s="570"/>
      <c r="E715" s="570"/>
      <c r="F715" s="570"/>
      <c r="G715" s="570"/>
      <c r="H715" s="570"/>
      <c r="I715" s="570"/>
      <c r="J715" s="570"/>
      <c r="K715" s="571"/>
      <c r="L715" s="524" t="s">
        <v>47</v>
      </c>
      <c r="M715" s="525"/>
      <c r="N715" s="575" t="s">
        <v>42</v>
      </c>
      <c r="O715" s="576"/>
      <c r="P715" s="577"/>
    </row>
    <row r="716" spans="2:16" s="167" customFormat="1" ht="28.5" customHeight="1" thickBot="1">
      <c r="B716" s="572"/>
      <c r="C716" s="573"/>
      <c r="D716" s="573"/>
      <c r="E716" s="573"/>
      <c r="F716" s="573"/>
      <c r="G716" s="573"/>
      <c r="H716" s="573"/>
      <c r="I716" s="573"/>
      <c r="J716" s="573"/>
      <c r="K716" s="574"/>
      <c r="L716" s="528"/>
      <c r="M716" s="529"/>
      <c r="N716" s="598" t="s">
        <v>46</v>
      </c>
      <c r="O716" s="598"/>
      <c r="P716" s="599"/>
    </row>
    <row r="717" spans="2:16" s="167" customFormat="1" ht="16.5" thickBot="1">
      <c r="B717" s="192"/>
      <c r="C717" s="192"/>
      <c r="D717" s="192"/>
      <c r="E717" s="191"/>
      <c r="F717" s="191"/>
      <c r="G717" s="191"/>
      <c r="H717" s="191"/>
      <c r="I717" s="193"/>
      <c r="J717" s="193"/>
      <c r="K717" s="193"/>
      <c r="L717" s="193"/>
      <c r="M717" s="192"/>
      <c r="O717" s="168"/>
      <c r="P717" s="169"/>
    </row>
    <row r="718" spans="2:16" s="167" customFormat="1" ht="66" customHeight="1" thickBot="1">
      <c r="B718" s="578" t="s">
        <v>116</v>
      </c>
      <c r="C718" s="579"/>
      <c r="D718" s="579"/>
      <c r="E718" s="579"/>
      <c r="F718" s="579"/>
      <c r="G718" s="579"/>
      <c r="H718" s="579"/>
      <c r="I718" s="579"/>
      <c r="J718" s="579"/>
      <c r="K718" s="579"/>
      <c r="L718" s="579"/>
      <c r="M718" s="579"/>
      <c r="N718" s="579"/>
      <c r="O718" s="579"/>
      <c r="P718" s="580"/>
    </row>
    <row r="719" spans="2:16" s="167" customFormat="1" ht="135.75" customHeight="1">
      <c r="B719" s="183" t="s">
        <v>107</v>
      </c>
      <c r="C719" s="589" t="s">
        <v>110</v>
      </c>
      <c r="D719" s="590"/>
      <c r="E719" s="182" t="s">
        <v>103</v>
      </c>
      <c r="F719" s="588" t="s">
        <v>104</v>
      </c>
      <c r="G719" s="588"/>
      <c r="H719" s="588"/>
      <c r="I719" s="588"/>
      <c r="J719" s="588"/>
      <c r="K719" s="588"/>
      <c r="L719" s="588" t="s">
        <v>108</v>
      </c>
      <c r="M719" s="588"/>
      <c r="N719" s="588" t="s">
        <v>42</v>
      </c>
      <c r="O719" s="588"/>
      <c r="P719" s="591"/>
    </row>
    <row r="720" spans="2:16" s="167" customFormat="1" ht="80.25" customHeight="1" thickBot="1">
      <c r="B720" s="194" t="s">
        <v>465</v>
      </c>
      <c r="C720" s="560">
        <v>25</v>
      </c>
      <c r="D720" s="561"/>
      <c r="E720" s="195" t="s">
        <v>466</v>
      </c>
      <c r="F720" s="583" t="s">
        <v>457</v>
      </c>
      <c r="G720" s="583"/>
      <c r="H720" s="583"/>
      <c r="I720" s="583"/>
      <c r="J720" s="583"/>
      <c r="K720" s="583"/>
      <c r="L720" s="582" t="s">
        <v>47</v>
      </c>
      <c r="M720" s="582"/>
      <c r="N720" s="603" t="s">
        <v>46</v>
      </c>
      <c r="O720" s="603"/>
      <c r="P720" s="604"/>
    </row>
    <row r="721" spans="1:25" ht="32.25" customHeight="1" thickBot="1">
      <c r="B721" s="200" t="s">
        <v>109</v>
      </c>
      <c r="C721" s="596">
        <f>C720</f>
        <v>25</v>
      </c>
      <c r="D721" s="597"/>
      <c r="E721" s="201" t="s">
        <v>47</v>
      </c>
      <c r="F721" s="185"/>
    </row>
    <row r="722" spans="1:25" ht="32.25" customHeight="1">
      <c r="B722" s="241"/>
      <c r="C722" s="242"/>
      <c r="D722" s="242"/>
      <c r="E722" s="238"/>
      <c r="F722" s="243"/>
    </row>
    <row r="723" spans="1:25" ht="32.25" customHeight="1" thickBot="1">
      <c r="B723" s="241"/>
      <c r="C723" s="242"/>
      <c r="D723" s="242"/>
      <c r="E723" s="238"/>
      <c r="F723" s="243"/>
    </row>
    <row r="724" spans="1:25" s="5" customFormat="1" ht="134.25" customHeight="1" thickBot="1">
      <c r="A724" s="282"/>
      <c r="B724" s="186">
        <v>16</v>
      </c>
      <c r="C724" s="629" t="s">
        <v>492</v>
      </c>
      <c r="D724" s="629"/>
      <c r="E724" s="629"/>
      <c r="F724" s="224" t="s">
        <v>70</v>
      </c>
      <c r="G724" s="617" t="s">
        <v>409</v>
      </c>
      <c r="H724" s="618"/>
      <c r="I724" s="618"/>
      <c r="J724" s="618"/>
      <c r="K724" s="618"/>
      <c r="L724" s="618"/>
      <c r="M724" s="618"/>
      <c r="N724" s="618"/>
      <c r="O724" s="618"/>
      <c r="P724" s="619"/>
      <c r="Q724" s="165"/>
      <c r="R724" s="165"/>
      <c r="S724" s="165"/>
      <c r="T724" s="165"/>
      <c r="U724" s="165"/>
      <c r="V724" s="165"/>
      <c r="W724" s="165"/>
      <c r="X724" s="165"/>
      <c r="Y724" s="165"/>
    </row>
    <row r="725" spans="1:25" s="5" customFormat="1" ht="41.25" customHeight="1" thickBot="1">
      <c r="A725" s="8"/>
      <c r="B725" s="555" t="s">
        <v>120</v>
      </c>
      <c r="C725" s="556"/>
      <c r="D725" s="556"/>
      <c r="E725" s="556"/>
      <c r="F725" s="556"/>
      <c r="G725" s="556"/>
      <c r="H725" s="556"/>
      <c r="I725" s="556"/>
      <c r="J725" s="556"/>
      <c r="K725" s="556"/>
      <c r="L725" s="556"/>
      <c r="M725" s="556"/>
      <c r="N725" s="556"/>
      <c r="O725" s="556"/>
      <c r="P725" s="557"/>
      <c r="Q725" s="166"/>
      <c r="R725" s="166"/>
      <c r="S725" s="166"/>
      <c r="T725" s="166"/>
      <c r="U725" s="166"/>
      <c r="V725" s="166"/>
      <c r="W725" s="166"/>
      <c r="X725" s="166"/>
      <c r="Y725" s="166"/>
    </row>
    <row r="726" spans="1:25" s="167" customFormat="1" ht="8.25" customHeight="1" thickBot="1">
      <c r="B726" s="187"/>
      <c r="C726" s="187"/>
      <c r="D726" s="187"/>
      <c r="E726" s="187"/>
      <c r="F726" s="187"/>
      <c r="G726" s="187"/>
      <c r="H726" s="187"/>
      <c r="I726" s="187"/>
      <c r="J726" s="187"/>
      <c r="K726" s="187"/>
      <c r="L726" s="187"/>
      <c r="M726" s="188"/>
      <c r="N726" s="188"/>
      <c r="O726" s="168"/>
      <c r="P726" s="169"/>
      <c r="Q726" s="170"/>
      <c r="R726" s="170"/>
    </row>
    <row r="727" spans="1:25" s="167" customFormat="1" ht="31.5" customHeight="1" thickBot="1">
      <c r="B727" s="514" t="s">
        <v>94</v>
      </c>
      <c r="C727" s="515"/>
      <c r="D727" s="515"/>
      <c r="E727" s="515"/>
      <c r="F727" s="515"/>
      <c r="G727" s="515"/>
      <c r="H727" s="515"/>
      <c r="I727" s="515"/>
      <c r="J727" s="515"/>
      <c r="K727" s="515"/>
      <c r="L727" s="515"/>
      <c r="M727" s="515"/>
      <c r="N727" s="515"/>
      <c r="O727" s="515"/>
      <c r="P727" s="516"/>
      <c r="Q727" s="170"/>
      <c r="R727" s="170"/>
    </row>
    <row r="728" spans="1:25" s="167" customFormat="1" ht="16.5" thickBot="1">
      <c r="B728" s="517"/>
      <c r="C728" s="517"/>
      <c r="D728" s="517"/>
      <c r="E728" s="517"/>
      <c r="F728" s="517"/>
      <c r="G728" s="517"/>
      <c r="H728" s="517"/>
      <c r="I728" s="517"/>
      <c r="J728" s="517"/>
      <c r="K728" s="517"/>
      <c r="L728" s="517"/>
      <c r="M728" s="517"/>
      <c r="N728" s="517"/>
      <c r="O728" s="517"/>
      <c r="P728" s="517"/>
      <c r="Q728" s="170"/>
      <c r="R728" s="170"/>
    </row>
    <row r="729" spans="1:25" s="167" customFormat="1" ht="15.75">
      <c r="B729" s="518" t="s">
        <v>95</v>
      </c>
      <c r="C729" s="519"/>
      <c r="D729" s="520"/>
      <c r="E729" s="521"/>
      <c r="F729" s="522"/>
      <c r="G729" s="522"/>
      <c r="H729" s="522"/>
      <c r="I729" s="522"/>
      <c r="J729" s="522"/>
      <c r="K729" s="522"/>
      <c r="L729" s="522"/>
      <c r="M729" s="522"/>
      <c r="N729" s="523"/>
      <c r="O729" s="524" t="s">
        <v>70</v>
      </c>
      <c r="P729" s="525"/>
      <c r="Q729" s="170"/>
      <c r="R729" s="170"/>
    </row>
    <row r="730" spans="1:25" s="167" customFormat="1" ht="15.75">
      <c r="B730" s="530" t="s">
        <v>96</v>
      </c>
      <c r="C730" s="531"/>
      <c r="D730" s="532"/>
      <c r="E730" s="533"/>
      <c r="F730" s="534"/>
      <c r="G730" s="534"/>
      <c r="H730" s="534"/>
      <c r="I730" s="534"/>
      <c r="J730" s="534"/>
      <c r="K730" s="534"/>
      <c r="L730" s="534"/>
      <c r="M730" s="534"/>
      <c r="N730" s="535"/>
      <c r="O730" s="526"/>
      <c r="P730" s="527"/>
      <c r="Q730" s="170"/>
      <c r="R730" s="170"/>
    </row>
    <row r="731" spans="1:25" s="167" customFormat="1" ht="16.5" thickBot="1">
      <c r="B731" s="536" t="s">
        <v>97</v>
      </c>
      <c r="C731" s="537"/>
      <c r="D731" s="538"/>
      <c r="E731" s="539"/>
      <c r="F731" s="540"/>
      <c r="G731" s="540"/>
      <c r="H731" s="540"/>
      <c r="I731" s="540"/>
      <c r="J731" s="540"/>
      <c r="K731" s="540"/>
      <c r="L731" s="540"/>
      <c r="M731" s="540"/>
      <c r="N731" s="541"/>
      <c r="O731" s="528"/>
      <c r="P731" s="529"/>
      <c r="Q731" s="170"/>
      <c r="R731" s="170"/>
    </row>
    <row r="732" spans="1:25" s="167" customFormat="1" ht="10.5" customHeight="1" thickBot="1">
      <c r="B732" s="189"/>
      <c r="C732" s="189"/>
      <c r="D732" s="189"/>
      <c r="E732" s="190"/>
      <c r="F732" s="190"/>
      <c r="G732" s="190"/>
      <c r="H732" s="190"/>
      <c r="I732" s="190"/>
      <c r="J732" s="190"/>
      <c r="K732" s="190"/>
      <c r="L732" s="191"/>
      <c r="M732" s="192"/>
      <c r="N732" s="192"/>
      <c r="O732" s="168"/>
      <c r="P732" s="169"/>
      <c r="Q732" s="170"/>
      <c r="R732" s="170"/>
    </row>
    <row r="733" spans="1:25" ht="63.75" customHeight="1" thickBot="1">
      <c r="B733" s="542" t="s">
        <v>98</v>
      </c>
      <c r="C733" s="543"/>
      <c r="D733" s="543"/>
      <c r="E733" s="543"/>
      <c r="F733" s="543"/>
      <c r="G733" s="543"/>
      <c r="H733" s="543"/>
      <c r="I733" s="543"/>
      <c r="J733" s="543"/>
      <c r="K733" s="543"/>
      <c r="L733" s="543"/>
      <c r="M733" s="543"/>
      <c r="N733" s="543"/>
      <c r="O733" s="543"/>
      <c r="P733" s="544"/>
    </row>
    <row r="734" spans="1:25" s="167" customFormat="1" ht="18.75" thickBot="1">
      <c r="B734" s="171"/>
      <c r="C734" s="171"/>
      <c r="D734" s="171"/>
      <c r="E734" s="172"/>
      <c r="F734" s="172"/>
      <c r="G734" s="172"/>
      <c r="H734" s="172"/>
      <c r="I734" s="172"/>
      <c r="J734" s="172"/>
      <c r="K734" s="172"/>
      <c r="L734" s="173"/>
      <c r="M734" s="174"/>
      <c r="N734" s="174"/>
      <c r="O734" s="168"/>
      <c r="P734" s="169"/>
      <c r="Q734" s="170"/>
      <c r="R734" s="170"/>
    </row>
    <row r="735" spans="1:25" s="167" customFormat="1" ht="156" customHeight="1">
      <c r="B735" s="586" t="s">
        <v>99</v>
      </c>
      <c r="C735" s="587"/>
      <c r="D735" s="587"/>
      <c r="E735" s="210" t="s">
        <v>100</v>
      </c>
      <c r="F735" s="588" t="s">
        <v>119</v>
      </c>
      <c r="G735" s="588"/>
      <c r="H735" s="588"/>
      <c r="I735" s="588"/>
      <c r="J735" s="588"/>
      <c r="K735" s="588"/>
      <c r="L735" s="589" t="s">
        <v>101</v>
      </c>
      <c r="M735" s="590"/>
      <c r="N735" s="588" t="s">
        <v>42</v>
      </c>
      <c r="O735" s="588"/>
      <c r="P735" s="591"/>
      <c r="Q735" s="170"/>
      <c r="R735" s="170"/>
    </row>
    <row r="736" spans="1:25" s="167" customFormat="1" ht="44.25" customHeight="1" thickBot="1">
      <c r="B736" s="696"/>
      <c r="C736" s="697"/>
      <c r="D736" s="697"/>
      <c r="E736" s="198"/>
      <c r="F736" s="509"/>
      <c r="G736" s="510"/>
      <c r="H736" s="510"/>
      <c r="I736" s="510"/>
      <c r="J736" s="510"/>
      <c r="K736" s="511"/>
      <c r="L736" s="567" t="s">
        <v>70</v>
      </c>
      <c r="M736" s="568"/>
      <c r="N736" s="666" t="s">
        <v>144</v>
      </c>
      <c r="O736" s="667"/>
      <c r="P736" s="668"/>
      <c r="Q736" s="170"/>
      <c r="R736" s="170"/>
    </row>
    <row r="737" spans="2:18" s="167" customFormat="1" ht="33.75" customHeight="1" thickBot="1">
      <c r="B737" s="691"/>
      <c r="C737" s="692"/>
      <c r="D737" s="692"/>
      <c r="E737" s="199"/>
      <c r="F737" s="564"/>
      <c r="G737" s="565"/>
      <c r="H737" s="565"/>
      <c r="I737" s="565"/>
      <c r="J737" s="565"/>
      <c r="K737" s="566"/>
      <c r="L737" s="567" t="s">
        <v>70</v>
      </c>
      <c r="M737" s="568"/>
      <c r="N737" s="669"/>
      <c r="O737" s="670"/>
      <c r="P737" s="671"/>
      <c r="Q737" s="170"/>
      <c r="R737" s="170"/>
    </row>
    <row r="738" spans="2:18" s="167" customFormat="1" ht="9" customHeight="1" thickBot="1">
      <c r="B738" s="175"/>
      <c r="C738" s="176"/>
      <c r="D738" s="176"/>
      <c r="E738" s="177"/>
      <c r="F738" s="178"/>
      <c r="G738" s="178"/>
      <c r="H738" s="178"/>
      <c r="I738" s="178"/>
      <c r="J738" s="178"/>
      <c r="K738" s="178"/>
      <c r="L738" s="179"/>
      <c r="M738" s="179"/>
      <c r="N738" s="180"/>
      <c r="O738" s="180"/>
      <c r="P738" s="180"/>
      <c r="Q738" s="170"/>
      <c r="R738" s="170"/>
    </row>
    <row r="739" spans="2:18" s="167" customFormat="1" ht="16.5" thickBot="1">
      <c r="B739" s="569" t="s">
        <v>114</v>
      </c>
      <c r="C739" s="570"/>
      <c r="D739" s="570"/>
      <c r="E739" s="570"/>
      <c r="F739" s="570"/>
      <c r="G739" s="570"/>
      <c r="H739" s="570"/>
      <c r="I739" s="570"/>
      <c r="J739" s="570"/>
      <c r="K739" s="571"/>
      <c r="L739" s="524" t="s">
        <v>70</v>
      </c>
      <c r="M739" s="525"/>
      <c r="N739" s="575" t="s">
        <v>42</v>
      </c>
      <c r="O739" s="576"/>
      <c r="P739" s="577"/>
      <c r="Q739" s="170"/>
      <c r="R739" s="170"/>
    </row>
    <row r="740" spans="2:18" s="167" customFormat="1" ht="66" customHeight="1" thickBot="1">
      <c r="B740" s="572"/>
      <c r="C740" s="573"/>
      <c r="D740" s="573"/>
      <c r="E740" s="573"/>
      <c r="F740" s="573"/>
      <c r="G740" s="573"/>
      <c r="H740" s="573"/>
      <c r="I740" s="573"/>
      <c r="J740" s="573"/>
      <c r="K740" s="574"/>
      <c r="L740" s="528"/>
      <c r="M740" s="529"/>
      <c r="N740" s="693" t="s">
        <v>144</v>
      </c>
      <c r="O740" s="694"/>
      <c r="P740" s="695"/>
      <c r="Q740" s="170"/>
      <c r="R740" s="170"/>
    </row>
    <row r="741" spans="2:18" s="167" customFormat="1" ht="6.75" customHeight="1" thickBot="1">
      <c r="B741" s="192"/>
      <c r="C741" s="192"/>
      <c r="D741" s="192"/>
      <c r="E741" s="191"/>
      <c r="F741" s="191"/>
      <c r="G741" s="191"/>
      <c r="H741" s="191"/>
      <c r="I741" s="193"/>
      <c r="J741" s="193"/>
      <c r="K741" s="193"/>
      <c r="L741" s="193"/>
      <c r="M741" s="192"/>
      <c r="O741" s="168"/>
      <c r="P741" s="169"/>
      <c r="Q741" s="170"/>
      <c r="R741" s="170"/>
    </row>
    <row r="742" spans="2:18" s="167" customFormat="1" ht="50.25" customHeight="1" thickBot="1">
      <c r="B742" s="578" t="s">
        <v>115</v>
      </c>
      <c r="C742" s="579"/>
      <c r="D742" s="579"/>
      <c r="E742" s="579"/>
      <c r="F742" s="579"/>
      <c r="G742" s="579"/>
      <c r="H742" s="579"/>
      <c r="I742" s="579"/>
      <c r="J742" s="579"/>
      <c r="K742" s="579"/>
      <c r="L742" s="579"/>
      <c r="M742" s="579"/>
      <c r="N742" s="579"/>
      <c r="O742" s="579"/>
      <c r="P742" s="580"/>
      <c r="Q742" s="170"/>
      <c r="R742" s="170"/>
    </row>
    <row r="743" spans="2:18" s="167" customFormat="1" ht="157.5" customHeight="1">
      <c r="B743" s="183" t="s">
        <v>107</v>
      </c>
      <c r="C743" s="589" t="s">
        <v>110</v>
      </c>
      <c r="D743" s="590"/>
      <c r="E743" s="210" t="s">
        <v>103</v>
      </c>
      <c r="F743" s="588" t="s">
        <v>104</v>
      </c>
      <c r="G743" s="588"/>
      <c r="H743" s="588"/>
      <c r="I743" s="588"/>
      <c r="J743" s="588"/>
      <c r="K743" s="588"/>
      <c r="L743" s="588" t="s">
        <v>108</v>
      </c>
      <c r="M743" s="588"/>
      <c r="N743" s="588" t="s">
        <v>42</v>
      </c>
      <c r="O743" s="588"/>
      <c r="P743" s="591"/>
      <c r="Q743" s="170"/>
      <c r="R743" s="170"/>
    </row>
    <row r="744" spans="2:18" s="167" customFormat="1" ht="33.75" customHeight="1">
      <c r="B744" s="194"/>
      <c r="C744" s="560"/>
      <c r="D744" s="561"/>
      <c r="E744" s="195"/>
      <c r="F744" s="583"/>
      <c r="G744" s="583"/>
      <c r="H744" s="583"/>
      <c r="I744" s="583"/>
      <c r="J744" s="583"/>
      <c r="K744" s="583"/>
      <c r="L744" s="582" t="s">
        <v>70</v>
      </c>
      <c r="M744" s="582"/>
      <c r="N744" s="620" t="s">
        <v>144</v>
      </c>
      <c r="O744" s="621"/>
      <c r="P744" s="622"/>
      <c r="Q744" s="170"/>
      <c r="R744" s="170"/>
    </row>
    <row r="745" spans="2:18" s="167" customFormat="1" ht="33.75" customHeight="1" thickBot="1">
      <c r="B745" s="194"/>
      <c r="C745" s="560"/>
      <c r="D745" s="561"/>
      <c r="E745" s="195"/>
      <c r="F745" s="583"/>
      <c r="G745" s="583"/>
      <c r="H745" s="583"/>
      <c r="I745" s="583"/>
      <c r="J745" s="583"/>
      <c r="K745" s="583"/>
      <c r="L745" s="582" t="s">
        <v>70</v>
      </c>
      <c r="M745" s="582"/>
      <c r="N745" s="698"/>
      <c r="O745" s="699"/>
      <c r="P745" s="700"/>
      <c r="Q745" s="170"/>
      <c r="R745" s="170"/>
    </row>
    <row r="746" spans="2:18" ht="32.25" customHeight="1" thickBot="1">
      <c r="B746" s="184" t="s">
        <v>109</v>
      </c>
      <c r="C746" s="551"/>
      <c r="D746" s="552"/>
      <c r="E746" s="181" t="s">
        <v>70</v>
      </c>
      <c r="F746" s="185"/>
    </row>
    <row r="747" spans="2:18" ht="15" customHeight="1" thickBot="1">
      <c r="C747" s="553"/>
      <c r="D747" s="553"/>
    </row>
    <row r="748" spans="2:18" s="167" customFormat="1" ht="33.75" customHeight="1" thickBot="1">
      <c r="B748" s="514" t="s">
        <v>111</v>
      </c>
      <c r="C748" s="515"/>
      <c r="D748" s="515"/>
      <c r="E748" s="515"/>
      <c r="F748" s="515"/>
      <c r="G748" s="515"/>
      <c r="H748" s="515"/>
      <c r="I748" s="515"/>
      <c r="J748" s="515"/>
      <c r="K748" s="515"/>
      <c r="L748" s="515"/>
      <c r="M748" s="515"/>
      <c r="N748" s="515"/>
      <c r="O748" s="515"/>
      <c r="P748" s="516"/>
      <c r="Q748" s="170"/>
      <c r="R748" s="170"/>
    </row>
    <row r="749" spans="2:18" s="167" customFormat="1" ht="18.75" thickBot="1">
      <c r="B749" s="554"/>
      <c r="C749" s="554"/>
      <c r="D749" s="554"/>
      <c r="E749" s="554"/>
      <c r="F749" s="554"/>
      <c r="G749" s="554"/>
      <c r="H749" s="554"/>
      <c r="I749" s="554"/>
      <c r="J749" s="554"/>
      <c r="K749" s="554"/>
      <c r="L749" s="554"/>
      <c r="M749" s="554"/>
      <c r="N749" s="554"/>
      <c r="O749" s="554"/>
      <c r="P749" s="554"/>
      <c r="Q749" s="170"/>
      <c r="R749" s="170"/>
    </row>
    <row r="750" spans="2:18" s="167" customFormat="1" ht="15.75">
      <c r="B750" s="518" t="s">
        <v>95</v>
      </c>
      <c r="C750" s="519"/>
      <c r="D750" s="520"/>
      <c r="E750" s="521"/>
      <c r="F750" s="522"/>
      <c r="G750" s="522"/>
      <c r="H750" s="522"/>
      <c r="I750" s="522"/>
      <c r="J750" s="522"/>
      <c r="K750" s="522"/>
      <c r="L750" s="522"/>
      <c r="M750" s="522"/>
      <c r="N750" s="523"/>
      <c r="O750" s="524" t="s">
        <v>70</v>
      </c>
      <c r="P750" s="525"/>
      <c r="Q750" s="170"/>
      <c r="R750" s="170"/>
    </row>
    <row r="751" spans="2:18" s="167" customFormat="1" ht="15.75">
      <c r="B751" s="530" t="s">
        <v>96</v>
      </c>
      <c r="C751" s="531"/>
      <c r="D751" s="532"/>
      <c r="E751" s="533"/>
      <c r="F751" s="534"/>
      <c r="G751" s="534"/>
      <c r="H751" s="534"/>
      <c r="I751" s="534"/>
      <c r="J751" s="534"/>
      <c r="K751" s="534"/>
      <c r="L751" s="534"/>
      <c r="M751" s="534"/>
      <c r="N751" s="535"/>
      <c r="O751" s="526"/>
      <c r="P751" s="527"/>
      <c r="Q751" s="170"/>
      <c r="R751" s="170"/>
    </row>
    <row r="752" spans="2:18" s="167" customFormat="1" ht="16.5" thickBot="1">
      <c r="B752" s="536" t="s">
        <v>97</v>
      </c>
      <c r="C752" s="537"/>
      <c r="D752" s="538"/>
      <c r="E752" s="539"/>
      <c r="F752" s="540"/>
      <c r="G752" s="540"/>
      <c r="H752" s="540"/>
      <c r="I752" s="540"/>
      <c r="J752" s="540"/>
      <c r="K752" s="540"/>
      <c r="L752" s="540"/>
      <c r="M752" s="540"/>
      <c r="N752" s="541"/>
      <c r="O752" s="528"/>
      <c r="P752" s="529"/>
      <c r="Q752" s="170"/>
      <c r="R752" s="170"/>
    </row>
    <row r="753" spans="2:18" s="167" customFormat="1" ht="18.75" thickBot="1">
      <c r="B753" s="171"/>
      <c r="C753" s="171"/>
      <c r="D753" s="171"/>
      <c r="E753" s="172"/>
      <c r="F753" s="172"/>
      <c r="G753" s="172"/>
      <c r="H753" s="172"/>
      <c r="I753" s="172"/>
      <c r="J753" s="172"/>
      <c r="K753" s="172"/>
      <c r="L753" s="173"/>
      <c r="M753" s="174"/>
      <c r="N753" s="174"/>
      <c r="O753" s="168"/>
      <c r="P753" s="169"/>
      <c r="Q753" s="170"/>
      <c r="R753" s="170"/>
    </row>
    <row r="754" spans="2:18" ht="63" customHeight="1" thickBot="1">
      <c r="B754" s="542" t="s">
        <v>112</v>
      </c>
      <c r="C754" s="543"/>
      <c r="D754" s="543"/>
      <c r="E754" s="543"/>
      <c r="F754" s="543"/>
      <c r="G754" s="543"/>
      <c r="H754" s="543"/>
      <c r="I754" s="543"/>
      <c r="J754" s="543"/>
      <c r="K754" s="543"/>
      <c r="L754" s="543"/>
      <c r="M754" s="543"/>
      <c r="N754" s="543"/>
      <c r="O754" s="543"/>
      <c r="P754" s="544"/>
    </row>
    <row r="755" spans="2:18" s="167" customFormat="1" ht="18.75" thickBot="1">
      <c r="B755" s="171"/>
      <c r="C755" s="171"/>
      <c r="D755" s="171"/>
      <c r="E755" s="172"/>
      <c r="F755" s="172"/>
      <c r="G755" s="172"/>
      <c r="H755" s="172"/>
      <c r="I755" s="172"/>
      <c r="J755" s="172"/>
      <c r="K755" s="172"/>
      <c r="L755" s="173"/>
      <c r="M755" s="174"/>
      <c r="N755" s="174"/>
      <c r="O755" s="168"/>
      <c r="P755" s="169"/>
      <c r="Q755" s="170"/>
      <c r="R755" s="170"/>
    </row>
    <row r="756" spans="2:18" s="167" customFormat="1" ht="157.5" customHeight="1">
      <c r="B756" s="586" t="s">
        <v>99</v>
      </c>
      <c r="C756" s="587"/>
      <c r="D756" s="587"/>
      <c r="E756" s="210" t="s">
        <v>100</v>
      </c>
      <c r="F756" s="588" t="s">
        <v>119</v>
      </c>
      <c r="G756" s="588"/>
      <c r="H756" s="588"/>
      <c r="I756" s="588"/>
      <c r="J756" s="588"/>
      <c r="K756" s="588"/>
      <c r="L756" s="589" t="s">
        <v>101</v>
      </c>
      <c r="M756" s="590"/>
      <c r="N756" s="588" t="s">
        <v>42</v>
      </c>
      <c r="O756" s="588"/>
      <c r="P756" s="591"/>
      <c r="Q756" s="170"/>
      <c r="R756" s="170"/>
    </row>
    <row r="757" spans="2:18" s="167" customFormat="1" ht="27" customHeight="1" thickBot="1">
      <c r="B757" s="507"/>
      <c r="C757" s="508"/>
      <c r="D757" s="508"/>
      <c r="E757" s="198"/>
      <c r="F757" s="509"/>
      <c r="G757" s="510"/>
      <c r="H757" s="510"/>
      <c r="I757" s="510"/>
      <c r="J757" s="510"/>
      <c r="K757" s="511"/>
      <c r="L757" s="567" t="s">
        <v>70</v>
      </c>
      <c r="M757" s="568"/>
      <c r="N757" s="666" t="s">
        <v>144</v>
      </c>
      <c r="O757" s="667"/>
      <c r="P757" s="668"/>
      <c r="Q757" s="170"/>
      <c r="R757" s="170"/>
    </row>
    <row r="758" spans="2:18" s="167" customFormat="1" ht="33.75" customHeight="1" thickBot="1">
      <c r="B758" s="562"/>
      <c r="C758" s="563"/>
      <c r="D758" s="563"/>
      <c r="E758" s="199"/>
      <c r="F758" s="564"/>
      <c r="G758" s="565"/>
      <c r="H758" s="565"/>
      <c r="I758" s="565"/>
      <c r="J758" s="565"/>
      <c r="K758" s="566"/>
      <c r="L758" s="567" t="s">
        <v>70</v>
      </c>
      <c r="M758" s="568"/>
      <c r="N758" s="669"/>
      <c r="O758" s="670"/>
      <c r="P758" s="671"/>
      <c r="Q758" s="170"/>
      <c r="R758" s="170"/>
    </row>
    <row r="759" spans="2:18" s="167" customFormat="1" ht="18.75" thickBot="1">
      <c r="B759" s="175"/>
      <c r="C759" s="176"/>
      <c r="D759" s="176"/>
      <c r="E759" s="177"/>
      <c r="F759" s="178"/>
      <c r="G759" s="178"/>
      <c r="H759" s="178"/>
      <c r="I759" s="178"/>
      <c r="J759" s="178"/>
      <c r="K759" s="178"/>
      <c r="L759" s="179"/>
      <c r="M759" s="179"/>
      <c r="N759" s="180"/>
      <c r="O759" s="180"/>
      <c r="P759" s="180"/>
      <c r="Q759" s="170"/>
      <c r="R759" s="170"/>
    </row>
    <row r="760" spans="2:18" s="167" customFormat="1" ht="28.15" customHeight="1" thickBot="1">
      <c r="B760" s="569" t="s">
        <v>113</v>
      </c>
      <c r="C760" s="570"/>
      <c r="D760" s="570"/>
      <c r="E760" s="570"/>
      <c r="F760" s="570"/>
      <c r="G760" s="570"/>
      <c r="H760" s="570"/>
      <c r="I760" s="570"/>
      <c r="J760" s="570"/>
      <c r="K760" s="571"/>
      <c r="L760" s="524" t="s">
        <v>70</v>
      </c>
      <c r="M760" s="525"/>
      <c r="N760" s="575" t="s">
        <v>42</v>
      </c>
      <c r="O760" s="576"/>
      <c r="P760" s="577"/>
      <c r="Q760" s="170"/>
      <c r="R760" s="170"/>
    </row>
    <row r="761" spans="2:18" s="167" customFormat="1" ht="55.9" customHeight="1" thickBot="1">
      <c r="B761" s="572"/>
      <c r="C761" s="573"/>
      <c r="D761" s="573"/>
      <c r="E761" s="573"/>
      <c r="F761" s="573"/>
      <c r="G761" s="573"/>
      <c r="H761" s="573"/>
      <c r="I761" s="573"/>
      <c r="J761" s="573"/>
      <c r="K761" s="574"/>
      <c r="L761" s="528"/>
      <c r="M761" s="529"/>
      <c r="N761" s="694" t="s">
        <v>144</v>
      </c>
      <c r="O761" s="694"/>
      <c r="P761" s="695"/>
      <c r="Q761" s="170"/>
      <c r="R761" s="170"/>
    </row>
    <row r="762" spans="2:18" s="167" customFormat="1" ht="16.5" thickBot="1">
      <c r="B762" s="192"/>
      <c r="C762" s="192"/>
      <c r="D762" s="192"/>
      <c r="E762" s="191"/>
      <c r="F762" s="191"/>
      <c r="G762" s="191"/>
      <c r="H762" s="191"/>
      <c r="I762" s="193"/>
      <c r="J762" s="193"/>
      <c r="K762" s="193"/>
      <c r="L762" s="193"/>
      <c r="M762" s="192"/>
      <c r="O762" s="168"/>
      <c r="P762" s="169"/>
      <c r="Q762" s="170"/>
      <c r="R762" s="170"/>
    </row>
    <row r="763" spans="2:18" s="167" customFormat="1" ht="66" customHeight="1" thickBot="1">
      <c r="B763" s="578" t="s">
        <v>116</v>
      </c>
      <c r="C763" s="579"/>
      <c r="D763" s="579"/>
      <c r="E763" s="579"/>
      <c r="F763" s="579"/>
      <c r="G763" s="579"/>
      <c r="H763" s="579"/>
      <c r="I763" s="579"/>
      <c r="J763" s="579"/>
      <c r="K763" s="579"/>
      <c r="L763" s="579"/>
      <c r="M763" s="579"/>
      <c r="N763" s="579"/>
      <c r="O763" s="579"/>
      <c r="P763" s="580"/>
      <c r="Q763" s="170"/>
      <c r="R763" s="170"/>
    </row>
    <row r="764" spans="2:18" s="167" customFormat="1" ht="135.75" customHeight="1">
      <c r="B764" s="183" t="s">
        <v>107</v>
      </c>
      <c r="C764" s="589" t="s">
        <v>110</v>
      </c>
      <c r="D764" s="590"/>
      <c r="E764" s="210" t="s">
        <v>103</v>
      </c>
      <c r="F764" s="588" t="s">
        <v>104</v>
      </c>
      <c r="G764" s="588"/>
      <c r="H764" s="588"/>
      <c r="I764" s="588"/>
      <c r="J764" s="588"/>
      <c r="K764" s="588"/>
      <c r="L764" s="588" t="s">
        <v>108</v>
      </c>
      <c r="M764" s="588"/>
      <c r="N764" s="588" t="s">
        <v>42</v>
      </c>
      <c r="O764" s="588"/>
      <c r="P764" s="591"/>
      <c r="Q764" s="170"/>
      <c r="R764" s="170"/>
    </row>
    <row r="765" spans="2:18" s="167" customFormat="1" ht="21.75" customHeight="1">
      <c r="B765" s="194"/>
      <c r="C765" s="560"/>
      <c r="D765" s="561"/>
      <c r="E765" s="195"/>
      <c r="F765" s="583"/>
      <c r="G765" s="583"/>
      <c r="H765" s="583"/>
      <c r="I765" s="583"/>
      <c r="J765" s="583"/>
      <c r="K765" s="583"/>
      <c r="L765" s="582" t="s">
        <v>70</v>
      </c>
      <c r="M765" s="582"/>
      <c r="N765" s="666" t="s">
        <v>144</v>
      </c>
      <c r="O765" s="667"/>
      <c r="P765" s="668"/>
      <c r="Q765" s="170"/>
      <c r="R765" s="170"/>
    </row>
    <row r="766" spans="2:18" s="167" customFormat="1" ht="21.75" customHeight="1" thickBot="1">
      <c r="B766" s="194"/>
      <c r="C766" s="560"/>
      <c r="D766" s="561"/>
      <c r="E766" s="195"/>
      <c r="F766" s="583"/>
      <c r="G766" s="583"/>
      <c r="H766" s="583"/>
      <c r="I766" s="583"/>
      <c r="J766" s="583"/>
      <c r="K766" s="583"/>
      <c r="L766" s="582" t="s">
        <v>70</v>
      </c>
      <c r="M766" s="582"/>
      <c r="N766" s="701"/>
      <c r="O766" s="702"/>
      <c r="P766" s="703"/>
      <c r="Q766" s="170"/>
      <c r="R766" s="170"/>
    </row>
    <row r="767" spans="2:18" ht="32.25" customHeight="1" thickBot="1">
      <c r="B767" s="200" t="s">
        <v>109</v>
      </c>
      <c r="C767" s="596"/>
      <c r="D767" s="597"/>
      <c r="E767" s="209" t="s">
        <v>70</v>
      </c>
      <c r="F767" s="185"/>
    </row>
    <row r="768" spans="2:18" ht="32.25" customHeight="1"/>
    <row r="769" spans="2:6" ht="32.25" customHeight="1">
      <c r="B769" s="241"/>
      <c r="C769" s="242"/>
      <c r="D769" s="242"/>
      <c r="E769" s="238"/>
      <c r="F769" s="243"/>
    </row>
    <row r="770" spans="2:6" ht="32.25" customHeight="1">
      <c r="B770" s="241"/>
      <c r="C770" s="242"/>
      <c r="D770" s="242"/>
      <c r="E770" s="238"/>
      <c r="F770" s="243"/>
    </row>
    <row r="771" spans="2:6" ht="32.25" customHeight="1">
      <c r="B771" s="241"/>
      <c r="C771" s="242"/>
      <c r="D771" s="242"/>
      <c r="E771" s="238"/>
      <c r="F771" s="243"/>
    </row>
    <row r="772" spans="2:6" ht="32.25" customHeight="1">
      <c r="B772" s="241"/>
      <c r="C772" s="242"/>
      <c r="D772" s="242"/>
      <c r="E772" s="238"/>
      <c r="F772" s="243"/>
    </row>
    <row r="773" spans="2:6" ht="32.25" customHeight="1">
      <c r="B773" s="241"/>
      <c r="C773" s="242"/>
      <c r="D773" s="242"/>
      <c r="E773" s="238"/>
      <c r="F773" s="243"/>
    </row>
    <row r="774" spans="2:6" ht="32.25" customHeight="1">
      <c r="B774" s="241"/>
      <c r="C774" s="242"/>
      <c r="D774" s="242"/>
      <c r="E774" s="238"/>
      <c r="F774" s="243"/>
    </row>
    <row r="775" spans="2:6" ht="32.25" customHeight="1">
      <c r="B775" s="241"/>
      <c r="C775" s="242"/>
      <c r="D775" s="242"/>
      <c r="E775" s="238"/>
      <c r="F775" s="243"/>
    </row>
    <row r="776" spans="2:6" ht="32.25" customHeight="1">
      <c r="B776" s="241"/>
      <c r="C776" s="242"/>
      <c r="D776" s="242"/>
      <c r="E776" s="238"/>
      <c r="F776" s="243"/>
    </row>
    <row r="777" spans="2:6" ht="32.25" customHeight="1">
      <c r="B777" s="241"/>
      <c r="C777" s="242"/>
      <c r="D777" s="242"/>
      <c r="E777" s="238"/>
      <c r="F777" s="243"/>
    </row>
    <row r="778" spans="2:6" ht="32.25" customHeight="1">
      <c r="B778" s="241"/>
      <c r="C778" s="242"/>
      <c r="D778" s="242"/>
      <c r="E778" s="238"/>
      <c r="F778" s="243"/>
    </row>
    <row r="779" spans="2:6" ht="30.75" customHeight="1"/>
    <row r="789" spans="1:19" ht="13.5" thickBot="1"/>
    <row r="790" spans="1:19" ht="77.25" customHeight="1" thickBot="1">
      <c r="A790" s="8"/>
      <c r="B790" s="186">
        <v>18</v>
      </c>
      <c r="C790" s="629" t="s">
        <v>496</v>
      </c>
      <c r="D790" s="629"/>
      <c r="E790" s="629"/>
      <c r="F790" s="224" t="s">
        <v>47</v>
      </c>
      <c r="G790" s="617"/>
      <c r="H790" s="618"/>
      <c r="I790" s="618"/>
      <c r="J790" s="618"/>
      <c r="K790" s="618"/>
      <c r="L790" s="618"/>
      <c r="M790" s="618"/>
      <c r="N790" s="618"/>
      <c r="O790" s="618"/>
      <c r="P790" s="619"/>
      <c r="S790" s="30"/>
    </row>
    <row r="791" spans="1:19" ht="16.5" thickBot="1">
      <c r="A791" s="8"/>
      <c r="B791" s="555" t="s">
        <v>120</v>
      </c>
      <c r="C791" s="556"/>
      <c r="D791" s="556"/>
      <c r="E791" s="556"/>
      <c r="F791" s="556"/>
      <c r="G791" s="556"/>
      <c r="H791" s="556"/>
      <c r="I791" s="556"/>
      <c r="J791" s="556"/>
      <c r="K791" s="556"/>
      <c r="L791" s="556"/>
      <c r="M791" s="556"/>
      <c r="N791" s="556"/>
      <c r="O791" s="556"/>
      <c r="P791" s="557"/>
    </row>
    <row r="792" spans="1:19" ht="16.5" thickBot="1">
      <c r="A792" s="167"/>
      <c r="B792" s="187"/>
      <c r="C792" s="187"/>
      <c r="D792" s="187"/>
      <c r="E792" s="187"/>
      <c r="F792" s="187"/>
      <c r="G792" s="187"/>
      <c r="H792" s="187"/>
      <c r="I792" s="187"/>
      <c r="J792" s="187"/>
      <c r="K792" s="187"/>
      <c r="L792" s="187"/>
      <c r="M792" s="188"/>
      <c r="N792" s="188"/>
      <c r="O792" s="168"/>
      <c r="P792" s="169"/>
    </row>
    <row r="793" spans="1:19" ht="16.5" thickBot="1">
      <c r="A793" s="167"/>
      <c r="B793" s="514" t="s">
        <v>94</v>
      </c>
      <c r="C793" s="515"/>
      <c r="D793" s="515"/>
      <c r="E793" s="515"/>
      <c r="F793" s="515"/>
      <c r="G793" s="515"/>
      <c r="H793" s="515"/>
      <c r="I793" s="515"/>
      <c r="J793" s="515"/>
      <c r="K793" s="515"/>
      <c r="L793" s="515"/>
      <c r="M793" s="515"/>
      <c r="N793" s="515"/>
      <c r="O793" s="515"/>
      <c r="P793" s="516"/>
    </row>
    <row r="794" spans="1:19" ht="16.5" thickBot="1">
      <c r="A794" s="167"/>
      <c r="B794" s="517"/>
      <c r="C794" s="517"/>
      <c r="D794" s="517"/>
      <c r="E794" s="517"/>
      <c r="F794" s="517"/>
      <c r="G794" s="517"/>
      <c r="H794" s="517"/>
      <c r="I794" s="517"/>
      <c r="J794" s="517"/>
      <c r="K794" s="517"/>
      <c r="L794" s="517"/>
      <c r="M794" s="517"/>
      <c r="N794" s="517"/>
      <c r="O794" s="517"/>
      <c r="P794" s="517"/>
    </row>
    <row r="795" spans="1:19" ht="15.75">
      <c r="A795" s="167"/>
      <c r="B795" s="518" t="s">
        <v>95</v>
      </c>
      <c r="C795" s="519"/>
      <c r="D795" s="520"/>
      <c r="E795" s="592" t="s">
        <v>593</v>
      </c>
      <c r="F795" s="522"/>
      <c r="G795" s="522"/>
      <c r="H795" s="522"/>
      <c r="I795" s="522"/>
      <c r="J795" s="522"/>
      <c r="K795" s="522"/>
      <c r="L795" s="522"/>
      <c r="M795" s="522"/>
      <c r="N795" s="523"/>
      <c r="O795" s="524" t="s">
        <v>47</v>
      </c>
      <c r="P795" s="525"/>
    </row>
    <row r="796" spans="1:19" ht="15.75">
      <c r="A796" s="167"/>
      <c r="B796" s="530" t="s">
        <v>96</v>
      </c>
      <c r="C796" s="531"/>
      <c r="D796" s="532"/>
      <c r="E796" s="648">
        <v>19488861</v>
      </c>
      <c r="F796" s="649"/>
      <c r="G796" s="649"/>
      <c r="H796" s="649"/>
      <c r="I796" s="649"/>
      <c r="J796" s="649"/>
      <c r="K796" s="649"/>
      <c r="L796" s="649"/>
      <c r="M796" s="649"/>
      <c r="N796" s="650"/>
      <c r="O796" s="526"/>
      <c r="P796" s="527"/>
    </row>
    <row r="797" spans="1:19" ht="16.5" thickBot="1">
      <c r="A797" s="167"/>
      <c r="B797" s="536" t="s">
        <v>97</v>
      </c>
      <c r="C797" s="537"/>
      <c r="D797" s="538"/>
      <c r="E797" s="539" t="s">
        <v>478</v>
      </c>
      <c r="F797" s="540"/>
      <c r="G797" s="540"/>
      <c r="H797" s="540"/>
      <c r="I797" s="540"/>
      <c r="J797" s="540"/>
      <c r="K797" s="540"/>
      <c r="L797" s="540"/>
      <c r="M797" s="540"/>
      <c r="N797" s="541"/>
      <c r="O797" s="528"/>
      <c r="P797" s="529"/>
    </row>
    <row r="798" spans="1:19" ht="16.5" thickBot="1">
      <c r="A798" s="167"/>
      <c r="B798" s="189"/>
      <c r="C798" s="189"/>
      <c r="D798" s="189"/>
      <c r="E798" s="190"/>
      <c r="F798" s="190"/>
      <c r="G798" s="190"/>
      <c r="H798" s="190"/>
      <c r="I798" s="190"/>
      <c r="J798" s="190"/>
      <c r="K798" s="190"/>
      <c r="L798" s="191"/>
      <c r="M798" s="192"/>
      <c r="N798" s="192"/>
      <c r="O798" s="168"/>
      <c r="P798" s="169"/>
    </row>
    <row r="799" spans="1:19" ht="16.5" thickBot="1">
      <c r="B799" s="542" t="s">
        <v>98</v>
      </c>
      <c r="C799" s="543"/>
      <c r="D799" s="543"/>
      <c r="E799" s="543"/>
      <c r="F799" s="543"/>
      <c r="G799" s="543"/>
      <c r="H799" s="543"/>
      <c r="I799" s="543"/>
      <c r="J799" s="543"/>
      <c r="K799" s="543"/>
      <c r="L799" s="543"/>
      <c r="M799" s="543"/>
      <c r="N799" s="543"/>
      <c r="O799" s="543"/>
      <c r="P799" s="544"/>
    </row>
    <row r="800" spans="1:19" ht="18.75" thickBot="1">
      <c r="A800" s="167"/>
      <c r="B800" s="171"/>
      <c r="C800" s="171"/>
      <c r="D800" s="171"/>
      <c r="E800" s="172"/>
      <c r="F800" s="172"/>
      <c r="G800" s="172"/>
      <c r="H800" s="172"/>
      <c r="I800" s="172"/>
      <c r="J800" s="172"/>
      <c r="K800" s="172"/>
      <c r="L800" s="173"/>
      <c r="M800" s="174"/>
      <c r="N800" s="174"/>
      <c r="O800" s="168"/>
      <c r="P800" s="169"/>
    </row>
    <row r="801" spans="1:16" ht="15">
      <c r="A801" s="167"/>
      <c r="B801" s="586" t="s">
        <v>99</v>
      </c>
      <c r="C801" s="587"/>
      <c r="D801" s="587"/>
      <c r="E801" s="210" t="s">
        <v>100</v>
      </c>
      <c r="F801" s="588" t="s">
        <v>119</v>
      </c>
      <c r="G801" s="588"/>
      <c r="H801" s="588"/>
      <c r="I801" s="588"/>
      <c r="J801" s="588"/>
      <c r="K801" s="588"/>
      <c r="L801" s="589" t="s">
        <v>101</v>
      </c>
      <c r="M801" s="590"/>
      <c r="N801" s="588" t="s">
        <v>42</v>
      </c>
      <c r="O801" s="588"/>
      <c r="P801" s="591"/>
    </row>
    <row r="802" spans="1:16" ht="15.75">
      <c r="A802" s="167"/>
      <c r="B802" s="646" t="s">
        <v>592</v>
      </c>
      <c r="C802" s="647"/>
      <c r="D802" s="647"/>
      <c r="E802" s="198" t="s">
        <v>591</v>
      </c>
      <c r="F802" s="600" t="s">
        <v>590</v>
      </c>
      <c r="G802" s="633"/>
      <c r="H802" s="633"/>
      <c r="I802" s="633"/>
      <c r="J802" s="633"/>
      <c r="K802" s="634"/>
      <c r="L802" s="512" t="s">
        <v>47</v>
      </c>
      <c r="M802" s="513"/>
      <c r="N802" s="603" t="s">
        <v>46</v>
      </c>
      <c r="O802" s="603"/>
      <c r="P802" s="604"/>
    </row>
    <row r="803" spans="1:16" ht="30.75" thickBot="1">
      <c r="A803" s="167"/>
      <c r="B803" s="635" t="s">
        <v>557</v>
      </c>
      <c r="C803" s="636"/>
      <c r="D803" s="636"/>
      <c r="E803" s="247" t="s">
        <v>589</v>
      </c>
      <c r="F803" s="600" t="s">
        <v>588</v>
      </c>
      <c r="G803" s="633"/>
      <c r="H803" s="633"/>
      <c r="I803" s="633"/>
      <c r="J803" s="633"/>
      <c r="K803" s="634"/>
      <c r="L803" s="512" t="s">
        <v>47</v>
      </c>
      <c r="M803" s="513"/>
      <c r="N803" s="603" t="s">
        <v>46</v>
      </c>
      <c r="O803" s="603"/>
      <c r="P803" s="604"/>
    </row>
    <row r="804" spans="1:16" ht="16.5" thickBot="1">
      <c r="A804" s="167"/>
      <c r="B804" s="635" t="s">
        <v>557</v>
      </c>
      <c r="C804" s="636"/>
      <c r="D804" s="636"/>
      <c r="E804" s="247" t="s">
        <v>587</v>
      </c>
      <c r="F804" s="600" t="s">
        <v>586</v>
      </c>
      <c r="G804" s="633"/>
      <c r="H804" s="633"/>
      <c r="I804" s="633"/>
      <c r="J804" s="633"/>
      <c r="K804" s="634"/>
      <c r="L804" s="512" t="s">
        <v>47</v>
      </c>
      <c r="M804" s="513"/>
      <c r="N804" s="603" t="s">
        <v>46</v>
      </c>
      <c r="O804" s="603"/>
      <c r="P804" s="604"/>
    </row>
    <row r="805" spans="1:16" ht="18.75" thickBot="1">
      <c r="A805" s="167"/>
      <c r="B805" s="175"/>
      <c r="C805" s="176"/>
      <c r="D805" s="176"/>
      <c r="E805" s="177"/>
      <c r="F805" s="178"/>
      <c r="G805" s="178"/>
      <c r="H805" s="178"/>
      <c r="I805" s="178"/>
      <c r="J805" s="178"/>
      <c r="K805" s="178"/>
      <c r="L805" s="179"/>
      <c r="M805" s="179"/>
      <c r="N805" s="180"/>
      <c r="O805" s="180"/>
      <c r="P805" s="180"/>
    </row>
    <row r="806" spans="1:16" ht="16.5" thickBot="1">
      <c r="A806" s="167"/>
      <c r="B806" s="569" t="s">
        <v>114</v>
      </c>
      <c r="C806" s="570"/>
      <c r="D806" s="570"/>
      <c r="E806" s="570"/>
      <c r="F806" s="570"/>
      <c r="G806" s="570"/>
      <c r="H806" s="570"/>
      <c r="I806" s="570"/>
      <c r="J806" s="570"/>
      <c r="K806" s="571"/>
      <c r="L806" s="524" t="s">
        <v>47</v>
      </c>
      <c r="M806" s="525"/>
      <c r="N806" s="575" t="s">
        <v>42</v>
      </c>
      <c r="O806" s="576"/>
      <c r="P806" s="577"/>
    </row>
    <row r="807" spans="1:16" ht="16.5" thickBot="1">
      <c r="A807" s="167"/>
      <c r="B807" s="572"/>
      <c r="C807" s="573"/>
      <c r="D807" s="573"/>
      <c r="E807" s="573"/>
      <c r="F807" s="573"/>
      <c r="G807" s="573"/>
      <c r="H807" s="573"/>
      <c r="I807" s="573"/>
      <c r="J807" s="573"/>
      <c r="K807" s="574"/>
      <c r="L807" s="528"/>
      <c r="M807" s="529"/>
      <c r="N807" s="598"/>
      <c r="O807" s="598"/>
      <c r="P807" s="599"/>
    </row>
    <row r="808" spans="1:16" ht="16.5" thickBot="1">
      <c r="A808" s="167"/>
      <c r="B808" s="192"/>
      <c r="C808" s="192"/>
      <c r="D808" s="192"/>
      <c r="E808" s="191"/>
      <c r="F808" s="191"/>
      <c r="G808" s="191"/>
      <c r="H808" s="191"/>
      <c r="I808" s="193"/>
      <c r="J808" s="193"/>
      <c r="K808" s="193"/>
      <c r="L808" s="193"/>
      <c r="M808" s="192"/>
      <c r="N808" s="167"/>
      <c r="O808" s="168"/>
      <c r="P808" s="169"/>
    </row>
    <row r="809" spans="1:16" ht="16.5" thickBot="1">
      <c r="A809" s="167"/>
      <c r="B809" s="578" t="s">
        <v>115</v>
      </c>
      <c r="C809" s="579"/>
      <c r="D809" s="579"/>
      <c r="E809" s="579"/>
      <c r="F809" s="579"/>
      <c r="G809" s="579"/>
      <c r="H809" s="579"/>
      <c r="I809" s="579"/>
      <c r="J809" s="579"/>
      <c r="K809" s="579"/>
      <c r="L809" s="579"/>
      <c r="M809" s="579"/>
      <c r="N809" s="579"/>
      <c r="O809" s="579"/>
      <c r="P809" s="580"/>
    </row>
    <row r="810" spans="1:16" ht="30">
      <c r="A810" s="167"/>
      <c r="B810" s="183" t="s">
        <v>107</v>
      </c>
      <c r="C810" s="589" t="s">
        <v>110</v>
      </c>
      <c r="D810" s="590"/>
      <c r="E810" s="210" t="s">
        <v>103</v>
      </c>
      <c r="F810" s="588" t="s">
        <v>104</v>
      </c>
      <c r="G810" s="588"/>
      <c r="H810" s="588"/>
      <c r="I810" s="588"/>
      <c r="J810" s="588"/>
      <c r="K810" s="588"/>
      <c r="L810" s="588" t="s">
        <v>108</v>
      </c>
      <c r="M810" s="588"/>
      <c r="N810" s="588" t="s">
        <v>42</v>
      </c>
      <c r="O810" s="588"/>
      <c r="P810" s="591"/>
    </row>
    <row r="811" spans="1:16" ht="121.5">
      <c r="A811" s="167"/>
      <c r="B811" s="194" t="s">
        <v>594</v>
      </c>
      <c r="C811" s="560" t="s">
        <v>585</v>
      </c>
      <c r="D811" s="561"/>
      <c r="E811" s="195" t="s">
        <v>105</v>
      </c>
      <c r="F811" s="600" t="s">
        <v>571</v>
      </c>
      <c r="G811" s="633"/>
      <c r="H811" s="633"/>
      <c r="I811" s="633"/>
      <c r="J811" s="633"/>
      <c r="K811" s="634"/>
      <c r="L811" s="582" t="s">
        <v>47</v>
      </c>
      <c r="M811" s="582"/>
      <c r="N811" s="603"/>
      <c r="O811" s="603"/>
      <c r="P811" s="604"/>
    </row>
    <row r="812" spans="1:16" ht="143.25" customHeight="1">
      <c r="A812" s="167"/>
      <c r="B812" s="308" t="s">
        <v>595</v>
      </c>
      <c r="C812" s="560" t="s">
        <v>584</v>
      </c>
      <c r="D812" s="561"/>
      <c r="E812" s="195" t="s">
        <v>105</v>
      </c>
      <c r="F812" s="600" t="s">
        <v>569</v>
      </c>
      <c r="G812" s="633"/>
      <c r="H812" s="633"/>
      <c r="I812" s="633"/>
      <c r="J812" s="633"/>
      <c r="K812" s="634"/>
      <c r="L812" s="582" t="s">
        <v>70</v>
      </c>
      <c r="M812" s="582"/>
      <c r="N812" s="631" t="s">
        <v>598</v>
      </c>
      <c r="O812" s="631"/>
      <c r="P812" s="632"/>
    </row>
    <row r="813" spans="1:16" ht="136.5" thickBot="1">
      <c r="A813" s="167"/>
      <c r="B813" s="304" t="s">
        <v>596</v>
      </c>
      <c r="C813" s="584" t="s">
        <v>583</v>
      </c>
      <c r="D813" s="585"/>
      <c r="E813" s="197" t="s">
        <v>105</v>
      </c>
      <c r="F813" s="600" t="s">
        <v>567</v>
      </c>
      <c r="G813" s="633"/>
      <c r="H813" s="633"/>
      <c r="I813" s="633"/>
      <c r="J813" s="633"/>
      <c r="K813" s="634"/>
      <c r="L813" s="608" t="s">
        <v>47</v>
      </c>
      <c r="M813" s="608"/>
      <c r="N813" s="603" t="s">
        <v>46</v>
      </c>
      <c r="O813" s="603"/>
      <c r="P813" s="604"/>
    </row>
    <row r="814" spans="1:16" ht="106.5" thickBot="1">
      <c r="A814" s="167"/>
      <c r="B814" s="304" t="s">
        <v>597</v>
      </c>
      <c r="C814" s="584" t="s">
        <v>582</v>
      </c>
      <c r="D814" s="585"/>
      <c r="E814" s="197" t="s">
        <v>105</v>
      </c>
      <c r="F814" s="600" t="s">
        <v>565</v>
      </c>
      <c r="G814" s="633"/>
      <c r="H814" s="633"/>
      <c r="I814" s="633"/>
      <c r="J814" s="633"/>
      <c r="K814" s="634"/>
      <c r="L814" s="608" t="s">
        <v>47</v>
      </c>
      <c r="M814" s="608"/>
      <c r="N814" s="603" t="s">
        <v>46</v>
      </c>
      <c r="O814" s="603"/>
      <c r="P814" s="604"/>
    </row>
    <row r="815" spans="1:16" ht="18.75" thickBot="1">
      <c r="B815" s="184" t="s">
        <v>109</v>
      </c>
      <c r="C815" s="551" t="s">
        <v>581</v>
      </c>
      <c r="D815" s="552"/>
      <c r="E815" s="181" t="s">
        <v>47</v>
      </c>
      <c r="F815" s="185"/>
    </row>
    <row r="816" spans="1:16" ht="18.75" thickBot="1">
      <c r="C816" s="684"/>
      <c r="D816" s="685"/>
      <c r="E816" s="307"/>
    </row>
    <row r="817" spans="1:16" ht="16.5" thickBot="1">
      <c r="A817" s="167"/>
      <c r="B817" s="514" t="s">
        <v>111</v>
      </c>
      <c r="C817" s="515"/>
      <c r="D817" s="515"/>
      <c r="E817" s="515"/>
      <c r="F817" s="515"/>
      <c r="G817" s="515"/>
      <c r="H817" s="515"/>
      <c r="I817" s="515"/>
      <c r="J817" s="515"/>
      <c r="K817" s="515"/>
      <c r="L817" s="515"/>
      <c r="M817" s="515"/>
      <c r="N817" s="515"/>
      <c r="O817" s="515"/>
      <c r="P817" s="516"/>
    </row>
    <row r="818" spans="1:16" ht="18.75" thickBot="1">
      <c r="A818" s="167"/>
      <c r="B818" s="554"/>
      <c r="C818" s="554"/>
      <c r="D818" s="554"/>
      <c r="E818" s="554"/>
      <c r="F818" s="554"/>
      <c r="G818" s="554"/>
      <c r="H818" s="554"/>
      <c r="I818" s="554"/>
      <c r="J818" s="554"/>
      <c r="K818" s="554"/>
      <c r="L818" s="554"/>
      <c r="M818" s="554"/>
      <c r="N818" s="554"/>
      <c r="O818" s="554"/>
      <c r="P818" s="554"/>
    </row>
    <row r="819" spans="1:16" ht="15.75">
      <c r="A819" s="167"/>
      <c r="B819" s="518" t="s">
        <v>95</v>
      </c>
      <c r="C819" s="519"/>
      <c r="D819" s="520"/>
      <c r="E819" s="592" t="s">
        <v>580</v>
      </c>
      <c r="F819" s="522"/>
      <c r="G819" s="522"/>
      <c r="H819" s="522"/>
      <c r="I819" s="522"/>
      <c r="J819" s="522"/>
      <c r="K819" s="522"/>
      <c r="L819" s="522"/>
      <c r="M819" s="522"/>
      <c r="N819" s="523"/>
      <c r="O819" s="524" t="s">
        <v>47</v>
      </c>
      <c r="P819" s="525"/>
    </row>
    <row r="820" spans="1:16" ht="15.75">
      <c r="A820" s="167"/>
      <c r="B820" s="530" t="s">
        <v>96</v>
      </c>
      <c r="C820" s="531"/>
      <c r="D820" s="532"/>
      <c r="E820" s="648">
        <v>52517597</v>
      </c>
      <c r="F820" s="649"/>
      <c r="G820" s="649"/>
      <c r="H820" s="649"/>
      <c r="I820" s="649"/>
      <c r="J820" s="649"/>
      <c r="K820" s="649"/>
      <c r="L820" s="649"/>
      <c r="M820" s="649"/>
      <c r="N820" s="650"/>
      <c r="O820" s="526"/>
      <c r="P820" s="527"/>
    </row>
    <row r="821" spans="1:16" ht="16.5" thickBot="1">
      <c r="A821" s="167"/>
      <c r="B821" s="536" t="s">
        <v>97</v>
      </c>
      <c r="C821" s="537"/>
      <c r="D821" s="538"/>
      <c r="E821" s="539" t="s">
        <v>579</v>
      </c>
      <c r="F821" s="540"/>
      <c r="G821" s="540"/>
      <c r="H821" s="540"/>
      <c r="I821" s="540"/>
      <c r="J821" s="540"/>
      <c r="K821" s="540"/>
      <c r="L821" s="540"/>
      <c r="M821" s="540"/>
      <c r="N821" s="541"/>
      <c r="O821" s="528"/>
      <c r="P821" s="529"/>
    </row>
    <row r="822" spans="1:16" ht="18.75" thickBot="1">
      <c r="A822" s="167"/>
      <c r="B822" s="171"/>
      <c r="C822" s="171"/>
      <c r="D822" s="171"/>
      <c r="E822" s="172"/>
      <c r="F822" s="172"/>
      <c r="G822" s="172"/>
      <c r="H822" s="172"/>
      <c r="I822" s="172"/>
      <c r="J822" s="172"/>
      <c r="K822" s="172"/>
      <c r="L822" s="173"/>
      <c r="M822" s="174"/>
      <c r="N822" s="174"/>
      <c r="O822" s="168"/>
      <c r="P822" s="169"/>
    </row>
    <row r="823" spans="1:16" ht="16.5" thickBot="1">
      <c r="B823" s="542" t="s">
        <v>112</v>
      </c>
      <c r="C823" s="543"/>
      <c r="D823" s="543"/>
      <c r="E823" s="543"/>
      <c r="F823" s="543"/>
      <c r="G823" s="543"/>
      <c r="H823" s="543"/>
      <c r="I823" s="543"/>
      <c r="J823" s="543"/>
      <c r="K823" s="543"/>
      <c r="L823" s="543"/>
      <c r="M823" s="543"/>
      <c r="N823" s="543"/>
      <c r="O823" s="543"/>
      <c r="P823" s="544"/>
    </row>
    <row r="824" spans="1:16" ht="18.75" thickBot="1">
      <c r="A824" s="167"/>
      <c r="B824" s="171"/>
      <c r="C824" s="171"/>
      <c r="D824" s="171"/>
      <c r="E824" s="172"/>
      <c r="F824" s="172"/>
      <c r="G824" s="172"/>
      <c r="H824" s="172"/>
      <c r="I824" s="172"/>
      <c r="J824" s="172"/>
      <c r="K824" s="172"/>
      <c r="L824" s="173"/>
      <c r="M824" s="174"/>
      <c r="N824" s="174"/>
      <c r="O824" s="168"/>
      <c r="P824" s="169"/>
    </row>
    <row r="825" spans="1:16" ht="15">
      <c r="A825" s="167"/>
      <c r="B825" s="586" t="s">
        <v>99</v>
      </c>
      <c r="C825" s="587"/>
      <c r="D825" s="587"/>
      <c r="E825" s="210" t="s">
        <v>100</v>
      </c>
      <c r="F825" s="588" t="s">
        <v>119</v>
      </c>
      <c r="G825" s="588"/>
      <c r="H825" s="588"/>
      <c r="I825" s="588"/>
      <c r="J825" s="588"/>
      <c r="K825" s="588"/>
      <c r="L825" s="589" t="s">
        <v>101</v>
      </c>
      <c r="M825" s="590"/>
      <c r="N825" s="588" t="s">
        <v>42</v>
      </c>
      <c r="O825" s="588"/>
      <c r="P825" s="591"/>
    </row>
    <row r="826" spans="1:16" ht="15.75">
      <c r="A826" s="167"/>
      <c r="B826" s="646" t="s">
        <v>575</v>
      </c>
      <c r="C826" s="647"/>
      <c r="D826" s="647"/>
      <c r="E826" s="198" t="s">
        <v>578</v>
      </c>
      <c r="F826" s="600" t="s">
        <v>577</v>
      </c>
      <c r="G826" s="633"/>
      <c r="H826" s="633"/>
      <c r="I826" s="633"/>
      <c r="J826" s="633"/>
      <c r="K826" s="634"/>
      <c r="L826" s="512" t="s">
        <v>47</v>
      </c>
      <c r="M826" s="513"/>
      <c r="N826" s="603" t="s">
        <v>46</v>
      </c>
      <c r="O826" s="603"/>
      <c r="P826" s="604"/>
    </row>
    <row r="827" spans="1:16" ht="30.75" thickBot="1">
      <c r="A827" s="167"/>
      <c r="B827" s="646" t="s">
        <v>575</v>
      </c>
      <c r="C827" s="647"/>
      <c r="D827" s="647"/>
      <c r="E827" s="247" t="s">
        <v>576</v>
      </c>
      <c r="F827" s="600" t="s">
        <v>573</v>
      </c>
      <c r="G827" s="633"/>
      <c r="H827" s="633"/>
      <c r="I827" s="633"/>
      <c r="J827" s="633"/>
      <c r="K827" s="634"/>
      <c r="L827" s="512" t="s">
        <v>47</v>
      </c>
      <c r="M827" s="513"/>
      <c r="N827" s="603" t="s">
        <v>46</v>
      </c>
      <c r="O827" s="603"/>
      <c r="P827" s="604"/>
    </row>
    <row r="828" spans="1:16" ht="16.5" thickBot="1">
      <c r="A828" s="167"/>
      <c r="B828" s="646" t="s">
        <v>575</v>
      </c>
      <c r="C828" s="647"/>
      <c r="D828" s="647"/>
      <c r="E828" s="199" t="s">
        <v>574</v>
      </c>
      <c r="F828" s="600" t="s">
        <v>573</v>
      </c>
      <c r="G828" s="633"/>
      <c r="H828" s="633"/>
      <c r="I828" s="633"/>
      <c r="J828" s="633"/>
      <c r="K828" s="634"/>
      <c r="L828" s="567" t="s">
        <v>47</v>
      </c>
      <c r="M828" s="568"/>
      <c r="N828" s="605"/>
      <c r="O828" s="605"/>
      <c r="P828" s="606"/>
    </row>
    <row r="829" spans="1:16" ht="18.75" thickBot="1">
      <c r="A829" s="167"/>
      <c r="B829" s="175"/>
      <c r="C829" s="176"/>
      <c r="D829" s="176"/>
      <c r="E829" s="177"/>
      <c r="F829" s="178"/>
      <c r="G829" s="178"/>
      <c r="H829" s="178"/>
      <c r="I829" s="178"/>
      <c r="J829" s="178"/>
      <c r="K829" s="178"/>
      <c r="L829" s="179"/>
      <c r="M829" s="179"/>
      <c r="N829" s="180"/>
      <c r="O829" s="180"/>
      <c r="P829" s="180"/>
    </row>
    <row r="830" spans="1:16" ht="16.5" thickBot="1">
      <c r="A830" s="167"/>
      <c r="B830" s="569" t="s">
        <v>113</v>
      </c>
      <c r="C830" s="570"/>
      <c r="D830" s="570"/>
      <c r="E830" s="570"/>
      <c r="F830" s="570"/>
      <c r="G830" s="570"/>
      <c r="H830" s="570"/>
      <c r="I830" s="570"/>
      <c r="J830" s="570"/>
      <c r="K830" s="571"/>
      <c r="L830" s="524" t="s">
        <v>47</v>
      </c>
      <c r="M830" s="525"/>
      <c r="N830" s="575" t="s">
        <v>42</v>
      </c>
      <c r="O830" s="576"/>
      <c r="P830" s="577"/>
    </row>
    <row r="831" spans="1:16" ht="16.5" thickBot="1">
      <c r="A831" s="167"/>
      <c r="B831" s="572"/>
      <c r="C831" s="573"/>
      <c r="D831" s="573"/>
      <c r="E831" s="573"/>
      <c r="F831" s="573"/>
      <c r="G831" s="573"/>
      <c r="H831" s="573"/>
      <c r="I831" s="573"/>
      <c r="J831" s="573"/>
      <c r="K831" s="574"/>
      <c r="L831" s="528"/>
      <c r="M831" s="529"/>
      <c r="N831" s="598"/>
      <c r="O831" s="598"/>
      <c r="P831" s="599"/>
    </row>
    <row r="832" spans="1:16" ht="16.5" thickBot="1">
      <c r="A832" s="167"/>
      <c r="B832" s="192"/>
      <c r="C832" s="192"/>
      <c r="D832" s="192"/>
      <c r="E832" s="191"/>
      <c r="F832" s="191"/>
      <c r="G832" s="191"/>
      <c r="H832" s="191"/>
      <c r="I832" s="193"/>
      <c r="J832" s="193"/>
      <c r="K832" s="193"/>
      <c r="L832" s="193"/>
      <c r="M832" s="192"/>
      <c r="N832" s="167"/>
      <c r="O832" s="168"/>
      <c r="P832" s="169"/>
    </row>
    <row r="833" spans="1:19" ht="61.5" customHeight="1" thickBot="1">
      <c r="A833" s="167"/>
      <c r="B833" s="578" t="s">
        <v>116</v>
      </c>
      <c r="C833" s="579"/>
      <c r="D833" s="579"/>
      <c r="E833" s="579"/>
      <c r="F833" s="579"/>
      <c r="G833" s="579"/>
      <c r="H833" s="579"/>
      <c r="I833" s="579"/>
      <c r="J833" s="579"/>
      <c r="K833" s="579"/>
      <c r="L833" s="579"/>
      <c r="M833" s="579"/>
      <c r="N833" s="579"/>
      <c r="O833" s="579"/>
      <c r="P833" s="580"/>
    </row>
    <row r="834" spans="1:19" ht="30">
      <c r="A834" s="167"/>
      <c r="B834" s="183" t="s">
        <v>107</v>
      </c>
      <c r="C834" s="589" t="s">
        <v>110</v>
      </c>
      <c r="D834" s="590"/>
      <c r="E834" s="210" t="s">
        <v>103</v>
      </c>
      <c r="F834" s="588" t="s">
        <v>104</v>
      </c>
      <c r="G834" s="588"/>
      <c r="H834" s="588"/>
      <c r="I834" s="588"/>
      <c r="J834" s="588"/>
      <c r="K834" s="588"/>
      <c r="L834" s="588" t="s">
        <v>108</v>
      </c>
      <c r="M834" s="588"/>
      <c r="N834" s="588" t="s">
        <v>42</v>
      </c>
      <c r="O834" s="588"/>
      <c r="P834" s="591"/>
    </row>
    <row r="835" spans="1:19" ht="120.75">
      <c r="A835" s="167"/>
      <c r="B835" s="194" t="s">
        <v>599</v>
      </c>
      <c r="C835" s="560" t="s">
        <v>572</v>
      </c>
      <c r="D835" s="561"/>
      <c r="E835" s="306" t="s">
        <v>564</v>
      </c>
      <c r="F835" s="600" t="s">
        <v>571</v>
      </c>
      <c r="G835" s="633"/>
      <c r="H835" s="633"/>
      <c r="I835" s="633"/>
      <c r="J835" s="633"/>
      <c r="K835" s="634"/>
      <c r="L835" s="582" t="s">
        <v>47</v>
      </c>
      <c r="M835" s="582"/>
      <c r="N835" s="603" t="s">
        <v>46</v>
      </c>
      <c r="O835" s="603"/>
      <c r="P835" s="604"/>
    </row>
    <row r="836" spans="1:19" ht="120.75">
      <c r="A836" s="167"/>
      <c r="B836" s="194" t="s">
        <v>600</v>
      </c>
      <c r="C836" s="560" t="s">
        <v>570</v>
      </c>
      <c r="D836" s="561"/>
      <c r="E836" s="306" t="s">
        <v>564</v>
      </c>
      <c r="F836" s="600" t="s">
        <v>569</v>
      </c>
      <c r="G836" s="633"/>
      <c r="H836" s="633"/>
      <c r="I836" s="633"/>
      <c r="J836" s="633"/>
      <c r="K836" s="634"/>
      <c r="L836" s="582" t="s">
        <v>47</v>
      </c>
      <c r="M836" s="582"/>
      <c r="N836" s="603" t="s">
        <v>46</v>
      </c>
      <c r="O836" s="603"/>
      <c r="P836" s="604"/>
    </row>
    <row r="837" spans="1:19" ht="120" customHeight="1" thickBot="1">
      <c r="A837" s="167"/>
      <c r="B837" s="304" t="s">
        <v>601</v>
      </c>
      <c r="C837" s="560" t="s">
        <v>568</v>
      </c>
      <c r="D837" s="561"/>
      <c r="E837" s="306" t="s">
        <v>564</v>
      </c>
      <c r="F837" s="600" t="s">
        <v>567</v>
      </c>
      <c r="G837" s="633"/>
      <c r="H837" s="633"/>
      <c r="I837" s="633"/>
      <c r="J837" s="633"/>
      <c r="K837" s="634"/>
      <c r="L837" s="582" t="s">
        <v>47</v>
      </c>
      <c r="M837" s="582"/>
      <c r="N837" s="603" t="s">
        <v>46</v>
      </c>
      <c r="O837" s="603"/>
      <c r="P837" s="604"/>
    </row>
    <row r="838" spans="1:19" ht="147" customHeight="1" thickBot="1">
      <c r="A838" s="167"/>
      <c r="B838" s="196" t="s">
        <v>602</v>
      </c>
      <c r="C838" s="560" t="s">
        <v>566</v>
      </c>
      <c r="D838" s="561"/>
      <c r="E838" s="306" t="s">
        <v>564</v>
      </c>
      <c r="F838" s="600" t="s">
        <v>565</v>
      </c>
      <c r="G838" s="633"/>
      <c r="H838" s="633"/>
      <c r="I838" s="633"/>
      <c r="J838" s="633"/>
      <c r="K838" s="634"/>
      <c r="L838" s="582" t="s">
        <v>47</v>
      </c>
      <c r="M838" s="582"/>
      <c r="N838" s="603" t="s">
        <v>46</v>
      </c>
      <c r="O838" s="603"/>
      <c r="P838" s="604"/>
    </row>
    <row r="839" spans="1:19" ht="106.5" thickBot="1">
      <c r="A839" s="167"/>
      <c r="B839" s="196" t="s">
        <v>603</v>
      </c>
      <c r="C839" s="584" t="s">
        <v>561</v>
      </c>
      <c r="D839" s="585"/>
      <c r="E839" s="305" t="s">
        <v>564</v>
      </c>
      <c r="F839" s="600" t="s">
        <v>563</v>
      </c>
      <c r="G839" s="633"/>
      <c r="H839" s="633"/>
      <c r="I839" s="633"/>
      <c r="J839" s="633"/>
      <c r="K839" s="634"/>
      <c r="L839" s="608" t="s">
        <v>47</v>
      </c>
      <c r="M839" s="608"/>
      <c r="N839" s="603" t="s">
        <v>46</v>
      </c>
      <c r="O839" s="603"/>
      <c r="P839" s="604"/>
    </row>
    <row r="840" spans="1:19" ht="30" customHeight="1">
      <c r="B840" s="309" t="s">
        <v>109</v>
      </c>
      <c r="C840" s="637" t="s">
        <v>562</v>
      </c>
      <c r="D840" s="638"/>
      <c r="E840" s="302" t="s">
        <v>47</v>
      </c>
      <c r="F840" s="185"/>
    </row>
    <row r="841" spans="1:19" s="311" customFormat="1" ht="60" customHeight="1">
      <c r="A841" s="310"/>
      <c r="C841" s="682"/>
      <c r="D841" s="683"/>
      <c r="E841" s="639"/>
      <c r="F841" s="639"/>
      <c r="G841" s="639"/>
    </row>
    <row r="842" spans="1:19" ht="12" customHeight="1" thickBot="1"/>
    <row r="843" spans="1:19" ht="90" customHeight="1" thickBot="1">
      <c r="A843" s="8"/>
      <c r="B843" s="186">
        <v>19</v>
      </c>
      <c r="C843" s="629" t="s">
        <v>495</v>
      </c>
      <c r="D843" s="629"/>
      <c r="E843" s="629"/>
      <c r="F843" s="224" t="s">
        <v>70</v>
      </c>
      <c r="G843" s="617" t="s">
        <v>606</v>
      </c>
      <c r="H843" s="618"/>
      <c r="I843" s="618"/>
      <c r="J843" s="618"/>
      <c r="K843" s="618"/>
      <c r="L843" s="618"/>
      <c r="M843" s="618"/>
      <c r="N843" s="618"/>
      <c r="O843" s="618"/>
      <c r="P843" s="619"/>
      <c r="S843" s="30"/>
    </row>
    <row r="844" spans="1:19" ht="16.5" thickBot="1">
      <c r="A844" s="8"/>
      <c r="B844" s="555" t="s">
        <v>120</v>
      </c>
      <c r="C844" s="556"/>
      <c r="D844" s="556"/>
      <c r="E844" s="556"/>
      <c r="F844" s="556"/>
      <c r="G844" s="556"/>
      <c r="H844" s="556"/>
      <c r="I844" s="556"/>
      <c r="J844" s="556"/>
      <c r="K844" s="556"/>
      <c r="L844" s="556"/>
      <c r="M844" s="556"/>
      <c r="N844" s="556"/>
      <c r="O844" s="556"/>
      <c r="P844" s="557"/>
    </row>
    <row r="845" spans="1:19" ht="16.5" thickBot="1">
      <c r="A845" s="167"/>
      <c r="B845" s="187"/>
      <c r="C845" s="187"/>
      <c r="D845" s="187"/>
      <c r="E845" s="187"/>
      <c r="F845" s="187"/>
      <c r="G845" s="187"/>
      <c r="H845" s="187"/>
      <c r="I845" s="187"/>
      <c r="J845" s="187"/>
      <c r="K845" s="187"/>
      <c r="L845" s="187"/>
      <c r="M845" s="188"/>
      <c r="N845" s="188"/>
      <c r="O845" s="168"/>
      <c r="P845" s="169"/>
    </row>
    <row r="846" spans="1:19" ht="16.5" thickBot="1">
      <c r="A846" s="167"/>
      <c r="B846" s="514" t="s">
        <v>94</v>
      </c>
      <c r="C846" s="515"/>
      <c r="D846" s="515"/>
      <c r="E846" s="515"/>
      <c r="F846" s="515"/>
      <c r="G846" s="515"/>
      <c r="H846" s="515"/>
      <c r="I846" s="515"/>
      <c r="J846" s="515"/>
      <c r="K846" s="515"/>
      <c r="L846" s="515"/>
      <c r="M846" s="515"/>
      <c r="N846" s="515"/>
      <c r="O846" s="515"/>
      <c r="P846" s="516"/>
    </row>
    <row r="847" spans="1:19" ht="16.5" thickBot="1">
      <c r="A847" s="167"/>
      <c r="B847" s="517"/>
      <c r="C847" s="517"/>
      <c r="D847" s="517"/>
      <c r="E847" s="517"/>
      <c r="F847" s="517"/>
      <c r="G847" s="517"/>
      <c r="H847" s="517"/>
      <c r="I847" s="517"/>
      <c r="J847" s="517"/>
      <c r="K847" s="517"/>
      <c r="L847" s="517"/>
      <c r="M847" s="517"/>
      <c r="N847" s="517"/>
      <c r="O847" s="517"/>
      <c r="P847" s="517"/>
    </row>
    <row r="848" spans="1:19" ht="15.75">
      <c r="A848" s="167"/>
      <c r="B848" s="518" t="s">
        <v>95</v>
      </c>
      <c r="C848" s="519"/>
      <c r="D848" s="520"/>
      <c r="E848" s="521" t="s">
        <v>560</v>
      </c>
      <c r="F848" s="522"/>
      <c r="G848" s="522"/>
      <c r="H848" s="522"/>
      <c r="I848" s="522"/>
      <c r="J848" s="522"/>
      <c r="K848" s="522"/>
      <c r="L848" s="522"/>
      <c r="M848" s="522"/>
      <c r="N848" s="523"/>
      <c r="O848" s="524" t="s">
        <v>47</v>
      </c>
      <c r="P848" s="525"/>
    </row>
    <row r="849" spans="1:16" ht="15.75">
      <c r="A849" s="167"/>
      <c r="B849" s="530" t="s">
        <v>96</v>
      </c>
      <c r="C849" s="531"/>
      <c r="D849" s="532"/>
      <c r="E849" s="533" t="s">
        <v>559</v>
      </c>
      <c r="F849" s="534"/>
      <c r="G849" s="534"/>
      <c r="H849" s="534"/>
      <c r="I849" s="534"/>
      <c r="J849" s="534"/>
      <c r="K849" s="534"/>
      <c r="L849" s="534"/>
      <c r="M849" s="534"/>
      <c r="N849" s="535"/>
      <c r="O849" s="526"/>
      <c r="P849" s="527"/>
    </row>
    <row r="850" spans="1:16" ht="16.5" thickBot="1">
      <c r="A850" s="167"/>
      <c r="B850" s="536" t="s">
        <v>97</v>
      </c>
      <c r="C850" s="537"/>
      <c r="D850" s="538"/>
      <c r="E850" s="539" t="s">
        <v>558</v>
      </c>
      <c r="F850" s="540"/>
      <c r="G850" s="540"/>
      <c r="H850" s="540"/>
      <c r="I850" s="540"/>
      <c r="J850" s="540"/>
      <c r="K850" s="540"/>
      <c r="L850" s="540"/>
      <c r="M850" s="540"/>
      <c r="N850" s="541"/>
      <c r="O850" s="528"/>
      <c r="P850" s="529"/>
    </row>
    <row r="851" spans="1:16" ht="16.5" thickBot="1">
      <c r="A851" s="167"/>
      <c r="B851" s="189"/>
      <c r="C851" s="189"/>
      <c r="D851" s="189"/>
      <c r="E851" s="190"/>
      <c r="F851" s="190"/>
      <c r="G851" s="190"/>
      <c r="H851" s="190"/>
      <c r="I851" s="190"/>
      <c r="J851" s="190"/>
      <c r="K851" s="190"/>
      <c r="L851" s="191"/>
      <c r="M851" s="192"/>
      <c r="N851" s="192"/>
      <c r="O851" s="168"/>
      <c r="P851" s="169"/>
    </row>
    <row r="852" spans="1:16" ht="16.5" thickBot="1">
      <c r="B852" s="542" t="s">
        <v>98</v>
      </c>
      <c r="C852" s="543"/>
      <c r="D852" s="543"/>
      <c r="E852" s="543"/>
      <c r="F852" s="543"/>
      <c r="G852" s="543"/>
      <c r="H852" s="543"/>
      <c r="I852" s="543"/>
      <c r="J852" s="543"/>
      <c r="K852" s="543"/>
      <c r="L852" s="543"/>
      <c r="M852" s="543"/>
      <c r="N852" s="543"/>
      <c r="O852" s="543"/>
      <c r="P852" s="544"/>
    </row>
    <row r="853" spans="1:16" ht="18.75" thickBot="1">
      <c r="A853" s="167"/>
      <c r="B853" s="171"/>
      <c r="C853" s="171"/>
      <c r="D853" s="171"/>
      <c r="E853" s="172"/>
      <c r="F853" s="172"/>
      <c r="G853" s="172"/>
      <c r="H853" s="172"/>
      <c r="I853" s="172"/>
      <c r="J853" s="172"/>
      <c r="K853" s="172"/>
      <c r="L853" s="173"/>
      <c r="M853" s="174"/>
      <c r="N853" s="174"/>
      <c r="O853" s="168"/>
      <c r="P853" s="169"/>
    </row>
    <row r="854" spans="1:16" ht="15">
      <c r="A854" s="167"/>
      <c r="B854" s="586" t="s">
        <v>99</v>
      </c>
      <c r="C854" s="587"/>
      <c r="D854" s="587"/>
      <c r="E854" s="210" t="s">
        <v>100</v>
      </c>
      <c r="F854" s="588" t="s">
        <v>119</v>
      </c>
      <c r="G854" s="588"/>
      <c r="H854" s="588"/>
      <c r="I854" s="588"/>
      <c r="J854" s="588"/>
      <c r="K854" s="588"/>
      <c r="L854" s="589" t="s">
        <v>101</v>
      </c>
      <c r="M854" s="590"/>
      <c r="N854" s="588" t="s">
        <v>42</v>
      </c>
      <c r="O854" s="588"/>
      <c r="P854" s="591"/>
    </row>
    <row r="855" spans="1:16" ht="15.75">
      <c r="A855" s="167"/>
      <c r="B855" s="646" t="s">
        <v>557</v>
      </c>
      <c r="C855" s="647"/>
      <c r="D855" s="647"/>
      <c r="E855" s="198" t="s">
        <v>533</v>
      </c>
      <c r="F855" s="600" t="s">
        <v>556</v>
      </c>
      <c r="G855" s="633"/>
      <c r="H855" s="633"/>
      <c r="I855" s="633"/>
      <c r="J855" s="633"/>
      <c r="K855" s="634"/>
      <c r="L855" s="512" t="s">
        <v>47</v>
      </c>
      <c r="M855" s="513"/>
      <c r="N855" s="603"/>
      <c r="O855" s="603"/>
      <c r="P855" s="604"/>
    </row>
    <row r="856" spans="1:16" ht="16.5" thickBot="1">
      <c r="A856" s="167"/>
      <c r="B856" s="635" t="s">
        <v>555</v>
      </c>
      <c r="C856" s="636"/>
      <c r="D856" s="636"/>
      <c r="E856" s="247" t="s">
        <v>554</v>
      </c>
      <c r="F856" s="600" t="s">
        <v>553</v>
      </c>
      <c r="G856" s="633"/>
      <c r="H856" s="633"/>
      <c r="I856" s="633"/>
      <c r="J856" s="633"/>
      <c r="K856" s="634"/>
      <c r="L856" s="512" t="s">
        <v>47</v>
      </c>
      <c r="M856" s="513"/>
      <c r="N856" s="686"/>
      <c r="O856" s="687"/>
      <c r="P856" s="688"/>
    </row>
    <row r="857" spans="1:16" ht="30.75" thickBot="1">
      <c r="A857" s="167"/>
      <c r="B857" s="635" t="s">
        <v>552</v>
      </c>
      <c r="C857" s="636"/>
      <c r="D857" s="636"/>
      <c r="E857" s="247" t="s">
        <v>551</v>
      </c>
      <c r="F857" s="600" t="s">
        <v>550</v>
      </c>
      <c r="G857" s="633"/>
      <c r="H857" s="633"/>
      <c r="I857" s="633"/>
      <c r="J857" s="633"/>
      <c r="K857" s="634"/>
      <c r="L857" s="512" t="s">
        <v>47</v>
      </c>
      <c r="M857" s="513"/>
      <c r="N857" s="605"/>
      <c r="O857" s="605"/>
      <c r="P857" s="606"/>
    </row>
    <row r="858" spans="1:16" ht="18.75" thickBot="1">
      <c r="A858" s="167"/>
      <c r="B858" s="175"/>
      <c r="C858" s="176"/>
      <c r="D858" s="176"/>
      <c r="E858" s="177"/>
      <c r="F858" s="178"/>
      <c r="G858" s="178"/>
      <c r="H858" s="178"/>
      <c r="I858" s="178"/>
      <c r="J858" s="178"/>
      <c r="K858" s="178"/>
      <c r="L858" s="179"/>
      <c r="M858" s="179"/>
      <c r="N858" s="180"/>
      <c r="O858" s="180"/>
      <c r="P858" s="180"/>
    </row>
    <row r="859" spans="1:16" ht="16.5" thickBot="1">
      <c r="A859" s="167"/>
      <c r="B859" s="569" t="s">
        <v>114</v>
      </c>
      <c r="C859" s="570"/>
      <c r="D859" s="570"/>
      <c r="E859" s="570"/>
      <c r="F859" s="570"/>
      <c r="G859" s="570"/>
      <c r="H859" s="570"/>
      <c r="I859" s="570"/>
      <c r="J859" s="570"/>
      <c r="K859" s="571"/>
      <c r="L859" s="524" t="s">
        <v>47</v>
      </c>
      <c r="M859" s="525"/>
      <c r="N859" s="575" t="s">
        <v>42</v>
      </c>
      <c r="O859" s="576"/>
      <c r="P859" s="577"/>
    </row>
    <row r="860" spans="1:16" ht="16.5" thickBot="1">
      <c r="A860" s="167"/>
      <c r="B860" s="572"/>
      <c r="C860" s="573"/>
      <c r="D860" s="573"/>
      <c r="E860" s="573"/>
      <c r="F860" s="573"/>
      <c r="G860" s="573"/>
      <c r="H860" s="573"/>
      <c r="I860" s="573"/>
      <c r="J860" s="573"/>
      <c r="K860" s="574"/>
      <c r="L860" s="528"/>
      <c r="M860" s="529"/>
      <c r="N860" s="598"/>
      <c r="O860" s="598"/>
      <c r="P860" s="599"/>
    </row>
    <row r="861" spans="1:16" ht="16.5" thickBot="1">
      <c r="A861" s="167"/>
      <c r="B861" s="192"/>
      <c r="C861" s="192"/>
      <c r="D861" s="192"/>
      <c r="E861" s="191"/>
      <c r="F861" s="191"/>
      <c r="G861" s="191"/>
      <c r="H861" s="191"/>
      <c r="I861" s="193"/>
      <c r="J861" s="193"/>
      <c r="K861" s="193"/>
      <c r="L861" s="193"/>
      <c r="M861" s="192"/>
      <c r="N861" s="167"/>
      <c r="O861" s="168"/>
      <c r="P861" s="169"/>
    </row>
    <row r="862" spans="1:16" ht="16.5" thickBot="1">
      <c r="A862" s="167"/>
      <c r="B862" s="578" t="s">
        <v>115</v>
      </c>
      <c r="C862" s="579"/>
      <c r="D862" s="579"/>
      <c r="E862" s="579"/>
      <c r="F862" s="579"/>
      <c r="G862" s="579"/>
      <c r="H862" s="579"/>
      <c r="I862" s="579"/>
      <c r="J862" s="579"/>
      <c r="K862" s="579"/>
      <c r="L862" s="579"/>
      <c r="M862" s="579"/>
      <c r="N862" s="579"/>
      <c r="O862" s="579"/>
      <c r="P862" s="580"/>
    </row>
    <row r="863" spans="1:16" ht="76.5" customHeight="1">
      <c r="A863" s="167"/>
      <c r="B863" s="183" t="s">
        <v>107</v>
      </c>
      <c r="C863" s="589" t="s">
        <v>110</v>
      </c>
      <c r="D863" s="590"/>
      <c r="E863" s="210" t="s">
        <v>103</v>
      </c>
      <c r="F863" s="588" t="s">
        <v>104</v>
      </c>
      <c r="G863" s="588"/>
      <c r="H863" s="588"/>
      <c r="I863" s="588"/>
      <c r="J863" s="588"/>
      <c r="K863" s="588"/>
      <c r="L863" s="588" t="s">
        <v>108</v>
      </c>
      <c r="M863" s="588"/>
      <c r="N863" s="588" t="s">
        <v>42</v>
      </c>
      <c r="O863" s="588"/>
      <c r="P863" s="591"/>
    </row>
    <row r="864" spans="1:16" ht="139.5">
      <c r="A864" s="167"/>
      <c r="B864" s="194" t="s">
        <v>607</v>
      </c>
      <c r="C864" s="640" t="s">
        <v>549</v>
      </c>
      <c r="D864" s="640"/>
      <c r="E864" s="195" t="s">
        <v>105</v>
      </c>
      <c r="F864" s="642" t="s">
        <v>548</v>
      </c>
      <c r="G864" s="643"/>
      <c r="H864" s="643"/>
      <c r="I864" s="643"/>
      <c r="J864" s="643"/>
      <c r="K864" s="643"/>
      <c r="L864" s="582" t="s">
        <v>47</v>
      </c>
      <c r="M864" s="582"/>
      <c r="N864" s="644" t="s">
        <v>46</v>
      </c>
      <c r="O864" s="644"/>
      <c r="P864" s="645"/>
    </row>
    <row r="865" spans="1:16" ht="180.75">
      <c r="A865" s="167"/>
      <c r="B865" s="194" t="s">
        <v>547</v>
      </c>
      <c r="C865" s="640" t="s">
        <v>546</v>
      </c>
      <c r="D865" s="640"/>
      <c r="E865" s="195" t="s">
        <v>105</v>
      </c>
      <c r="F865" s="642" t="s">
        <v>545</v>
      </c>
      <c r="G865" s="643"/>
      <c r="H865" s="643"/>
      <c r="I865" s="643"/>
      <c r="J865" s="643"/>
      <c r="K865" s="643"/>
      <c r="L865" s="582" t="s">
        <v>47</v>
      </c>
      <c r="M865" s="582"/>
      <c r="N865" s="644" t="s">
        <v>46</v>
      </c>
      <c r="O865" s="644"/>
      <c r="P865" s="645"/>
    </row>
    <row r="866" spans="1:16" ht="106.5">
      <c r="A866" s="167"/>
      <c r="B866" s="308" t="s">
        <v>544</v>
      </c>
      <c r="C866" s="640" t="s">
        <v>543</v>
      </c>
      <c r="D866" s="640"/>
      <c r="E866" s="195" t="s">
        <v>105</v>
      </c>
      <c r="F866" s="642" t="s">
        <v>542</v>
      </c>
      <c r="G866" s="643"/>
      <c r="H866" s="643"/>
      <c r="I866" s="643"/>
      <c r="J866" s="643"/>
      <c r="K866" s="643"/>
      <c r="L866" s="582" t="s">
        <v>47</v>
      </c>
      <c r="M866" s="582"/>
      <c r="N866" s="644" t="s">
        <v>46</v>
      </c>
      <c r="O866" s="644"/>
      <c r="P866" s="645"/>
    </row>
    <row r="867" spans="1:16" ht="121.5">
      <c r="A867" s="167"/>
      <c r="B867" s="308" t="s">
        <v>541</v>
      </c>
      <c r="C867" s="640" t="s">
        <v>540</v>
      </c>
      <c r="D867" s="640"/>
      <c r="E867" s="195" t="s">
        <v>105</v>
      </c>
      <c r="F867" s="642" t="s">
        <v>539</v>
      </c>
      <c r="G867" s="643"/>
      <c r="H867" s="643"/>
      <c r="I867" s="643"/>
      <c r="J867" s="643"/>
      <c r="K867" s="643"/>
      <c r="L867" s="582" t="s">
        <v>47</v>
      </c>
      <c r="M867" s="582"/>
      <c r="N867" s="644" t="s">
        <v>46</v>
      </c>
      <c r="O867" s="644"/>
      <c r="P867" s="645"/>
    </row>
    <row r="868" spans="1:16" ht="151.5" thickBot="1">
      <c r="A868" s="167"/>
      <c r="B868" s="304" t="s">
        <v>538</v>
      </c>
      <c r="C868" s="641" t="s">
        <v>524</v>
      </c>
      <c r="D868" s="641"/>
      <c r="E868" s="197" t="s">
        <v>105</v>
      </c>
      <c r="F868" s="642" t="s">
        <v>537</v>
      </c>
      <c r="G868" s="643"/>
      <c r="H868" s="643"/>
      <c r="I868" s="643"/>
      <c r="J868" s="643"/>
      <c r="K868" s="643"/>
      <c r="L868" s="608" t="s">
        <v>47</v>
      </c>
      <c r="M868" s="608"/>
      <c r="N868" s="644" t="s">
        <v>46</v>
      </c>
      <c r="O868" s="644"/>
      <c r="P868" s="645"/>
    </row>
    <row r="869" spans="1:16" ht="18.75" thickBot="1">
      <c r="B869" s="184" t="s">
        <v>109</v>
      </c>
      <c r="C869" s="551" t="s">
        <v>536</v>
      </c>
      <c r="D869" s="552"/>
      <c r="E869" s="181" t="s">
        <v>47</v>
      </c>
      <c r="F869" s="185"/>
    </row>
    <row r="870" spans="1:16" ht="12" customHeight="1" thickBot="1">
      <c r="C870" s="553"/>
      <c r="D870" s="553"/>
    </row>
    <row r="871" spans="1:16" ht="65.25" customHeight="1" thickBot="1">
      <c r="A871" s="167"/>
      <c r="B871" s="514" t="s">
        <v>111</v>
      </c>
      <c r="C871" s="515"/>
      <c r="D871" s="515"/>
      <c r="E871" s="515"/>
      <c r="F871" s="515"/>
      <c r="G871" s="515"/>
      <c r="H871" s="515"/>
      <c r="I871" s="515"/>
      <c r="J871" s="515"/>
      <c r="K871" s="515"/>
      <c r="L871" s="515"/>
      <c r="M871" s="515"/>
      <c r="N871" s="515"/>
      <c r="O871" s="515"/>
      <c r="P871" s="516"/>
    </row>
    <row r="872" spans="1:16" ht="18.75" thickBot="1">
      <c r="A872" s="167"/>
      <c r="B872" s="554"/>
      <c r="C872" s="554"/>
      <c r="D872" s="554"/>
      <c r="E872" s="554"/>
      <c r="F872" s="554"/>
      <c r="G872" s="554"/>
      <c r="H872" s="554"/>
      <c r="I872" s="554"/>
      <c r="J872" s="554"/>
      <c r="K872" s="554"/>
      <c r="L872" s="554"/>
      <c r="M872" s="554"/>
      <c r="N872" s="554"/>
      <c r="O872" s="554"/>
      <c r="P872" s="554"/>
    </row>
    <row r="873" spans="1:16" ht="15.75">
      <c r="A873" s="167"/>
      <c r="B873" s="518" t="s">
        <v>95</v>
      </c>
      <c r="C873" s="519"/>
      <c r="D873" s="520"/>
      <c r="E873" s="521" t="s">
        <v>535</v>
      </c>
      <c r="F873" s="522"/>
      <c r="G873" s="522"/>
      <c r="H873" s="522"/>
      <c r="I873" s="522"/>
      <c r="J873" s="522"/>
      <c r="K873" s="522"/>
      <c r="L873" s="522"/>
      <c r="M873" s="522"/>
      <c r="N873" s="523"/>
      <c r="O873" s="524" t="s">
        <v>70</v>
      </c>
      <c r="P873" s="525"/>
    </row>
    <row r="874" spans="1:16" ht="15.75">
      <c r="A874" s="167"/>
      <c r="B874" s="530" t="s">
        <v>96</v>
      </c>
      <c r="C874" s="531"/>
      <c r="D874" s="532"/>
      <c r="E874" s="648">
        <v>1049629534</v>
      </c>
      <c r="F874" s="649"/>
      <c r="G874" s="649"/>
      <c r="H874" s="649"/>
      <c r="I874" s="649"/>
      <c r="J874" s="649"/>
      <c r="K874" s="649"/>
      <c r="L874" s="649"/>
      <c r="M874" s="649"/>
      <c r="N874" s="650"/>
      <c r="O874" s="526"/>
      <c r="P874" s="527"/>
    </row>
    <row r="875" spans="1:16" ht="16.5" thickBot="1">
      <c r="A875" s="167"/>
      <c r="B875" s="536" t="s">
        <v>97</v>
      </c>
      <c r="C875" s="537"/>
      <c r="D875" s="538"/>
      <c r="E875" s="539" t="s">
        <v>168</v>
      </c>
      <c r="F875" s="540"/>
      <c r="G875" s="540"/>
      <c r="H875" s="540"/>
      <c r="I875" s="540"/>
      <c r="J875" s="540"/>
      <c r="K875" s="540"/>
      <c r="L875" s="540"/>
      <c r="M875" s="540"/>
      <c r="N875" s="541"/>
      <c r="O875" s="528"/>
      <c r="P875" s="529"/>
    </row>
    <row r="876" spans="1:16" ht="18.75" thickBot="1">
      <c r="A876" s="167"/>
      <c r="B876" s="171"/>
      <c r="C876" s="171"/>
      <c r="D876" s="171"/>
      <c r="E876" s="172"/>
      <c r="F876" s="172"/>
      <c r="G876" s="172"/>
      <c r="H876" s="172"/>
      <c r="I876" s="172"/>
      <c r="J876" s="172"/>
      <c r="K876" s="172"/>
      <c r="L876" s="173"/>
      <c r="M876" s="174"/>
      <c r="N876" s="174"/>
      <c r="O876" s="168"/>
      <c r="P876" s="169"/>
    </row>
    <row r="877" spans="1:16" ht="16.5" thickBot="1">
      <c r="B877" s="542" t="s">
        <v>112</v>
      </c>
      <c r="C877" s="543"/>
      <c r="D877" s="543"/>
      <c r="E877" s="543"/>
      <c r="F877" s="543"/>
      <c r="G877" s="543"/>
      <c r="H877" s="543"/>
      <c r="I877" s="543"/>
      <c r="J877" s="543"/>
      <c r="K877" s="543"/>
      <c r="L877" s="543"/>
      <c r="M877" s="543"/>
      <c r="N877" s="543"/>
      <c r="O877" s="543"/>
      <c r="P877" s="544"/>
    </row>
    <row r="878" spans="1:16" ht="18.75" thickBot="1">
      <c r="A878" s="167"/>
      <c r="B878" s="171"/>
      <c r="C878" s="171"/>
      <c r="D878" s="171"/>
      <c r="E878" s="172"/>
      <c r="F878" s="172"/>
      <c r="G878" s="172"/>
      <c r="H878" s="172"/>
      <c r="I878" s="172"/>
      <c r="J878" s="172"/>
      <c r="K878" s="172"/>
      <c r="L878" s="173"/>
      <c r="M878" s="174"/>
      <c r="N878" s="174"/>
      <c r="O878" s="168"/>
      <c r="P878" s="169"/>
    </row>
    <row r="879" spans="1:16" ht="15">
      <c r="A879" s="167"/>
      <c r="B879" s="586" t="s">
        <v>99</v>
      </c>
      <c r="C879" s="587"/>
      <c r="D879" s="587"/>
      <c r="E879" s="210" t="s">
        <v>100</v>
      </c>
      <c r="F879" s="588" t="s">
        <v>119</v>
      </c>
      <c r="G879" s="588"/>
      <c r="H879" s="588"/>
      <c r="I879" s="588"/>
      <c r="J879" s="588"/>
      <c r="K879" s="588"/>
      <c r="L879" s="589" t="s">
        <v>101</v>
      </c>
      <c r="M879" s="590"/>
      <c r="N879" s="588" t="s">
        <v>42</v>
      </c>
      <c r="O879" s="588"/>
      <c r="P879" s="591"/>
    </row>
    <row r="880" spans="1:16" ht="86.25" customHeight="1">
      <c r="A880" s="167"/>
      <c r="B880" s="689" t="s">
        <v>534</v>
      </c>
      <c r="C880" s="690"/>
      <c r="D880" s="690"/>
      <c r="E880" s="198" t="s">
        <v>533</v>
      </c>
      <c r="F880" s="600" t="s">
        <v>532</v>
      </c>
      <c r="G880" s="633"/>
      <c r="H880" s="633"/>
      <c r="I880" s="633"/>
      <c r="J880" s="633"/>
      <c r="K880" s="634"/>
      <c r="L880" s="512" t="s">
        <v>47</v>
      </c>
      <c r="M880" s="513"/>
      <c r="N880" s="644" t="s">
        <v>46</v>
      </c>
      <c r="O880" s="644"/>
      <c r="P880" s="645"/>
    </row>
    <row r="881" spans="1:16" ht="41.25" customHeight="1" thickBot="1">
      <c r="A881" s="167"/>
      <c r="B881" s="635"/>
      <c r="C881" s="636"/>
      <c r="D881" s="636"/>
      <c r="E881" s="199"/>
      <c r="F881" s="564"/>
      <c r="G881" s="565"/>
      <c r="H881" s="565"/>
      <c r="I881" s="565"/>
      <c r="J881" s="565"/>
      <c r="K881" s="566"/>
      <c r="L881" s="567" t="s">
        <v>604</v>
      </c>
      <c r="M881" s="568"/>
      <c r="N881" s="605" t="s">
        <v>605</v>
      </c>
      <c r="O881" s="605"/>
      <c r="P881" s="606"/>
    </row>
    <row r="882" spans="1:16" ht="18.75" thickBot="1">
      <c r="A882" s="167"/>
      <c r="B882" s="175"/>
      <c r="C882" s="176"/>
      <c r="D882" s="176"/>
      <c r="E882" s="177"/>
      <c r="F882" s="178"/>
      <c r="G882" s="178"/>
      <c r="H882" s="178"/>
      <c r="I882" s="178"/>
      <c r="J882" s="178"/>
      <c r="K882" s="178"/>
      <c r="L882" s="179"/>
      <c r="M882" s="179"/>
      <c r="N882" s="180"/>
      <c r="O882" s="180"/>
      <c r="P882" s="180"/>
    </row>
    <row r="883" spans="1:16" ht="16.5" thickBot="1">
      <c r="A883" s="167"/>
      <c r="B883" s="569" t="s">
        <v>113</v>
      </c>
      <c r="C883" s="570"/>
      <c r="D883" s="570"/>
      <c r="E883" s="570"/>
      <c r="F883" s="570"/>
      <c r="G883" s="570"/>
      <c r="H883" s="570"/>
      <c r="I883" s="570"/>
      <c r="J883" s="570"/>
      <c r="K883" s="571"/>
      <c r="L883" s="524" t="s">
        <v>70</v>
      </c>
      <c r="M883" s="525"/>
      <c r="N883" s="575" t="s">
        <v>42</v>
      </c>
      <c r="O883" s="576"/>
      <c r="P883" s="577"/>
    </row>
    <row r="884" spans="1:16" ht="16.5" thickBot="1">
      <c r="A884" s="167"/>
      <c r="B884" s="572"/>
      <c r="C884" s="573"/>
      <c r="D884" s="573"/>
      <c r="E884" s="573"/>
      <c r="F884" s="573"/>
      <c r="G884" s="573"/>
      <c r="H884" s="573"/>
      <c r="I884" s="573"/>
      <c r="J884" s="573"/>
      <c r="K884" s="574"/>
      <c r="L884" s="528"/>
      <c r="M884" s="529"/>
      <c r="N884" s="598"/>
      <c r="O884" s="598"/>
      <c r="P884" s="599"/>
    </row>
    <row r="885" spans="1:16" ht="16.5" thickBot="1">
      <c r="A885" s="167"/>
      <c r="B885" s="192"/>
      <c r="C885" s="192"/>
      <c r="D885" s="192"/>
      <c r="E885" s="191"/>
      <c r="F885" s="191"/>
      <c r="G885" s="191"/>
      <c r="H885" s="191"/>
      <c r="I885" s="193"/>
      <c r="J885" s="193"/>
      <c r="K885" s="193"/>
      <c r="L885" s="193"/>
      <c r="M885" s="192"/>
      <c r="N885" s="167"/>
      <c r="O885" s="168"/>
      <c r="P885" s="169"/>
    </row>
    <row r="886" spans="1:16" ht="86.25" customHeight="1" thickBot="1">
      <c r="A886" s="167"/>
      <c r="B886" s="578" t="s">
        <v>116</v>
      </c>
      <c r="C886" s="579"/>
      <c r="D886" s="579"/>
      <c r="E886" s="579"/>
      <c r="F886" s="579"/>
      <c r="G886" s="579"/>
      <c r="H886" s="579"/>
      <c r="I886" s="579"/>
      <c r="J886" s="579"/>
      <c r="K886" s="579"/>
      <c r="L886" s="579"/>
      <c r="M886" s="579"/>
      <c r="N886" s="579"/>
      <c r="O886" s="579"/>
      <c r="P886" s="580"/>
    </row>
    <row r="887" spans="1:16" ht="30">
      <c r="A887" s="167"/>
      <c r="B887" s="183" t="s">
        <v>107</v>
      </c>
      <c r="C887" s="589" t="s">
        <v>110</v>
      </c>
      <c r="D887" s="590"/>
      <c r="E887" s="210" t="s">
        <v>103</v>
      </c>
      <c r="F887" s="588" t="s">
        <v>104</v>
      </c>
      <c r="G887" s="588"/>
      <c r="H887" s="588"/>
      <c r="I887" s="588"/>
      <c r="J887" s="588"/>
      <c r="K887" s="588"/>
      <c r="L887" s="588" t="s">
        <v>108</v>
      </c>
      <c r="M887" s="588"/>
      <c r="N887" s="588" t="s">
        <v>42</v>
      </c>
      <c r="O887" s="588"/>
      <c r="P887" s="591"/>
    </row>
    <row r="888" spans="1:16" ht="113.25" customHeight="1">
      <c r="A888" s="167"/>
      <c r="B888" s="194" t="s">
        <v>531</v>
      </c>
      <c r="C888" s="560">
        <v>0</v>
      </c>
      <c r="D888" s="561"/>
      <c r="E888" s="195" t="s">
        <v>530</v>
      </c>
      <c r="F888" s="600" t="s">
        <v>529</v>
      </c>
      <c r="G888" s="633"/>
      <c r="H888" s="633"/>
      <c r="I888" s="633"/>
      <c r="J888" s="633"/>
      <c r="K888" s="634"/>
      <c r="L888" s="582" t="s">
        <v>70</v>
      </c>
      <c r="M888" s="582"/>
      <c r="N888" s="620" t="s">
        <v>609</v>
      </c>
      <c r="O888" s="621"/>
      <c r="P888" s="622"/>
    </row>
    <row r="889" spans="1:16" ht="106.5">
      <c r="A889" s="167"/>
      <c r="B889" s="303" t="s">
        <v>528</v>
      </c>
      <c r="C889" s="560">
        <v>0</v>
      </c>
      <c r="D889" s="561"/>
      <c r="E889" s="195" t="s">
        <v>527</v>
      </c>
      <c r="F889" s="600" t="s">
        <v>526</v>
      </c>
      <c r="G889" s="633"/>
      <c r="H889" s="633"/>
      <c r="I889" s="633"/>
      <c r="J889" s="633"/>
      <c r="K889" s="634"/>
      <c r="L889" s="582" t="s">
        <v>608</v>
      </c>
      <c r="M889" s="582"/>
      <c r="N889" s="626"/>
      <c r="O889" s="627"/>
      <c r="P889" s="628"/>
    </row>
    <row r="890" spans="1:16" ht="150.75" thickBot="1">
      <c r="A890" s="167"/>
      <c r="B890" s="196" t="s">
        <v>525</v>
      </c>
      <c r="C890" s="584">
        <v>0</v>
      </c>
      <c r="D890" s="585"/>
      <c r="E890" s="197" t="s">
        <v>523</v>
      </c>
      <c r="F890" s="600" t="s">
        <v>522</v>
      </c>
      <c r="G890" s="633"/>
      <c r="H890" s="633"/>
      <c r="I890" s="633"/>
      <c r="J890" s="633"/>
      <c r="K890" s="634"/>
      <c r="L890" s="608" t="s">
        <v>70</v>
      </c>
      <c r="M890" s="608"/>
      <c r="N890" s="623"/>
      <c r="O890" s="624"/>
      <c r="P890" s="625"/>
    </row>
    <row r="891" spans="1:16" ht="16.5" thickBot="1">
      <c r="B891" s="200" t="s">
        <v>109</v>
      </c>
      <c r="C891" s="637" t="s">
        <v>521</v>
      </c>
      <c r="D891" s="638"/>
      <c r="E891" s="302" t="s">
        <v>47</v>
      </c>
      <c r="F891" s="185"/>
    </row>
  </sheetData>
  <mergeCells count="1623">
    <mergeCell ref="L756:M756"/>
    <mergeCell ref="N756:P756"/>
    <mergeCell ref="B757:D757"/>
    <mergeCell ref="F757:K757"/>
    <mergeCell ref="L757:M757"/>
    <mergeCell ref="B758:D758"/>
    <mergeCell ref="F758:K758"/>
    <mergeCell ref="L758:M758"/>
    <mergeCell ref="B760:K761"/>
    <mergeCell ref="L760:M761"/>
    <mergeCell ref="N760:P760"/>
    <mergeCell ref="N888:P890"/>
    <mergeCell ref="C724:E724"/>
    <mergeCell ref="G724:P724"/>
    <mergeCell ref="B725:P725"/>
    <mergeCell ref="B727:P727"/>
    <mergeCell ref="B728:P728"/>
    <mergeCell ref="B729:D729"/>
    <mergeCell ref="E729:N729"/>
    <mergeCell ref="O729:P731"/>
    <mergeCell ref="B730:D730"/>
    <mergeCell ref="E730:N730"/>
    <mergeCell ref="B731:D731"/>
    <mergeCell ref="E731:N731"/>
    <mergeCell ref="B733:P733"/>
    <mergeCell ref="B735:D735"/>
    <mergeCell ref="F735:K735"/>
    <mergeCell ref="L735:M735"/>
    <mergeCell ref="N735:P735"/>
    <mergeCell ref="B736:D736"/>
    <mergeCell ref="B763:P763"/>
    <mergeCell ref="C764:D764"/>
    <mergeCell ref="F764:K764"/>
    <mergeCell ref="L764:M764"/>
    <mergeCell ref="N764:P764"/>
    <mergeCell ref="C765:D765"/>
    <mergeCell ref="F765:K765"/>
    <mergeCell ref="L765:M765"/>
    <mergeCell ref="C766:D766"/>
    <mergeCell ref="F766:K766"/>
    <mergeCell ref="L766:M766"/>
    <mergeCell ref="C767:D767"/>
    <mergeCell ref="N736:P737"/>
    <mergeCell ref="B826:D826"/>
    <mergeCell ref="E819:N819"/>
    <mergeCell ref="O819:P821"/>
    <mergeCell ref="L827:M827"/>
    <mergeCell ref="N827:P827"/>
    <mergeCell ref="B819:D819"/>
    <mergeCell ref="B820:D820"/>
    <mergeCell ref="C811:D811"/>
    <mergeCell ref="F811:K811"/>
    <mergeCell ref="L811:M811"/>
    <mergeCell ref="N811:P811"/>
    <mergeCell ref="N761:P761"/>
    <mergeCell ref="F743:K743"/>
    <mergeCell ref="L743:M743"/>
    <mergeCell ref="N743:P743"/>
    <mergeCell ref="C744:D744"/>
    <mergeCell ref="F744:K744"/>
    <mergeCell ref="L744:M744"/>
    <mergeCell ref="C745:D745"/>
    <mergeCell ref="F745:K745"/>
    <mergeCell ref="L745:M745"/>
    <mergeCell ref="C746:D746"/>
    <mergeCell ref="B748:P748"/>
    <mergeCell ref="B749:P749"/>
    <mergeCell ref="N744:P745"/>
    <mergeCell ref="N757:P758"/>
    <mergeCell ref="N765:P766"/>
    <mergeCell ref="B752:D752"/>
    <mergeCell ref="E752:N752"/>
    <mergeCell ref="B754:P754"/>
    <mergeCell ref="B756:D756"/>
    <mergeCell ref="F756:K756"/>
    <mergeCell ref="C891:D891"/>
    <mergeCell ref="B856:D856"/>
    <mergeCell ref="F856:K856"/>
    <mergeCell ref="N856:P856"/>
    <mergeCell ref="L856:M856"/>
    <mergeCell ref="C866:D866"/>
    <mergeCell ref="C867:D867"/>
    <mergeCell ref="C888:D888"/>
    <mergeCell ref="F888:K888"/>
    <mergeCell ref="L888:M888"/>
    <mergeCell ref="C889:D889"/>
    <mergeCell ref="F889:K889"/>
    <mergeCell ref="L889:M889"/>
    <mergeCell ref="C890:D890"/>
    <mergeCell ref="C843:E843"/>
    <mergeCell ref="B862:P862"/>
    <mergeCell ref="C863:D863"/>
    <mergeCell ref="F863:K863"/>
    <mergeCell ref="L863:M863"/>
    <mergeCell ref="F890:K890"/>
    <mergeCell ref="L890:M890"/>
    <mergeCell ref="B877:P877"/>
    <mergeCell ref="B879:D879"/>
    <mergeCell ref="F879:K879"/>
    <mergeCell ref="L879:M879"/>
    <mergeCell ref="N879:P879"/>
    <mergeCell ref="B880:D880"/>
    <mergeCell ref="F880:K880"/>
    <mergeCell ref="L880:M880"/>
    <mergeCell ref="N880:P880"/>
    <mergeCell ref="B881:D881"/>
    <mergeCell ref="F881:K881"/>
    <mergeCell ref="L881:M881"/>
    <mergeCell ref="N881:P881"/>
    <mergeCell ref="B883:K884"/>
    <mergeCell ref="L883:M884"/>
    <mergeCell ref="N883:P883"/>
    <mergeCell ref="N884:P884"/>
    <mergeCell ref="B886:P886"/>
    <mergeCell ref="C887:D887"/>
    <mergeCell ref="F887:K887"/>
    <mergeCell ref="L887:M887"/>
    <mergeCell ref="N887:P887"/>
    <mergeCell ref="C864:D864"/>
    <mergeCell ref="F864:K864"/>
    <mergeCell ref="L864:M864"/>
    <mergeCell ref="C814:D814"/>
    <mergeCell ref="F814:K814"/>
    <mergeCell ref="L814:M814"/>
    <mergeCell ref="N814:P814"/>
    <mergeCell ref="C815:D815"/>
    <mergeCell ref="C816:D816"/>
    <mergeCell ref="B817:P817"/>
    <mergeCell ref="B818:P818"/>
    <mergeCell ref="C836:D836"/>
    <mergeCell ref="F836:K836"/>
    <mergeCell ref="L836:M836"/>
    <mergeCell ref="N836:P836"/>
    <mergeCell ref="C839:D839"/>
    <mergeCell ref="F839:K839"/>
    <mergeCell ref="L839:M839"/>
    <mergeCell ref="N839:P839"/>
    <mergeCell ref="N837:P837"/>
    <mergeCell ref="N838:P838"/>
    <mergeCell ref="L838:M838"/>
    <mergeCell ref="C634:E634"/>
    <mergeCell ref="G634:P634"/>
    <mergeCell ref="B799:P799"/>
    <mergeCell ref="B801:D801"/>
    <mergeCell ref="F801:K801"/>
    <mergeCell ref="L801:M801"/>
    <mergeCell ref="C674:D674"/>
    <mergeCell ref="F674:K674"/>
    <mergeCell ref="L674:M674"/>
    <mergeCell ref="N674:P674"/>
    <mergeCell ref="C675:D675"/>
    <mergeCell ref="F675:K675"/>
    <mergeCell ref="L675:M675"/>
    <mergeCell ref="N675:P675"/>
    <mergeCell ref="C676:D676"/>
    <mergeCell ref="B666:D666"/>
    <mergeCell ref="F666:K666"/>
    <mergeCell ref="L666:M666"/>
    <mergeCell ref="F736:K736"/>
    <mergeCell ref="L736:M736"/>
    <mergeCell ref="B737:D737"/>
    <mergeCell ref="F737:K737"/>
    <mergeCell ref="L737:M737"/>
    <mergeCell ref="B739:K740"/>
    <mergeCell ref="L739:M740"/>
    <mergeCell ref="N739:P739"/>
    <mergeCell ref="N740:P740"/>
    <mergeCell ref="B742:P742"/>
    <mergeCell ref="C743:D743"/>
    <mergeCell ref="C813:D813"/>
    <mergeCell ref="F813:K813"/>
    <mergeCell ref="E820:N820"/>
    <mergeCell ref="B821:D821"/>
    <mergeCell ref="E821:N821"/>
    <mergeCell ref="B802:D802"/>
    <mergeCell ref="F802:K802"/>
    <mergeCell ref="L802:M802"/>
    <mergeCell ref="N802:P802"/>
    <mergeCell ref="B804:D804"/>
    <mergeCell ref="B806:K807"/>
    <mergeCell ref="L806:M807"/>
    <mergeCell ref="B809:P809"/>
    <mergeCell ref="C810:D810"/>
    <mergeCell ref="F810:K810"/>
    <mergeCell ref="L810:M810"/>
    <mergeCell ref="N810:P810"/>
    <mergeCell ref="B828:D828"/>
    <mergeCell ref="B830:K831"/>
    <mergeCell ref="F828:K828"/>
    <mergeCell ref="L828:M828"/>
    <mergeCell ref="N828:P828"/>
    <mergeCell ref="F826:K826"/>
    <mergeCell ref="L826:M826"/>
    <mergeCell ref="N826:P826"/>
    <mergeCell ref="F827:K827"/>
    <mergeCell ref="L813:M813"/>
    <mergeCell ref="N813:P813"/>
    <mergeCell ref="B827:D827"/>
    <mergeCell ref="B823:P823"/>
    <mergeCell ref="B825:D825"/>
    <mergeCell ref="F825:K825"/>
    <mergeCell ref="L825:M825"/>
    <mergeCell ref="N825:P825"/>
    <mergeCell ref="N666:P666"/>
    <mergeCell ref="B667:D667"/>
    <mergeCell ref="F667:K667"/>
    <mergeCell ref="L667:M667"/>
    <mergeCell ref="N667:P667"/>
    <mergeCell ref="B668:D668"/>
    <mergeCell ref="F668:K668"/>
    <mergeCell ref="L668:M668"/>
    <mergeCell ref="N668:P668"/>
    <mergeCell ref="B670:K671"/>
    <mergeCell ref="L670:M671"/>
    <mergeCell ref="N670:P670"/>
    <mergeCell ref="N671:P671"/>
    <mergeCell ref="B673:P673"/>
    <mergeCell ref="C655:D655"/>
    <mergeCell ref="C656:D656"/>
    <mergeCell ref="B657:P657"/>
    <mergeCell ref="B658:P658"/>
    <mergeCell ref="B659:D659"/>
    <mergeCell ref="E659:N659"/>
    <mergeCell ref="O659:P661"/>
    <mergeCell ref="B660:D660"/>
    <mergeCell ref="E660:N660"/>
    <mergeCell ref="B661:D661"/>
    <mergeCell ref="E661:N661"/>
    <mergeCell ref="B663:P663"/>
    <mergeCell ref="B665:D665"/>
    <mergeCell ref="F665:K665"/>
    <mergeCell ref="L665:M665"/>
    <mergeCell ref="N665:P665"/>
    <mergeCell ref="L653:M653"/>
    <mergeCell ref="N653:P653"/>
    <mergeCell ref="C654:D654"/>
    <mergeCell ref="F654:K654"/>
    <mergeCell ref="L654:M654"/>
    <mergeCell ref="N654:P654"/>
    <mergeCell ref="C631:D631"/>
    <mergeCell ref="N553:P554"/>
    <mergeCell ref="N561:P563"/>
    <mergeCell ref="N575:P576"/>
    <mergeCell ref="N583:P585"/>
    <mergeCell ref="C589:E589"/>
    <mergeCell ref="G589:P589"/>
    <mergeCell ref="B628:P628"/>
    <mergeCell ref="C629:D629"/>
    <mergeCell ref="F629:K629"/>
    <mergeCell ref="L629:M629"/>
    <mergeCell ref="N629:P629"/>
    <mergeCell ref="C630:D630"/>
    <mergeCell ref="F630:K630"/>
    <mergeCell ref="L630:M630"/>
    <mergeCell ref="N630:P630"/>
    <mergeCell ref="B619:P619"/>
    <mergeCell ref="C679:E679"/>
    <mergeCell ref="G679:P679"/>
    <mergeCell ref="B635:P635"/>
    <mergeCell ref="B637:P637"/>
    <mergeCell ref="B638:P638"/>
    <mergeCell ref="B639:D639"/>
    <mergeCell ref="E639:N639"/>
    <mergeCell ref="O639:P641"/>
    <mergeCell ref="B640:D640"/>
    <mergeCell ref="E640:N640"/>
    <mergeCell ref="B641:D641"/>
    <mergeCell ref="E641:N641"/>
    <mergeCell ref="B643:P643"/>
    <mergeCell ref="B645:D645"/>
    <mergeCell ref="F645:K645"/>
    <mergeCell ref="L645:M645"/>
    <mergeCell ref="N645:P645"/>
    <mergeCell ref="B646:D646"/>
    <mergeCell ref="F646:K646"/>
    <mergeCell ref="L646:M646"/>
    <mergeCell ref="N646:P646"/>
    <mergeCell ref="B647:D647"/>
    <mergeCell ref="F647:K647"/>
    <mergeCell ref="L647:M647"/>
    <mergeCell ref="N647:P647"/>
    <mergeCell ref="B649:K650"/>
    <mergeCell ref="L649:M650"/>
    <mergeCell ref="N649:P649"/>
    <mergeCell ref="N650:P650"/>
    <mergeCell ref="B652:P652"/>
    <mergeCell ref="C653:D653"/>
    <mergeCell ref="F653:K653"/>
    <mergeCell ref="B621:D621"/>
    <mergeCell ref="F621:K621"/>
    <mergeCell ref="L621:M621"/>
    <mergeCell ref="N621:P621"/>
    <mergeCell ref="B622:D622"/>
    <mergeCell ref="F622:K622"/>
    <mergeCell ref="L622:M622"/>
    <mergeCell ref="N622:P622"/>
    <mergeCell ref="B623:D623"/>
    <mergeCell ref="F623:K623"/>
    <mergeCell ref="L623:M623"/>
    <mergeCell ref="N623:P623"/>
    <mergeCell ref="B625:K626"/>
    <mergeCell ref="L625:M626"/>
    <mergeCell ref="N625:P625"/>
    <mergeCell ref="N626:P626"/>
    <mergeCell ref="C609:D609"/>
    <mergeCell ref="F609:K609"/>
    <mergeCell ref="L609:M609"/>
    <mergeCell ref="N609:P609"/>
    <mergeCell ref="C610:D610"/>
    <mergeCell ref="F610:K610"/>
    <mergeCell ref="L610:M610"/>
    <mergeCell ref="N610:P610"/>
    <mergeCell ref="C611:D611"/>
    <mergeCell ref="C612:D612"/>
    <mergeCell ref="B613:P613"/>
    <mergeCell ref="B614:P614"/>
    <mergeCell ref="B615:D615"/>
    <mergeCell ref="E615:N615"/>
    <mergeCell ref="O615:P617"/>
    <mergeCell ref="B616:D616"/>
    <mergeCell ref="E616:N616"/>
    <mergeCell ref="B617:D617"/>
    <mergeCell ref="E617:N617"/>
    <mergeCell ref="B601:D601"/>
    <mergeCell ref="F601:K601"/>
    <mergeCell ref="L601:M601"/>
    <mergeCell ref="N601:P601"/>
    <mergeCell ref="B602:D602"/>
    <mergeCell ref="F602:K602"/>
    <mergeCell ref="L602:M602"/>
    <mergeCell ref="N602:P602"/>
    <mergeCell ref="B604:K605"/>
    <mergeCell ref="L604:M605"/>
    <mergeCell ref="N604:P604"/>
    <mergeCell ref="N605:P605"/>
    <mergeCell ref="B607:P607"/>
    <mergeCell ref="C608:D608"/>
    <mergeCell ref="F608:K608"/>
    <mergeCell ref="L608:M608"/>
    <mergeCell ref="N608:P608"/>
    <mergeCell ref="C586:D586"/>
    <mergeCell ref="B590:P590"/>
    <mergeCell ref="B592:P592"/>
    <mergeCell ref="B593:P593"/>
    <mergeCell ref="B594:D594"/>
    <mergeCell ref="E594:N594"/>
    <mergeCell ref="O594:P596"/>
    <mergeCell ref="B595:D595"/>
    <mergeCell ref="E595:N595"/>
    <mergeCell ref="B596:D596"/>
    <mergeCell ref="E596:N596"/>
    <mergeCell ref="B598:P598"/>
    <mergeCell ref="B600:D600"/>
    <mergeCell ref="F600:K600"/>
    <mergeCell ref="L600:M600"/>
    <mergeCell ref="N600:P600"/>
    <mergeCell ref="B581:P581"/>
    <mergeCell ref="C582:D582"/>
    <mergeCell ref="F582:K582"/>
    <mergeCell ref="L582:M582"/>
    <mergeCell ref="N582:P582"/>
    <mergeCell ref="C583:D583"/>
    <mergeCell ref="F583:K583"/>
    <mergeCell ref="L583:M583"/>
    <mergeCell ref="C584:D584"/>
    <mergeCell ref="F584:K584"/>
    <mergeCell ref="L584:M584"/>
    <mergeCell ref="C585:D585"/>
    <mergeCell ref="F585:K585"/>
    <mergeCell ref="L585:M585"/>
    <mergeCell ref="B572:P572"/>
    <mergeCell ref="B574:D574"/>
    <mergeCell ref="F574:K574"/>
    <mergeCell ref="L574:M574"/>
    <mergeCell ref="N574:P574"/>
    <mergeCell ref="B575:D575"/>
    <mergeCell ref="F575:K575"/>
    <mergeCell ref="L575:M575"/>
    <mergeCell ref="B576:D576"/>
    <mergeCell ref="F576:K576"/>
    <mergeCell ref="L576:M576"/>
    <mergeCell ref="B578:K579"/>
    <mergeCell ref="L578:M579"/>
    <mergeCell ref="N578:P578"/>
    <mergeCell ref="N579:P579"/>
    <mergeCell ref="C561:D561"/>
    <mergeCell ref="F561:K561"/>
    <mergeCell ref="L561:M561"/>
    <mergeCell ref="C562:D562"/>
    <mergeCell ref="F562:K562"/>
    <mergeCell ref="L562:M562"/>
    <mergeCell ref="C563:D563"/>
    <mergeCell ref="F563:K563"/>
    <mergeCell ref="L563:M563"/>
    <mergeCell ref="C564:D564"/>
    <mergeCell ref="C565:D565"/>
    <mergeCell ref="B566:P566"/>
    <mergeCell ref="B567:P567"/>
    <mergeCell ref="B568:D568"/>
    <mergeCell ref="E568:N568"/>
    <mergeCell ref="O568:P570"/>
    <mergeCell ref="B569:D569"/>
    <mergeCell ref="E569:N569"/>
    <mergeCell ref="B570:D570"/>
    <mergeCell ref="E570:N570"/>
    <mergeCell ref="B553:D553"/>
    <mergeCell ref="F553:K553"/>
    <mergeCell ref="L553:M553"/>
    <mergeCell ref="B554:D554"/>
    <mergeCell ref="F554:K554"/>
    <mergeCell ref="L554:M554"/>
    <mergeCell ref="B556:K557"/>
    <mergeCell ref="L556:M557"/>
    <mergeCell ref="N556:P556"/>
    <mergeCell ref="N557:P557"/>
    <mergeCell ref="B559:P559"/>
    <mergeCell ref="C560:D560"/>
    <mergeCell ref="F560:K560"/>
    <mergeCell ref="L560:M560"/>
    <mergeCell ref="N560:P560"/>
    <mergeCell ref="C538:D538"/>
    <mergeCell ref="C541:E541"/>
    <mergeCell ref="G541:P541"/>
    <mergeCell ref="B542:P542"/>
    <mergeCell ref="B544:P544"/>
    <mergeCell ref="B545:P545"/>
    <mergeCell ref="B546:D546"/>
    <mergeCell ref="E546:N546"/>
    <mergeCell ref="O546:P548"/>
    <mergeCell ref="B547:D547"/>
    <mergeCell ref="E547:N547"/>
    <mergeCell ref="B548:D548"/>
    <mergeCell ref="E548:N548"/>
    <mergeCell ref="B550:P550"/>
    <mergeCell ref="B552:D552"/>
    <mergeCell ref="F552:K552"/>
    <mergeCell ref="L552:M552"/>
    <mergeCell ref="N552:P552"/>
    <mergeCell ref="B530:K531"/>
    <mergeCell ref="L530:M531"/>
    <mergeCell ref="N530:P530"/>
    <mergeCell ref="N531:P531"/>
    <mergeCell ref="B533:P533"/>
    <mergeCell ref="C534:D534"/>
    <mergeCell ref="F534:K534"/>
    <mergeCell ref="L534:M534"/>
    <mergeCell ref="N534:P534"/>
    <mergeCell ref="C535:D535"/>
    <mergeCell ref="F535:K535"/>
    <mergeCell ref="L535:M535"/>
    <mergeCell ref="N535:P537"/>
    <mergeCell ref="C536:D536"/>
    <mergeCell ref="F536:K536"/>
    <mergeCell ref="L536:M536"/>
    <mergeCell ref="C537:D537"/>
    <mergeCell ref="F537:K537"/>
    <mergeCell ref="L537:M537"/>
    <mergeCell ref="C516:D516"/>
    <mergeCell ref="C517:D517"/>
    <mergeCell ref="B518:P518"/>
    <mergeCell ref="B519:P519"/>
    <mergeCell ref="B520:D520"/>
    <mergeCell ref="E520:N520"/>
    <mergeCell ref="O520:P522"/>
    <mergeCell ref="B521:D521"/>
    <mergeCell ref="E521:N521"/>
    <mergeCell ref="B522:D522"/>
    <mergeCell ref="E522:N522"/>
    <mergeCell ref="B524:P524"/>
    <mergeCell ref="B526:D526"/>
    <mergeCell ref="F526:K526"/>
    <mergeCell ref="L526:M526"/>
    <mergeCell ref="N526:P526"/>
    <mergeCell ref="B527:D527"/>
    <mergeCell ref="F527:K527"/>
    <mergeCell ref="L527:M527"/>
    <mergeCell ref="N527:P528"/>
    <mergeCell ref="B528:D528"/>
    <mergeCell ref="F528:K528"/>
    <mergeCell ref="L528:M528"/>
    <mergeCell ref="L508:M509"/>
    <mergeCell ref="N508:P508"/>
    <mergeCell ref="N509:P509"/>
    <mergeCell ref="B511:P511"/>
    <mergeCell ref="C512:D512"/>
    <mergeCell ref="F512:K512"/>
    <mergeCell ref="L512:M512"/>
    <mergeCell ref="N512:P512"/>
    <mergeCell ref="C513:D513"/>
    <mergeCell ref="F513:K513"/>
    <mergeCell ref="L513:M513"/>
    <mergeCell ref="N513:P515"/>
    <mergeCell ref="C514:D514"/>
    <mergeCell ref="F514:K514"/>
    <mergeCell ref="L514:M514"/>
    <mergeCell ref="C515:D515"/>
    <mergeCell ref="F515:K515"/>
    <mergeCell ref="L515:M515"/>
    <mergeCell ref="N240:P241"/>
    <mergeCell ref="N248:P250"/>
    <mergeCell ref="C251:D251"/>
    <mergeCell ref="B240:D240"/>
    <mergeCell ref="F240:K240"/>
    <mergeCell ref="L240:M240"/>
    <mergeCell ref="B241:D241"/>
    <mergeCell ref="F241:K241"/>
    <mergeCell ref="L241:M241"/>
    <mergeCell ref="B237:P237"/>
    <mergeCell ref="B239:D239"/>
    <mergeCell ref="F239:K239"/>
    <mergeCell ref="E500:N500"/>
    <mergeCell ref="B502:P502"/>
    <mergeCell ref="B504:D504"/>
    <mergeCell ref="F504:K504"/>
    <mergeCell ref="L504:M504"/>
    <mergeCell ref="N504:P504"/>
    <mergeCell ref="F127:K127"/>
    <mergeCell ref="F128:K128"/>
    <mergeCell ref="L127:M127"/>
    <mergeCell ref="L128:M128"/>
    <mergeCell ref="N127:P127"/>
    <mergeCell ref="N128:P128"/>
    <mergeCell ref="C125:D125"/>
    <mergeCell ref="F125:K125"/>
    <mergeCell ref="L125:M125"/>
    <mergeCell ref="N125:P125"/>
    <mergeCell ref="C126:D126"/>
    <mergeCell ref="F126:K126"/>
    <mergeCell ref="L126:M126"/>
    <mergeCell ref="N126:P126"/>
    <mergeCell ref="B121:K122"/>
    <mergeCell ref="B145:D145"/>
    <mergeCell ref="F145:K145"/>
    <mergeCell ref="L145:M145"/>
    <mergeCell ref="N145:P145"/>
    <mergeCell ref="B873:D873"/>
    <mergeCell ref="E873:N873"/>
    <mergeCell ref="O873:P875"/>
    <mergeCell ref="B874:D874"/>
    <mergeCell ref="E874:N874"/>
    <mergeCell ref="B875:D875"/>
    <mergeCell ref="E875:N875"/>
    <mergeCell ref="B872:P872"/>
    <mergeCell ref="F866:K866"/>
    <mergeCell ref="L866:M866"/>
    <mergeCell ref="N866:P866"/>
    <mergeCell ref="F867:K867"/>
    <mergeCell ref="L867:M867"/>
    <mergeCell ref="N867:P867"/>
    <mergeCell ref="F865:K865"/>
    <mergeCell ref="L865:M865"/>
    <mergeCell ref="C9:E9"/>
    <mergeCell ref="G9:P9"/>
    <mergeCell ref="N21:P22"/>
    <mergeCell ref="N29:P31"/>
    <mergeCell ref="N43:P44"/>
    <mergeCell ref="N51:P53"/>
    <mergeCell ref="C57:E57"/>
    <mergeCell ref="G57:P57"/>
    <mergeCell ref="N77:P79"/>
    <mergeCell ref="C106:E106"/>
    <mergeCell ref="G106:P106"/>
    <mergeCell ref="C127:D127"/>
    <mergeCell ref="C128:D128"/>
    <mergeCell ref="C131:D131"/>
    <mergeCell ref="F131:K131"/>
    <mergeCell ref="L131:M131"/>
    <mergeCell ref="N863:P863"/>
    <mergeCell ref="C865:D865"/>
    <mergeCell ref="C868:D868"/>
    <mergeCell ref="F868:K868"/>
    <mergeCell ref="L868:M868"/>
    <mergeCell ref="N868:P868"/>
    <mergeCell ref="C869:D869"/>
    <mergeCell ref="C870:D870"/>
    <mergeCell ref="B871:P871"/>
    <mergeCell ref="F854:K854"/>
    <mergeCell ref="L854:M854"/>
    <mergeCell ref="N854:P854"/>
    <mergeCell ref="B854:D854"/>
    <mergeCell ref="B855:D855"/>
    <mergeCell ref="F855:K855"/>
    <mergeCell ref="L855:M855"/>
    <mergeCell ref="N855:P855"/>
    <mergeCell ref="B857:D857"/>
    <mergeCell ref="F857:K857"/>
    <mergeCell ref="L857:M857"/>
    <mergeCell ref="N857:P857"/>
    <mergeCell ref="B859:K860"/>
    <mergeCell ref="L859:M860"/>
    <mergeCell ref="N859:P859"/>
    <mergeCell ref="N860:P860"/>
    <mergeCell ref="N864:P864"/>
    <mergeCell ref="N865:P865"/>
    <mergeCell ref="B844:P844"/>
    <mergeCell ref="B846:P846"/>
    <mergeCell ref="B847:P847"/>
    <mergeCell ref="B848:D848"/>
    <mergeCell ref="E848:N848"/>
    <mergeCell ref="O848:P850"/>
    <mergeCell ref="B849:D849"/>
    <mergeCell ref="E849:N849"/>
    <mergeCell ref="B850:D850"/>
    <mergeCell ref="E850:N850"/>
    <mergeCell ref="B852:P852"/>
    <mergeCell ref="B833:P833"/>
    <mergeCell ref="L830:M831"/>
    <mergeCell ref="N830:P830"/>
    <mergeCell ref="N831:P831"/>
    <mergeCell ref="C840:D840"/>
    <mergeCell ref="E841:G841"/>
    <mergeCell ref="G843:P843"/>
    <mergeCell ref="C841:D841"/>
    <mergeCell ref="C837:D837"/>
    <mergeCell ref="C838:D838"/>
    <mergeCell ref="C834:D834"/>
    <mergeCell ref="F834:K834"/>
    <mergeCell ref="L834:M834"/>
    <mergeCell ref="N834:P834"/>
    <mergeCell ref="C835:D835"/>
    <mergeCell ref="F835:K835"/>
    <mergeCell ref="L835:M835"/>
    <mergeCell ref="N835:P835"/>
    <mergeCell ref="F837:K837"/>
    <mergeCell ref="F838:K838"/>
    <mergeCell ref="L837:M837"/>
    <mergeCell ref="C812:D812"/>
    <mergeCell ref="F812:K812"/>
    <mergeCell ref="L812:M812"/>
    <mergeCell ref="N812:P812"/>
    <mergeCell ref="N806:P806"/>
    <mergeCell ref="N807:P807"/>
    <mergeCell ref="C747:D747"/>
    <mergeCell ref="F804:K804"/>
    <mergeCell ref="L804:M804"/>
    <mergeCell ref="N804:P804"/>
    <mergeCell ref="N801:P801"/>
    <mergeCell ref="B803:D803"/>
    <mergeCell ref="F803:K803"/>
    <mergeCell ref="L803:M803"/>
    <mergeCell ref="N803:P803"/>
    <mergeCell ref="C790:E790"/>
    <mergeCell ref="G790:P790"/>
    <mergeCell ref="B750:D750"/>
    <mergeCell ref="E750:N750"/>
    <mergeCell ref="O750:P752"/>
    <mergeCell ref="B751:D751"/>
    <mergeCell ref="E751:N751"/>
    <mergeCell ref="B797:D797"/>
    <mergeCell ref="B794:P794"/>
    <mergeCell ref="B796:D796"/>
    <mergeCell ref="B791:P791"/>
    <mergeCell ref="B793:P793"/>
    <mergeCell ref="B795:D795"/>
    <mergeCell ref="E795:N795"/>
    <mergeCell ref="O795:P797"/>
    <mergeCell ref="E796:N796"/>
    <mergeCell ref="E797:N797"/>
    <mergeCell ref="C721:D721"/>
    <mergeCell ref="C719:D719"/>
    <mergeCell ref="F719:K719"/>
    <mergeCell ref="L719:M719"/>
    <mergeCell ref="N719:P719"/>
    <mergeCell ref="C720:D720"/>
    <mergeCell ref="F720:K720"/>
    <mergeCell ref="L720:M720"/>
    <mergeCell ref="N720:P720"/>
    <mergeCell ref="B715:K716"/>
    <mergeCell ref="L715:M716"/>
    <mergeCell ref="N715:P715"/>
    <mergeCell ref="N716:P716"/>
    <mergeCell ref="B718:P718"/>
    <mergeCell ref="B712:D712"/>
    <mergeCell ref="F712:K712"/>
    <mergeCell ref="L712:M712"/>
    <mergeCell ref="N712:P712"/>
    <mergeCell ref="B713:D713"/>
    <mergeCell ref="F713:K713"/>
    <mergeCell ref="L713:M713"/>
    <mergeCell ref="N713:P713"/>
    <mergeCell ref="B709:P709"/>
    <mergeCell ref="B711:D711"/>
    <mergeCell ref="F711:K711"/>
    <mergeCell ref="L711:M711"/>
    <mergeCell ref="N711:P711"/>
    <mergeCell ref="C701:D701"/>
    <mergeCell ref="C702:D702"/>
    <mergeCell ref="B703:P703"/>
    <mergeCell ref="B704:P704"/>
    <mergeCell ref="B705:D705"/>
    <mergeCell ref="E705:N705"/>
    <mergeCell ref="O705:P707"/>
    <mergeCell ref="B706:D706"/>
    <mergeCell ref="E706:N706"/>
    <mergeCell ref="B707:D707"/>
    <mergeCell ref="E707:N707"/>
    <mergeCell ref="C700:D700"/>
    <mergeCell ref="F700:K700"/>
    <mergeCell ref="L700:M700"/>
    <mergeCell ref="N700:P700"/>
    <mergeCell ref="C698:D698"/>
    <mergeCell ref="F698:K698"/>
    <mergeCell ref="L698:M698"/>
    <mergeCell ref="N698:P698"/>
    <mergeCell ref="C699:D699"/>
    <mergeCell ref="F699:K699"/>
    <mergeCell ref="L699:M699"/>
    <mergeCell ref="N699:P699"/>
    <mergeCell ref="B694:K695"/>
    <mergeCell ref="L694:M695"/>
    <mergeCell ref="N694:P694"/>
    <mergeCell ref="N695:P695"/>
    <mergeCell ref="B697:P697"/>
    <mergeCell ref="B691:D691"/>
    <mergeCell ref="F691:K691"/>
    <mergeCell ref="L691:M691"/>
    <mergeCell ref="N691:P691"/>
    <mergeCell ref="B692:D692"/>
    <mergeCell ref="F692:K692"/>
    <mergeCell ref="L692:M692"/>
    <mergeCell ref="N692:P692"/>
    <mergeCell ref="B688:P688"/>
    <mergeCell ref="B690:D690"/>
    <mergeCell ref="F690:K690"/>
    <mergeCell ref="L690:M690"/>
    <mergeCell ref="N690:P690"/>
    <mergeCell ref="B684:D684"/>
    <mergeCell ref="E684:N684"/>
    <mergeCell ref="O684:P686"/>
    <mergeCell ref="B685:D685"/>
    <mergeCell ref="E685:N685"/>
    <mergeCell ref="B686:D686"/>
    <mergeCell ref="E686:N686"/>
    <mergeCell ref="B680:P680"/>
    <mergeCell ref="B682:P682"/>
    <mergeCell ref="B683:P683"/>
    <mergeCell ref="C490:D490"/>
    <mergeCell ref="C488:D488"/>
    <mergeCell ref="F488:K488"/>
    <mergeCell ref="L488:M488"/>
    <mergeCell ref="N488:P488"/>
    <mergeCell ref="C489:D489"/>
    <mergeCell ref="F489:K489"/>
    <mergeCell ref="L489:M489"/>
    <mergeCell ref="N489:P489"/>
    <mergeCell ref="B505:D505"/>
    <mergeCell ref="F505:K505"/>
    <mergeCell ref="L505:M505"/>
    <mergeCell ref="N505:P506"/>
    <mergeCell ref="B506:D506"/>
    <mergeCell ref="F506:K506"/>
    <mergeCell ref="L506:M506"/>
    <mergeCell ref="B508:K509"/>
    <mergeCell ref="C486:D486"/>
    <mergeCell ref="F486:K486"/>
    <mergeCell ref="L486:M486"/>
    <mergeCell ref="N486:P486"/>
    <mergeCell ref="C487:D487"/>
    <mergeCell ref="F487:K487"/>
    <mergeCell ref="L487:M487"/>
    <mergeCell ref="N487:P487"/>
    <mergeCell ref="C493:E493"/>
    <mergeCell ref="G493:P493"/>
    <mergeCell ref="B494:P494"/>
    <mergeCell ref="B496:P496"/>
    <mergeCell ref="B497:P497"/>
    <mergeCell ref="B498:D498"/>
    <mergeCell ref="E498:N498"/>
    <mergeCell ref="O498:P500"/>
    <mergeCell ref="B499:D499"/>
    <mergeCell ref="E499:N499"/>
    <mergeCell ref="B500:D500"/>
    <mergeCell ref="B482:K483"/>
    <mergeCell ref="L482:M483"/>
    <mergeCell ref="N482:P482"/>
    <mergeCell ref="N483:P483"/>
    <mergeCell ref="B485:P485"/>
    <mergeCell ref="B478:D478"/>
    <mergeCell ref="F478:K478"/>
    <mergeCell ref="L478:M478"/>
    <mergeCell ref="N478:P478"/>
    <mergeCell ref="B480:D480"/>
    <mergeCell ref="F480:K480"/>
    <mergeCell ref="L480:M480"/>
    <mergeCell ref="N480:P480"/>
    <mergeCell ref="B475:P475"/>
    <mergeCell ref="B477:D477"/>
    <mergeCell ref="F477:K477"/>
    <mergeCell ref="L477:M477"/>
    <mergeCell ref="N477:P477"/>
    <mergeCell ref="B479:D479"/>
    <mergeCell ref="F479:K479"/>
    <mergeCell ref="L479:M479"/>
    <mergeCell ref="N479:P479"/>
    <mergeCell ref="C467:D467"/>
    <mergeCell ref="C468:D468"/>
    <mergeCell ref="B469:P469"/>
    <mergeCell ref="B470:P470"/>
    <mergeCell ref="B471:D471"/>
    <mergeCell ref="E471:N471"/>
    <mergeCell ref="O471:P473"/>
    <mergeCell ref="B472:D472"/>
    <mergeCell ref="E472:N472"/>
    <mergeCell ref="B473:D473"/>
    <mergeCell ref="E473:N473"/>
    <mergeCell ref="C465:D465"/>
    <mergeCell ref="F465:K465"/>
    <mergeCell ref="L465:M465"/>
    <mergeCell ref="N465:P465"/>
    <mergeCell ref="C466:D466"/>
    <mergeCell ref="F466:K466"/>
    <mergeCell ref="L466:M466"/>
    <mergeCell ref="N466:P466"/>
    <mergeCell ref="C463:D463"/>
    <mergeCell ref="F463:K463"/>
    <mergeCell ref="L463:M463"/>
    <mergeCell ref="N463:P463"/>
    <mergeCell ref="C464:D464"/>
    <mergeCell ref="F464:K464"/>
    <mergeCell ref="L464:M464"/>
    <mergeCell ref="N464:P464"/>
    <mergeCell ref="B459:K460"/>
    <mergeCell ref="L459:M460"/>
    <mergeCell ref="N459:P459"/>
    <mergeCell ref="N460:P460"/>
    <mergeCell ref="B462:P462"/>
    <mergeCell ref="B455:D455"/>
    <mergeCell ref="F455:K455"/>
    <mergeCell ref="L455:M455"/>
    <mergeCell ref="N455:P455"/>
    <mergeCell ref="B457:D457"/>
    <mergeCell ref="F457:K457"/>
    <mergeCell ref="L457:M457"/>
    <mergeCell ref="N457:P457"/>
    <mergeCell ref="B456:D456"/>
    <mergeCell ref="F456:K456"/>
    <mergeCell ref="L456:M456"/>
    <mergeCell ref="N456:P456"/>
    <mergeCell ref="B452:P452"/>
    <mergeCell ref="B454:D454"/>
    <mergeCell ref="F454:K454"/>
    <mergeCell ref="L454:M454"/>
    <mergeCell ref="N454:P454"/>
    <mergeCell ref="B448:D448"/>
    <mergeCell ref="E448:N448"/>
    <mergeCell ref="O448:P450"/>
    <mergeCell ref="B449:D449"/>
    <mergeCell ref="E449:N449"/>
    <mergeCell ref="B450:D450"/>
    <mergeCell ref="E450:N450"/>
    <mergeCell ref="C440:D440"/>
    <mergeCell ref="B444:P444"/>
    <mergeCell ref="B446:P446"/>
    <mergeCell ref="B447:P447"/>
    <mergeCell ref="C443:E443"/>
    <mergeCell ref="G443:P443"/>
    <mergeCell ref="C438:D438"/>
    <mergeCell ref="F438:K438"/>
    <mergeCell ref="L438:M438"/>
    <mergeCell ref="N438:P438"/>
    <mergeCell ref="C439:D439"/>
    <mergeCell ref="F439:K439"/>
    <mergeCell ref="L439:M439"/>
    <mergeCell ref="N439:P439"/>
    <mergeCell ref="C436:D436"/>
    <mergeCell ref="F436:K436"/>
    <mergeCell ref="L436:M436"/>
    <mergeCell ref="N436:P436"/>
    <mergeCell ref="C437:D437"/>
    <mergeCell ref="F437:K437"/>
    <mergeCell ref="L437:M437"/>
    <mergeCell ref="N437:P437"/>
    <mergeCell ref="B432:K433"/>
    <mergeCell ref="L432:M433"/>
    <mergeCell ref="N432:P432"/>
    <mergeCell ref="N433:P433"/>
    <mergeCell ref="B435:P435"/>
    <mergeCell ref="B429:D429"/>
    <mergeCell ref="F429:K429"/>
    <mergeCell ref="L429:M429"/>
    <mergeCell ref="N429:P429"/>
    <mergeCell ref="B430:D430"/>
    <mergeCell ref="F430:K430"/>
    <mergeCell ref="L430:M430"/>
    <mergeCell ref="N430:P430"/>
    <mergeCell ref="B426:P426"/>
    <mergeCell ref="B428:D428"/>
    <mergeCell ref="F428:K428"/>
    <mergeCell ref="L428:M428"/>
    <mergeCell ref="N428:P428"/>
    <mergeCell ref="C418:D418"/>
    <mergeCell ref="C419:D419"/>
    <mergeCell ref="B420:P420"/>
    <mergeCell ref="B421:P421"/>
    <mergeCell ref="B422:D422"/>
    <mergeCell ref="E422:N422"/>
    <mergeCell ref="O422:P424"/>
    <mergeCell ref="B423:D423"/>
    <mergeCell ref="E423:N423"/>
    <mergeCell ref="B424:D424"/>
    <mergeCell ref="E424:N424"/>
    <mergeCell ref="C416:D416"/>
    <mergeCell ref="F416:K416"/>
    <mergeCell ref="L416:M416"/>
    <mergeCell ref="N416:P416"/>
    <mergeCell ref="C417:D417"/>
    <mergeCell ref="F417:K417"/>
    <mergeCell ref="L417:M417"/>
    <mergeCell ref="N417:P417"/>
    <mergeCell ref="C414:D414"/>
    <mergeCell ref="F414:K414"/>
    <mergeCell ref="L414:M414"/>
    <mergeCell ref="N414:P414"/>
    <mergeCell ref="C415:D415"/>
    <mergeCell ref="F415:K415"/>
    <mergeCell ref="L415:M415"/>
    <mergeCell ref="N415:P415"/>
    <mergeCell ref="B410:K411"/>
    <mergeCell ref="L410:M411"/>
    <mergeCell ref="N410:P410"/>
    <mergeCell ref="N411:P411"/>
    <mergeCell ref="B413:P413"/>
    <mergeCell ref="B407:D407"/>
    <mergeCell ref="F407:K407"/>
    <mergeCell ref="L407:M407"/>
    <mergeCell ref="N407:P407"/>
    <mergeCell ref="B408:D408"/>
    <mergeCell ref="F408:K408"/>
    <mergeCell ref="L408:M408"/>
    <mergeCell ref="N408:P408"/>
    <mergeCell ref="B404:P404"/>
    <mergeCell ref="B406:D406"/>
    <mergeCell ref="F406:K406"/>
    <mergeCell ref="L406:M406"/>
    <mergeCell ref="N406:P406"/>
    <mergeCell ref="B400:D400"/>
    <mergeCell ref="E400:N400"/>
    <mergeCell ref="O400:P402"/>
    <mergeCell ref="B401:D401"/>
    <mergeCell ref="E401:N401"/>
    <mergeCell ref="B402:D402"/>
    <mergeCell ref="E402:N402"/>
    <mergeCell ref="C392:D392"/>
    <mergeCell ref="B396:P396"/>
    <mergeCell ref="B398:P398"/>
    <mergeCell ref="B399:P399"/>
    <mergeCell ref="C391:D391"/>
    <mergeCell ref="F391:K391"/>
    <mergeCell ref="L391:M391"/>
    <mergeCell ref="N391:P391"/>
    <mergeCell ref="C389:D389"/>
    <mergeCell ref="F389:K389"/>
    <mergeCell ref="L389:M389"/>
    <mergeCell ref="N389:P389"/>
    <mergeCell ref="C390:D390"/>
    <mergeCell ref="F390:K390"/>
    <mergeCell ref="L390:M390"/>
    <mergeCell ref="N390:P390"/>
    <mergeCell ref="C395:E395"/>
    <mergeCell ref="G395:P395"/>
    <mergeCell ref="B385:K386"/>
    <mergeCell ref="L385:M386"/>
    <mergeCell ref="N385:P385"/>
    <mergeCell ref="N386:P386"/>
    <mergeCell ref="B388:P388"/>
    <mergeCell ref="B381:D381"/>
    <mergeCell ref="F381:K381"/>
    <mergeCell ref="L381:M381"/>
    <mergeCell ref="N381:P381"/>
    <mergeCell ref="B383:D383"/>
    <mergeCell ref="F383:K383"/>
    <mergeCell ref="L383:M383"/>
    <mergeCell ref="N383:P383"/>
    <mergeCell ref="B378:P378"/>
    <mergeCell ref="B380:D380"/>
    <mergeCell ref="F380:K380"/>
    <mergeCell ref="L380:M380"/>
    <mergeCell ref="N380:P380"/>
    <mergeCell ref="B382:D382"/>
    <mergeCell ref="F382:K382"/>
    <mergeCell ref="L382:M382"/>
    <mergeCell ref="N382:P382"/>
    <mergeCell ref="C370:D370"/>
    <mergeCell ref="C371:D371"/>
    <mergeCell ref="B372:P372"/>
    <mergeCell ref="B373:P373"/>
    <mergeCell ref="B374:D374"/>
    <mergeCell ref="E374:N374"/>
    <mergeCell ref="O374:P376"/>
    <mergeCell ref="B375:D375"/>
    <mergeCell ref="E375:N375"/>
    <mergeCell ref="B376:D376"/>
    <mergeCell ref="E376:N376"/>
    <mergeCell ref="C369:D369"/>
    <mergeCell ref="F369:K369"/>
    <mergeCell ref="L369:M369"/>
    <mergeCell ref="N369:P369"/>
    <mergeCell ref="C367:D367"/>
    <mergeCell ref="F367:K367"/>
    <mergeCell ref="L367:M367"/>
    <mergeCell ref="N367:P367"/>
    <mergeCell ref="C368:D368"/>
    <mergeCell ref="F368:K368"/>
    <mergeCell ref="L368:M368"/>
    <mergeCell ref="N368:P368"/>
    <mergeCell ref="B363:K364"/>
    <mergeCell ref="L363:M364"/>
    <mergeCell ref="N363:P363"/>
    <mergeCell ref="N364:P364"/>
    <mergeCell ref="B366:P366"/>
    <mergeCell ref="B359:D359"/>
    <mergeCell ref="F359:K359"/>
    <mergeCell ref="L359:M359"/>
    <mergeCell ref="N359:P359"/>
    <mergeCell ref="B361:D361"/>
    <mergeCell ref="F361:K361"/>
    <mergeCell ref="L361:M361"/>
    <mergeCell ref="N361:P361"/>
    <mergeCell ref="B360:D360"/>
    <mergeCell ref="F360:K360"/>
    <mergeCell ref="L360:M360"/>
    <mergeCell ref="N360:P360"/>
    <mergeCell ref="B356:P356"/>
    <mergeCell ref="B358:D358"/>
    <mergeCell ref="F358:K358"/>
    <mergeCell ref="L358:M358"/>
    <mergeCell ref="N358:P358"/>
    <mergeCell ref="B352:D352"/>
    <mergeCell ref="E352:N352"/>
    <mergeCell ref="O352:P354"/>
    <mergeCell ref="B353:D353"/>
    <mergeCell ref="E353:N353"/>
    <mergeCell ref="B354:D354"/>
    <mergeCell ref="E354:N354"/>
    <mergeCell ref="C344:D344"/>
    <mergeCell ref="B348:P348"/>
    <mergeCell ref="B350:P350"/>
    <mergeCell ref="B351:P351"/>
    <mergeCell ref="C347:E347"/>
    <mergeCell ref="G347:P347"/>
    <mergeCell ref="C342:D342"/>
    <mergeCell ref="F342:K342"/>
    <mergeCell ref="L342:M342"/>
    <mergeCell ref="C343:D343"/>
    <mergeCell ref="F343:K343"/>
    <mergeCell ref="L343:M343"/>
    <mergeCell ref="C340:D340"/>
    <mergeCell ref="F340:K340"/>
    <mergeCell ref="L340:M340"/>
    <mergeCell ref="N340:P340"/>
    <mergeCell ref="C341:D341"/>
    <mergeCell ref="F341:K341"/>
    <mergeCell ref="L341:M341"/>
    <mergeCell ref="B336:K337"/>
    <mergeCell ref="L336:M337"/>
    <mergeCell ref="N336:P336"/>
    <mergeCell ref="N337:P337"/>
    <mergeCell ref="B339:P339"/>
    <mergeCell ref="N341:P343"/>
    <mergeCell ref="B333:D333"/>
    <mergeCell ref="F333:K333"/>
    <mergeCell ref="L333:M333"/>
    <mergeCell ref="B334:D334"/>
    <mergeCell ref="F334:K334"/>
    <mergeCell ref="L334:M334"/>
    <mergeCell ref="B330:P330"/>
    <mergeCell ref="B332:D332"/>
    <mergeCell ref="F332:K332"/>
    <mergeCell ref="L332:M332"/>
    <mergeCell ref="N332:P332"/>
    <mergeCell ref="C322:D322"/>
    <mergeCell ref="C323:D323"/>
    <mergeCell ref="B324:P324"/>
    <mergeCell ref="B325:P325"/>
    <mergeCell ref="B326:D326"/>
    <mergeCell ref="E326:N326"/>
    <mergeCell ref="O326:P328"/>
    <mergeCell ref="B327:D327"/>
    <mergeCell ref="E327:N327"/>
    <mergeCell ref="B328:D328"/>
    <mergeCell ref="E328:N328"/>
    <mergeCell ref="N333:P334"/>
    <mergeCell ref="C320:D320"/>
    <mergeCell ref="F320:K320"/>
    <mergeCell ref="L320:M320"/>
    <mergeCell ref="C321:D321"/>
    <mergeCell ref="F321:K321"/>
    <mergeCell ref="L321:M321"/>
    <mergeCell ref="C318:D318"/>
    <mergeCell ref="F318:K318"/>
    <mergeCell ref="L318:M318"/>
    <mergeCell ref="N318:P318"/>
    <mergeCell ref="C319:D319"/>
    <mergeCell ref="F319:K319"/>
    <mergeCell ref="L319:M319"/>
    <mergeCell ref="B314:K315"/>
    <mergeCell ref="L314:M315"/>
    <mergeCell ref="N314:P314"/>
    <mergeCell ref="N315:P315"/>
    <mergeCell ref="B317:P317"/>
    <mergeCell ref="N319:P321"/>
    <mergeCell ref="B311:D311"/>
    <mergeCell ref="F311:K311"/>
    <mergeCell ref="L311:M311"/>
    <mergeCell ref="B312:D312"/>
    <mergeCell ref="F312:K312"/>
    <mergeCell ref="L312:M312"/>
    <mergeCell ref="B308:P308"/>
    <mergeCell ref="B310:D310"/>
    <mergeCell ref="F310:K310"/>
    <mergeCell ref="L310:M310"/>
    <mergeCell ref="N310:P310"/>
    <mergeCell ref="B304:D304"/>
    <mergeCell ref="E304:N304"/>
    <mergeCell ref="O304:P306"/>
    <mergeCell ref="B305:D305"/>
    <mergeCell ref="E305:N305"/>
    <mergeCell ref="B306:D306"/>
    <mergeCell ref="E306:N306"/>
    <mergeCell ref="N311:P312"/>
    <mergeCell ref="C296:D296"/>
    <mergeCell ref="B300:P300"/>
    <mergeCell ref="B302:P302"/>
    <mergeCell ref="B303:P303"/>
    <mergeCell ref="C294:D294"/>
    <mergeCell ref="F294:K294"/>
    <mergeCell ref="L294:M294"/>
    <mergeCell ref="N294:P294"/>
    <mergeCell ref="C295:D295"/>
    <mergeCell ref="F295:K295"/>
    <mergeCell ref="L295:M295"/>
    <mergeCell ref="N295:P295"/>
    <mergeCell ref="C299:E299"/>
    <mergeCell ref="G299:P299"/>
    <mergeCell ref="B290:K291"/>
    <mergeCell ref="L290:M291"/>
    <mergeCell ref="N290:P290"/>
    <mergeCell ref="N291:P291"/>
    <mergeCell ref="B293:P293"/>
    <mergeCell ref="B287:D287"/>
    <mergeCell ref="F287:K287"/>
    <mergeCell ref="L287:M287"/>
    <mergeCell ref="N287:P287"/>
    <mergeCell ref="B284:P284"/>
    <mergeCell ref="B286:D286"/>
    <mergeCell ref="F286:K286"/>
    <mergeCell ref="L286:M286"/>
    <mergeCell ref="N286:P286"/>
    <mergeCell ref="B288:D288"/>
    <mergeCell ref="F288:K288"/>
    <mergeCell ref="L288:M288"/>
    <mergeCell ref="N288:P288"/>
    <mergeCell ref="C276:D276"/>
    <mergeCell ref="C277:D277"/>
    <mergeCell ref="B278:P278"/>
    <mergeCell ref="B279:P279"/>
    <mergeCell ref="B280:D280"/>
    <mergeCell ref="E280:N280"/>
    <mergeCell ref="O280:P282"/>
    <mergeCell ref="B281:D281"/>
    <mergeCell ref="E281:N281"/>
    <mergeCell ref="B282:D282"/>
    <mergeCell ref="E282:N282"/>
    <mergeCell ref="C275:D275"/>
    <mergeCell ref="F275:K275"/>
    <mergeCell ref="L275:M275"/>
    <mergeCell ref="N275:P275"/>
    <mergeCell ref="C273:D273"/>
    <mergeCell ref="F273:K273"/>
    <mergeCell ref="L273:M273"/>
    <mergeCell ref="N273:P273"/>
    <mergeCell ref="C274:D274"/>
    <mergeCell ref="F274:K274"/>
    <mergeCell ref="L274:M274"/>
    <mergeCell ref="N274:P274"/>
    <mergeCell ref="B269:K270"/>
    <mergeCell ref="L269:M270"/>
    <mergeCell ref="N269:P269"/>
    <mergeCell ref="N270:P270"/>
    <mergeCell ref="B272:P272"/>
    <mergeCell ref="B266:D266"/>
    <mergeCell ref="F266:K266"/>
    <mergeCell ref="L266:M266"/>
    <mergeCell ref="N266:P266"/>
    <mergeCell ref="B267:D267"/>
    <mergeCell ref="F267:K267"/>
    <mergeCell ref="L267:M267"/>
    <mergeCell ref="N267:P267"/>
    <mergeCell ref="B263:P263"/>
    <mergeCell ref="B265:D265"/>
    <mergeCell ref="F265:K265"/>
    <mergeCell ref="L265:M265"/>
    <mergeCell ref="N265:P265"/>
    <mergeCell ref="B259:D259"/>
    <mergeCell ref="E259:N259"/>
    <mergeCell ref="O259:P261"/>
    <mergeCell ref="B260:D260"/>
    <mergeCell ref="E260:N260"/>
    <mergeCell ref="B261:D261"/>
    <mergeCell ref="E261:N261"/>
    <mergeCell ref="B255:P255"/>
    <mergeCell ref="B257:P257"/>
    <mergeCell ref="B258:P258"/>
    <mergeCell ref="C249:D249"/>
    <mergeCell ref="F249:K249"/>
    <mergeCell ref="L249:M249"/>
    <mergeCell ref="C250:D250"/>
    <mergeCell ref="F250:K250"/>
    <mergeCell ref="L250:M250"/>
    <mergeCell ref="C247:D247"/>
    <mergeCell ref="F247:K247"/>
    <mergeCell ref="L247:M247"/>
    <mergeCell ref="N247:P247"/>
    <mergeCell ref="C248:D248"/>
    <mergeCell ref="F248:K248"/>
    <mergeCell ref="L248:M248"/>
    <mergeCell ref="B243:K244"/>
    <mergeCell ref="L243:M244"/>
    <mergeCell ref="N243:P243"/>
    <mergeCell ref="N244:P244"/>
    <mergeCell ref="B246:P246"/>
    <mergeCell ref="C254:E254"/>
    <mergeCell ref="G254:P254"/>
    <mergeCell ref="L239:M239"/>
    <mergeCell ref="N239:P239"/>
    <mergeCell ref="C229:D229"/>
    <mergeCell ref="C230:D230"/>
    <mergeCell ref="B231:P231"/>
    <mergeCell ref="B232:P232"/>
    <mergeCell ref="B233:D233"/>
    <mergeCell ref="E233:N233"/>
    <mergeCell ref="O233:P235"/>
    <mergeCell ref="B234:D234"/>
    <mergeCell ref="E234:N234"/>
    <mergeCell ref="B235:D235"/>
    <mergeCell ref="E235:N235"/>
    <mergeCell ref="C227:D227"/>
    <mergeCell ref="F227:K227"/>
    <mergeCell ref="L227:M227"/>
    <mergeCell ref="C228:D228"/>
    <mergeCell ref="F228:K228"/>
    <mergeCell ref="L228:M228"/>
    <mergeCell ref="N226:P228"/>
    <mergeCell ref="C225:D225"/>
    <mergeCell ref="F225:K225"/>
    <mergeCell ref="L225:M225"/>
    <mergeCell ref="N225:P225"/>
    <mergeCell ref="C226:D226"/>
    <mergeCell ref="F226:K226"/>
    <mergeCell ref="L226:M226"/>
    <mergeCell ref="B221:K222"/>
    <mergeCell ref="L221:M222"/>
    <mergeCell ref="N221:P221"/>
    <mergeCell ref="N222:P222"/>
    <mergeCell ref="B224:P224"/>
    <mergeCell ref="B218:D218"/>
    <mergeCell ref="F218:K218"/>
    <mergeCell ref="L218:M218"/>
    <mergeCell ref="B219:D219"/>
    <mergeCell ref="F219:K219"/>
    <mergeCell ref="L219:M219"/>
    <mergeCell ref="N218:P219"/>
    <mergeCell ref="B215:P215"/>
    <mergeCell ref="B217:D217"/>
    <mergeCell ref="F217:K217"/>
    <mergeCell ref="L217:M217"/>
    <mergeCell ref="N217:P217"/>
    <mergeCell ref="B211:D211"/>
    <mergeCell ref="E211:N211"/>
    <mergeCell ref="O211:P213"/>
    <mergeCell ref="B212:D212"/>
    <mergeCell ref="E212:N212"/>
    <mergeCell ref="B213:D213"/>
    <mergeCell ref="E213:N213"/>
    <mergeCell ref="C203:D203"/>
    <mergeCell ref="B207:P207"/>
    <mergeCell ref="B209:P209"/>
    <mergeCell ref="B210:P210"/>
    <mergeCell ref="C201:D201"/>
    <mergeCell ref="F201:K201"/>
    <mergeCell ref="L201:M201"/>
    <mergeCell ref="C202:D202"/>
    <mergeCell ref="F202:K202"/>
    <mergeCell ref="L202:M202"/>
    <mergeCell ref="N200:P202"/>
    <mergeCell ref="C206:E206"/>
    <mergeCell ref="G206:P206"/>
    <mergeCell ref="C199:D199"/>
    <mergeCell ref="F199:K199"/>
    <mergeCell ref="L199:M199"/>
    <mergeCell ref="N199:P199"/>
    <mergeCell ref="C200:D200"/>
    <mergeCell ref="F200:K200"/>
    <mergeCell ref="L200:M200"/>
    <mergeCell ref="B195:K196"/>
    <mergeCell ref="L195:M196"/>
    <mergeCell ref="N195:P195"/>
    <mergeCell ref="N196:P196"/>
    <mergeCell ref="B198:P198"/>
    <mergeCell ref="B192:D192"/>
    <mergeCell ref="F192:K192"/>
    <mergeCell ref="L192:M192"/>
    <mergeCell ref="B193:D193"/>
    <mergeCell ref="F193:K193"/>
    <mergeCell ref="L193:M193"/>
    <mergeCell ref="N192:P193"/>
    <mergeCell ref="B189:P189"/>
    <mergeCell ref="B191:D191"/>
    <mergeCell ref="F191:K191"/>
    <mergeCell ref="L191:M191"/>
    <mergeCell ref="N191:P191"/>
    <mergeCell ref="C181:D181"/>
    <mergeCell ref="C182:D182"/>
    <mergeCell ref="B183:P183"/>
    <mergeCell ref="B184:P184"/>
    <mergeCell ref="B185:D185"/>
    <mergeCell ref="E185:N185"/>
    <mergeCell ref="O185:P187"/>
    <mergeCell ref="B186:D186"/>
    <mergeCell ref="E186:N186"/>
    <mergeCell ref="B187:D187"/>
    <mergeCell ref="E187:N187"/>
    <mergeCell ref="C179:D179"/>
    <mergeCell ref="F179:K179"/>
    <mergeCell ref="L179:M179"/>
    <mergeCell ref="C180:D180"/>
    <mergeCell ref="F180:K180"/>
    <mergeCell ref="L180:M180"/>
    <mergeCell ref="N178:P180"/>
    <mergeCell ref="C177:D177"/>
    <mergeCell ref="F177:K177"/>
    <mergeCell ref="L177:M177"/>
    <mergeCell ref="N177:P177"/>
    <mergeCell ref="C178:D178"/>
    <mergeCell ref="F178:K178"/>
    <mergeCell ref="L178:M178"/>
    <mergeCell ref="B173:K174"/>
    <mergeCell ref="L173:M174"/>
    <mergeCell ref="N173:P173"/>
    <mergeCell ref="N174:P174"/>
    <mergeCell ref="B176:P176"/>
    <mergeCell ref="B170:D170"/>
    <mergeCell ref="F170:K170"/>
    <mergeCell ref="L170:M170"/>
    <mergeCell ref="B171:D171"/>
    <mergeCell ref="F171:K171"/>
    <mergeCell ref="L171:M171"/>
    <mergeCell ref="N170:P171"/>
    <mergeCell ref="B167:P167"/>
    <mergeCell ref="B169:D169"/>
    <mergeCell ref="F169:K169"/>
    <mergeCell ref="L169:M169"/>
    <mergeCell ref="N169:P169"/>
    <mergeCell ref="B163:D163"/>
    <mergeCell ref="E163:N163"/>
    <mergeCell ref="O163:P165"/>
    <mergeCell ref="B164:D164"/>
    <mergeCell ref="E164:N164"/>
    <mergeCell ref="B165:D165"/>
    <mergeCell ref="E165:N165"/>
    <mergeCell ref="C155:D155"/>
    <mergeCell ref="B159:P159"/>
    <mergeCell ref="B161:P161"/>
    <mergeCell ref="B162:P162"/>
    <mergeCell ref="C153:D153"/>
    <mergeCell ref="F153:K153"/>
    <mergeCell ref="L153:M153"/>
    <mergeCell ref="N153:P153"/>
    <mergeCell ref="C154:D154"/>
    <mergeCell ref="F154:K154"/>
    <mergeCell ref="L154:M154"/>
    <mergeCell ref="N154:P154"/>
    <mergeCell ref="C158:E158"/>
    <mergeCell ref="G158:P158"/>
    <mergeCell ref="C151:D151"/>
    <mergeCell ref="F151:K151"/>
    <mergeCell ref="L151:M151"/>
    <mergeCell ref="N151:P151"/>
    <mergeCell ref="C152:D152"/>
    <mergeCell ref="F152:K152"/>
    <mergeCell ref="L152:M152"/>
    <mergeCell ref="N152:P152"/>
    <mergeCell ref="B147:K148"/>
    <mergeCell ref="L147:M148"/>
    <mergeCell ref="N147:P147"/>
    <mergeCell ref="N148:P148"/>
    <mergeCell ref="B150:P150"/>
    <mergeCell ref="B143:D143"/>
    <mergeCell ref="F143:K143"/>
    <mergeCell ref="L143:M143"/>
    <mergeCell ref="N143:P143"/>
    <mergeCell ref="B144:D144"/>
    <mergeCell ref="F144:K144"/>
    <mergeCell ref="L144:M144"/>
    <mergeCell ref="N144:P144"/>
    <mergeCell ref="B140:P140"/>
    <mergeCell ref="B142:D142"/>
    <mergeCell ref="F142:K142"/>
    <mergeCell ref="L142:M142"/>
    <mergeCell ref="N142:P142"/>
    <mergeCell ref="C132:D132"/>
    <mergeCell ref="C133:D133"/>
    <mergeCell ref="B134:P134"/>
    <mergeCell ref="B135:P135"/>
    <mergeCell ref="B136:D136"/>
    <mergeCell ref="E136:N136"/>
    <mergeCell ref="O136:P138"/>
    <mergeCell ref="B137:D137"/>
    <mergeCell ref="E137:N137"/>
    <mergeCell ref="B138:D138"/>
    <mergeCell ref="E138:N138"/>
    <mergeCell ref="C129:D129"/>
    <mergeCell ref="F129:K129"/>
    <mergeCell ref="L129:M129"/>
    <mergeCell ref="N129:P129"/>
    <mergeCell ref="C130:D130"/>
    <mergeCell ref="F130:K130"/>
    <mergeCell ref="L130:M130"/>
    <mergeCell ref="N130:P130"/>
    <mergeCell ref="N131:P131"/>
    <mergeCell ref="L121:M122"/>
    <mergeCell ref="N121:P121"/>
    <mergeCell ref="N122:P122"/>
    <mergeCell ref="B124:P124"/>
    <mergeCell ref="B118:D118"/>
    <mergeCell ref="F118:K118"/>
    <mergeCell ref="L118:M118"/>
    <mergeCell ref="N118:P118"/>
    <mergeCell ref="B119:D119"/>
    <mergeCell ref="F119:K119"/>
    <mergeCell ref="L119:M119"/>
    <mergeCell ref="N119:P119"/>
    <mergeCell ref="B115:P115"/>
    <mergeCell ref="B117:D117"/>
    <mergeCell ref="F117:K117"/>
    <mergeCell ref="L117:M117"/>
    <mergeCell ref="N117:P117"/>
    <mergeCell ref="B111:D111"/>
    <mergeCell ref="E111:N111"/>
    <mergeCell ref="O111:P113"/>
    <mergeCell ref="B112:D112"/>
    <mergeCell ref="E112:N112"/>
    <mergeCell ref="B113:D113"/>
    <mergeCell ref="E113:N113"/>
    <mergeCell ref="C103:D103"/>
    <mergeCell ref="B107:P107"/>
    <mergeCell ref="B109:P109"/>
    <mergeCell ref="B110:P110"/>
    <mergeCell ref="C101:D101"/>
    <mergeCell ref="F101:K101"/>
    <mergeCell ref="L101:M101"/>
    <mergeCell ref="N101:P101"/>
    <mergeCell ref="C102:D102"/>
    <mergeCell ref="F102:K102"/>
    <mergeCell ref="L102:M102"/>
    <mergeCell ref="N102:P102"/>
    <mergeCell ref="C99:D99"/>
    <mergeCell ref="F99:K99"/>
    <mergeCell ref="L99:M99"/>
    <mergeCell ref="N99:P99"/>
    <mergeCell ref="C100:D100"/>
    <mergeCell ref="F100:K100"/>
    <mergeCell ref="L100:M100"/>
    <mergeCell ref="N100:P100"/>
    <mergeCell ref="B95:K96"/>
    <mergeCell ref="L95:M96"/>
    <mergeCell ref="N95:P95"/>
    <mergeCell ref="N96:P96"/>
    <mergeCell ref="B98:P98"/>
    <mergeCell ref="B91:D91"/>
    <mergeCell ref="F91:K91"/>
    <mergeCell ref="L91:M91"/>
    <mergeCell ref="N91:P91"/>
    <mergeCell ref="B93:D93"/>
    <mergeCell ref="F93:K93"/>
    <mergeCell ref="L93:M93"/>
    <mergeCell ref="N93:P93"/>
    <mergeCell ref="B92:D92"/>
    <mergeCell ref="F92:K92"/>
    <mergeCell ref="L92:M92"/>
    <mergeCell ref="N92:P92"/>
    <mergeCell ref="B88:P88"/>
    <mergeCell ref="B90:D90"/>
    <mergeCell ref="F90:K90"/>
    <mergeCell ref="L90:M90"/>
    <mergeCell ref="N90:P90"/>
    <mergeCell ref="C80:D80"/>
    <mergeCell ref="C81:D81"/>
    <mergeCell ref="B82:P82"/>
    <mergeCell ref="B83:P83"/>
    <mergeCell ref="B84:D84"/>
    <mergeCell ref="E84:N84"/>
    <mergeCell ref="O84:P86"/>
    <mergeCell ref="B85:D85"/>
    <mergeCell ref="E85:N85"/>
    <mergeCell ref="B86:D86"/>
    <mergeCell ref="E86:N86"/>
    <mergeCell ref="C78:D78"/>
    <mergeCell ref="F78:K78"/>
    <mergeCell ref="L78:M78"/>
    <mergeCell ref="C79:D79"/>
    <mergeCell ref="F79:K79"/>
    <mergeCell ref="L79:M79"/>
    <mergeCell ref="C76:D76"/>
    <mergeCell ref="F76:K76"/>
    <mergeCell ref="L76:M76"/>
    <mergeCell ref="N76:P76"/>
    <mergeCell ref="C77:D77"/>
    <mergeCell ref="F77:K77"/>
    <mergeCell ref="L77:M77"/>
    <mergeCell ref="B72:K73"/>
    <mergeCell ref="L72:M73"/>
    <mergeCell ref="N72:P72"/>
    <mergeCell ref="N73:P73"/>
    <mergeCell ref="B75:P75"/>
    <mergeCell ref="B69:D69"/>
    <mergeCell ref="F69:K69"/>
    <mergeCell ref="L69:M69"/>
    <mergeCell ref="N69:P69"/>
    <mergeCell ref="B70:D70"/>
    <mergeCell ref="F70:K70"/>
    <mergeCell ref="L70:M70"/>
    <mergeCell ref="N70:P70"/>
    <mergeCell ref="B66:P66"/>
    <mergeCell ref="B68:D68"/>
    <mergeCell ref="F68:K68"/>
    <mergeCell ref="L68:M68"/>
    <mergeCell ref="N68:P68"/>
    <mergeCell ref="B58:P58"/>
    <mergeCell ref="B60:P60"/>
    <mergeCell ref="B61:P61"/>
    <mergeCell ref="B62:D62"/>
    <mergeCell ref="E62:N62"/>
    <mergeCell ref="O62:P64"/>
    <mergeCell ref="B63:D63"/>
    <mergeCell ref="E63:N63"/>
    <mergeCell ref="B64:D64"/>
    <mergeCell ref="E64:N64"/>
    <mergeCell ref="C54:D54"/>
    <mergeCell ref="C52:D52"/>
    <mergeCell ref="F52:K52"/>
    <mergeCell ref="L52:M52"/>
    <mergeCell ref="C53:D53"/>
    <mergeCell ref="F53:K53"/>
    <mergeCell ref="L53:M53"/>
    <mergeCell ref="L50:M50"/>
    <mergeCell ref="N50:P50"/>
    <mergeCell ref="C51:D51"/>
    <mergeCell ref="F51:K51"/>
    <mergeCell ref="L51:M51"/>
    <mergeCell ref="B46:K47"/>
    <mergeCell ref="L46:M47"/>
    <mergeCell ref="N46:P46"/>
    <mergeCell ref="N47:P47"/>
    <mergeCell ref="B49:P49"/>
    <mergeCell ref="F42:K42"/>
    <mergeCell ref="L42:M42"/>
    <mergeCell ref="N42:P42"/>
    <mergeCell ref="B36:D36"/>
    <mergeCell ref="E36:N36"/>
    <mergeCell ref="O36:P38"/>
    <mergeCell ref="B37:D37"/>
    <mergeCell ref="E37:N37"/>
    <mergeCell ref="B38:D38"/>
    <mergeCell ref="E38:N38"/>
    <mergeCell ref="B43:D43"/>
    <mergeCell ref="F43:K43"/>
    <mergeCell ref="L43:M43"/>
    <mergeCell ref="B44:D44"/>
    <mergeCell ref="F44:K44"/>
    <mergeCell ref="L44:M44"/>
    <mergeCell ref="B40:P40"/>
    <mergeCell ref="B42:D42"/>
    <mergeCell ref="C50:D50"/>
    <mergeCell ref="F50:K50"/>
    <mergeCell ref="C32:D32"/>
    <mergeCell ref="C33:D33"/>
    <mergeCell ref="B34:P34"/>
    <mergeCell ref="B35:P35"/>
    <mergeCell ref="B10:P10"/>
    <mergeCell ref="N25:P25"/>
    <mergeCell ref="C28:D28"/>
    <mergeCell ref="C29:D29"/>
    <mergeCell ref="C30:D30"/>
    <mergeCell ref="B22:D22"/>
    <mergeCell ref="F22:K22"/>
    <mergeCell ref="L22:M22"/>
    <mergeCell ref="B24:K25"/>
    <mergeCell ref="L24:M25"/>
    <mergeCell ref="N24:P24"/>
    <mergeCell ref="B27:P27"/>
    <mergeCell ref="F28:K28"/>
    <mergeCell ref="L28:M28"/>
    <mergeCell ref="N28:P28"/>
    <mergeCell ref="F31:K31"/>
    <mergeCell ref="L31:M31"/>
    <mergeCell ref="F29:K29"/>
    <mergeCell ref="L29:M29"/>
    <mergeCell ref="F30:K30"/>
    <mergeCell ref="L30:M30"/>
    <mergeCell ref="C31:D31"/>
    <mergeCell ref="B2:P2"/>
    <mergeCell ref="B3:P3"/>
    <mergeCell ref="B4:P4"/>
    <mergeCell ref="B5:P5"/>
    <mergeCell ref="C7:P7"/>
    <mergeCell ref="B21:D21"/>
    <mergeCell ref="F21:K21"/>
    <mergeCell ref="L21:M21"/>
    <mergeCell ref="B12:P12"/>
    <mergeCell ref="B13:P13"/>
    <mergeCell ref="B14:D14"/>
    <mergeCell ref="E14:N14"/>
    <mergeCell ref="O14:P16"/>
    <mergeCell ref="B15:D15"/>
    <mergeCell ref="E15:N15"/>
    <mergeCell ref="B16:D16"/>
    <mergeCell ref="E16:N16"/>
    <mergeCell ref="B18:P18"/>
    <mergeCell ref="B20:D20"/>
    <mergeCell ref="F20:K20"/>
    <mergeCell ref="L20:M20"/>
    <mergeCell ref="N20:P20"/>
  </mergeCells>
  <conditionalFormatting sqref="O14 L289">
    <cfRule type="containsText" dxfId="3146" priority="3629" stopIfTrue="1" operator="containsText" text="NO HABILITADO">
      <formula>NOT(ISERROR(SEARCH("NO HABILITADO",L14)))</formula>
    </cfRule>
    <cfRule type="containsText" dxfId="3145" priority="3630" stopIfTrue="1" operator="containsText" text="HABILITADO">
      <formula>NOT(ISERROR(SEARCH("HABILITADO",L14)))</formula>
    </cfRule>
  </conditionalFormatting>
  <conditionalFormatting sqref="O14 L289">
    <cfRule type="containsText" dxfId="3144" priority="3626" operator="containsText" text="RECHAZADO">
      <formula>NOT(ISERROR(SEARCH("RECHAZADO",L14)))</formula>
    </cfRule>
    <cfRule type="containsText" dxfId="3143" priority="3627" operator="containsText" text="NO">
      <formula>NOT(ISERROR(SEARCH("NO",L14)))</formula>
    </cfRule>
    <cfRule type="containsText" dxfId="3142" priority="3628" operator="containsText" text="CUMPLE">
      <formula>NOT(ISERROR(SEARCH("CUMPLE",L14)))</formula>
    </cfRule>
  </conditionalFormatting>
  <conditionalFormatting sqref="O14">
    <cfRule type="containsText" dxfId="3141" priority="3624" stopIfTrue="1" operator="containsText" text="NO HABILITADO">
      <formula>NOT(ISERROR(SEARCH("NO HABILITADO",O14)))</formula>
    </cfRule>
    <cfRule type="containsText" dxfId="3140" priority="3625" stopIfTrue="1" operator="containsText" text="HABILITADO">
      <formula>NOT(ISERROR(SEARCH("HABILITADO",O14)))</formula>
    </cfRule>
  </conditionalFormatting>
  <conditionalFormatting sqref="O14">
    <cfRule type="containsText" dxfId="3139" priority="3621" operator="containsText" text="RECHAZADO">
      <formula>NOT(ISERROR(SEARCH("RECHAZADO",O14)))</formula>
    </cfRule>
    <cfRule type="containsText" dxfId="3138" priority="3622" operator="containsText" text="NO">
      <formula>NOT(ISERROR(SEARCH("NO",O14)))</formula>
    </cfRule>
    <cfRule type="containsText" dxfId="3137" priority="3623" operator="containsText" text="CUMPLE">
      <formula>NOT(ISERROR(SEARCH("CUMPLE",O14)))</formula>
    </cfRule>
  </conditionalFormatting>
  <conditionalFormatting sqref="L21">
    <cfRule type="containsText" dxfId="3136" priority="3619" stopIfTrue="1" operator="containsText" text="NO HABILITADO">
      <formula>NOT(ISERROR(SEARCH("NO HABILITADO",L21)))</formula>
    </cfRule>
    <cfRule type="containsText" dxfId="3135" priority="3620" stopIfTrue="1" operator="containsText" text="HABILITADO">
      <formula>NOT(ISERROR(SEARCH("HABILITADO",L21)))</formula>
    </cfRule>
  </conditionalFormatting>
  <conditionalFormatting sqref="L21">
    <cfRule type="containsText" dxfId="3134" priority="3616" operator="containsText" text="RECHAZADO">
      <formula>NOT(ISERROR(SEARCH("RECHAZADO",L21)))</formula>
    </cfRule>
    <cfRule type="containsText" dxfId="3133" priority="3617" operator="containsText" text="NO">
      <formula>NOT(ISERROR(SEARCH("NO",L21)))</formula>
    </cfRule>
    <cfRule type="containsText" dxfId="3132" priority="3618" operator="containsText" text="CUMPLE">
      <formula>NOT(ISERROR(SEARCH("CUMPLE",L21)))</formula>
    </cfRule>
  </conditionalFormatting>
  <conditionalFormatting sqref="L21">
    <cfRule type="containsText" dxfId="3131" priority="3614" stopIfTrue="1" operator="containsText" text="NO HABILITADO">
      <formula>NOT(ISERROR(SEARCH("NO HABILITADO",L21)))</formula>
    </cfRule>
    <cfRule type="containsText" dxfId="3130" priority="3615" stopIfTrue="1" operator="containsText" text="HABILITADO">
      <formula>NOT(ISERROR(SEARCH("HABILITADO",L21)))</formula>
    </cfRule>
  </conditionalFormatting>
  <conditionalFormatting sqref="L21">
    <cfRule type="containsText" dxfId="3129" priority="3611" operator="containsText" text="RECHAZADO">
      <formula>NOT(ISERROR(SEARCH("RECHAZADO",L21)))</formula>
    </cfRule>
    <cfRule type="containsText" dxfId="3128" priority="3612" operator="containsText" text="NO">
      <formula>NOT(ISERROR(SEARCH("NO",L21)))</formula>
    </cfRule>
    <cfRule type="containsText" dxfId="3127" priority="3613" operator="containsText" text="CUMPLE">
      <formula>NOT(ISERROR(SEARCH("CUMPLE",L21)))</formula>
    </cfRule>
  </conditionalFormatting>
  <conditionalFormatting sqref="L22:L23">
    <cfRule type="containsText" dxfId="3126" priority="3609" stopIfTrue="1" operator="containsText" text="NO HABILITADO">
      <formula>NOT(ISERROR(SEARCH("NO HABILITADO",L22)))</formula>
    </cfRule>
    <cfRule type="containsText" dxfId="3125" priority="3610" stopIfTrue="1" operator="containsText" text="HABILITADO">
      <formula>NOT(ISERROR(SEARCH("HABILITADO",L22)))</formula>
    </cfRule>
  </conditionalFormatting>
  <conditionalFormatting sqref="L22:L23">
    <cfRule type="containsText" dxfId="3124" priority="3606" operator="containsText" text="RECHAZADO">
      <formula>NOT(ISERROR(SEARCH("RECHAZADO",L22)))</formula>
    </cfRule>
    <cfRule type="containsText" dxfId="3123" priority="3607" operator="containsText" text="NO">
      <formula>NOT(ISERROR(SEARCH("NO",L22)))</formula>
    </cfRule>
    <cfRule type="containsText" dxfId="3122" priority="3608" operator="containsText" text="CUMPLE">
      <formula>NOT(ISERROR(SEARCH("CUMPLE",L22)))</formula>
    </cfRule>
  </conditionalFormatting>
  <conditionalFormatting sqref="L22:L23">
    <cfRule type="containsText" dxfId="3121" priority="3604" stopIfTrue="1" operator="containsText" text="NO HABILITADO">
      <formula>NOT(ISERROR(SEARCH("NO HABILITADO",L22)))</formula>
    </cfRule>
    <cfRule type="containsText" dxfId="3120" priority="3605" stopIfTrue="1" operator="containsText" text="HABILITADO">
      <formula>NOT(ISERROR(SEARCH("HABILITADO",L22)))</formula>
    </cfRule>
  </conditionalFormatting>
  <conditionalFormatting sqref="L22:L23">
    <cfRule type="containsText" dxfId="3119" priority="3601" operator="containsText" text="RECHAZADO">
      <formula>NOT(ISERROR(SEARCH("RECHAZADO",L22)))</formula>
    </cfRule>
    <cfRule type="containsText" dxfId="3118" priority="3602" operator="containsText" text="NO">
      <formula>NOT(ISERROR(SEARCH("NO",L22)))</formula>
    </cfRule>
    <cfRule type="containsText" dxfId="3117" priority="3603" operator="containsText" text="CUMPLE">
      <formula>NOT(ISERROR(SEARCH("CUMPLE",L22)))</formula>
    </cfRule>
  </conditionalFormatting>
  <conditionalFormatting sqref="L24">
    <cfRule type="containsText" dxfId="3116" priority="3569" stopIfTrue="1" operator="containsText" text="NO HABILITADO">
      <formula>NOT(ISERROR(SEARCH("NO HABILITADO",L24)))</formula>
    </cfRule>
    <cfRule type="containsText" dxfId="3115" priority="3570" stopIfTrue="1" operator="containsText" text="HABILITADO">
      <formula>NOT(ISERROR(SEARCH("HABILITADO",L24)))</formula>
    </cfRule>
  </conditionalFormatting>
  <conditionalFormatting sqref="L24">
    <cfRule type="containsText" dxfId="3114" priority="3566" operator="containsText" text="RECHAZADO">
      <formula>NOT(ISERROR(SEARCH("RECHAZADO",L24)))</formula>
    </cfRule>
    <cfRule type="containsText" dxfId="3113" priority="3567" operator="containsText" text="NO">
      <formula>NOT(ISERROR(SEARCH("NO",L24)))</formula>
    </cfRule>
    <cfRule type="containsText" dxfId="3112" priority="3568" operator="containsText" text="CUMPLE">
      <formula>NOT(ISERROR(SEARCH("CUMPLE",L24)))</formula>
    </cfRule>
  </conditionalFormatting>
  <conditionalFormatting sqref="L24">
    <cfRule type="containsText" dxfId="3111" priority="3564" stopIfTrue="1" operator="containsText" text="NO HABILITADO">
      <formula>NOT(ISERROR(SEARCH("NO HABILITADO",L24)))</formula>
    </cfRule>
    <cfRule type="containsText" dxfId="3110" priority="3565" stopIfTrue="1" operator="containsText" text="HABILITADO">
      <formula>NOT(ISERROR(SEARCH("HABILITADO",L24)))</formula>
    </cfRule>
  </conditionalFormatting>
  <conditionalFormatting sqref="L24">
    <cfRule type="containsText" dxfId="3109" priority="3561" operator="containsText" text="RECHAZADO">
      <formula>NOT(ISERROR(SEARCH("RECHAZADO",L24)))</formula>
    </cfRule>
    <cfRule type="containsText" dxfId="3108" priority="3562" operator="containsText" text="NO">
      <formula>NOT(ISERROR(SEARCH("NO",L24)))</formula>
    </cfRule>
    <cfRule type="containsText" dxfId="3107" priority="3563" operator="containsText" text="CUMPLE">
      <formula>NOT(ISERROR(SEARCH("CUMPLE",L24)))</formula>
    </cfRule>
  </conditionalFormatting>
  <conditionalFormatting sqref="L29:L31">
    <cfRule type="containsText" dxfId="3106" priority="3589" stopIfTrue="1" operator="containsText" text="NO HABILITADO">
      <formula>NOT(ISERROR(SEARCH("NO HABILITADO",L29)))</formula>
    </cfRule>
    <cfRule type="containsText" dxfId="3105" priority="3590" stopIfTrue="1" operator="containsText" text="HABILITADO">
      <formula>NOT(ISERROR(SEARCH("HABILITADO",L29)))</formula>
    </cfRule>
  </conditionalFormatting>
  <conditionalFormatting sqref="L29:L31">
    <cfRule type="containsText" dxfId="3104" priority="3586" operator="containsText" text="RECHAZADO">
      <formula>NOT(ISERROR(SEARCH("RECHAZADO",L29)))</formula>
    </cfRule>
    <cfRule type="containsText" dxfId="3103" priority="3587" operator="containsText" text="NO">
      <formula>NOT(ISERROR(SEARCH("NO",L29)))</formula>
    </cfRule>
    <cfRule type="containsText" dxfId="3102" priority="3588" operator="containsText" text="CUMPLE">
      <formula>NOT(ISERROR(SEARCH("CUMPLE",L29)))</formula>
    </cfRule>
  </conditionalFormatting>
  <conditionalFormatting sqref="L29:L31">
    <cfRule type="containsText" dxfId="3101" priority="3584" stopIfTrue="1" operator="containsText" text="NO HABILITADO">
      <formula>NOT(ISERROR(SEARCH("NO HABILITADO",L29)))</formula>
    </cfRule>
    <cfRule type="containsText" dxfId="3100" priority="3585" stopIfTrue="1" operator="containsText" text="HABILITADO">
      <formula>NOT(ISERROR(SEARCH("HABILITADO",L29)))</formula>
    </cfRule>
  </conditionalFormatting>
  <conditionalFormatting sqref="L29:L31">
    <cfRule type="containsText" dxfId="3099" priority="3581" operator="containsText" text="RECHAZADO">
      <formula>NOT(ISERROR(SEARCH("RECHAZADO",L29)))</formula>
    </cfRule>
    <cfRule type="containsText" dxfId="3098" priority="3582" operator="containsText" text="NO">
      <formula>NOT(ISERROR(SEARCH("NO",L29)))</formula>
    </cfRule>
    <cfRule type="containsText" dxfId="3097" priority="3583" operator="containsText" text="CUMPLE">
      <formula>NOT(ISERROR(SEARCH("CUMPLE",L29)))</formula>
    </cfRule>
  </conditionalFormatting>
  <conditionalFormatting sqref="O36">
    <cfRule type="containsText" dxfId="3096" priority="3549" stopIfTrue="1" operator="containsText" text="NO HABILITADO">
      <formula>NOT(ISERROR(SEARCH("NO HABILITADO",O36)))</formula>
    </cfRule>
    <cfRule type="containsText" dxfId="3095" priority="3550" stopIfTrue="1" operator="containsText" text="HABILITADO">
      <formula>NOT(ISERROR(SEARCH("HABILITADO",O36)))</formula>
    </cfRule>
  </conditionalFormatting>
  <conditionalFormatting sqref="O36">
    <cfRule type="containsText" dxfId="3094" priority="3546" operator="containsText" text="RECHAZADO">
      <formula>NOT(ISERROR(SEARCH("RECHAZADO",O36)))</formula>
    </cfRule>
    <cfRule type="containsText" dxfId="3093" priority="3547" operator="containsText" text="NO">
      <formula>NOT(ISERROR(SEARCH("NO",O36)))</formula>
    </cfRule>
    <cfRule type="containsText" dxfId="3092" priority="3548" operator="containsText" text="CUMPLE">
      <formula>NOT(ISERROR(SEARCH("CUMPLE",O36)))</formula>
    </cfRule>
  </conditionalFormatting>
  <conditionalFormatting sqref="O36">
    <cfRule type="containsText" dxfId="3091" priority="3544" stopIfTrue="1" operator="containsText" text="NO HABILITADO">
      <formula>NOT(ISERROR(SEARCH("NO HABILITADO",O36)))</formula>
    </cfRule>
    <cfRule type="containsText" dxfId="3090" priority="3545" stopIfTrue="1" operator="containsText" text="HABILITADO">
      <formula>NOT(ISERROR(SEARCH("HABILITADO",O36)))</formula>
    </cfRule>
  </conditionalFormatting>
  <conditionalFormatting sqref="O36">
    <cfRule type="containsText" dxfId="3089" priority="3541" operator="containsText" text="RECHAZADO">
      <formula>NOT(ISERROR(SEARCH("RECHAZADO",O36)))</formula>
    </cfRule>
    <cfRule type="containsText" dxfId="3088" priority="3542" operator="containsText" text="NO">
      <formula>NOT(ISERROR(SEARCH("NO",O36)))</formula>
    </cfRule>
    <cfRule type="containsText" dxfId="3087" priority="3543" operator="containsText" text="CUMPLE">
      <formula>NOT(ISERROR(SEARCH("CUMPLE",O36)))</formula>
    </cfRule>
  </conditionalFormatting>
  <conditionalFormatting sqref="E32">
    <cfRule type="containsText" dxfId="3086" priority="3559" stopIfTrue="1" operator="containsText" text="NO HABILITADO">
      <formula>NOT(ISERROR(SEARCH("NO HABILITADO",E32)))</formula>
    </cfRule>
    <cfRule type="containsText" dxfId="3085" priority="3560" stopIfTrue="1" operator="containsText" text="HABILITADO">
      <formula>NOT(ISERROR(SEARCH("HABILITADO",E32)))</formula>
    </cfRule>
  </conditionalFormatting>
  <conditionalFormatting sqref="E32">
    <cfRule type="containsText" dxfId="3084" priority="3556" operator="containsText" text="RECHAZADO">
      <formula>NOT(ISERROR(SEARCH("RECHAZADO",E32)))</formula>
    </cfRule>
    <cfRule type="containsText" dxfId="3083" priority="3557" operator="containsText" text="NO">
      <formula>NOT(ISERROR(SEARCH("NO",E32)))</formula>
    </cfRule>
    <cfRule type="containsText" dxfId="3082" priority="3558" operator="containsText" text="CUMPLE">
      <formula>NOT(ISERROR(SEARCH("CUMPLE",E32)))</formula>
    </cfRule>
  </conditionalFormatting>
  <conditionalFormatting sqref="E32">
    <cfRule type="containsText" dxfId="3081" priority="3554" stopIfTrue="1" operator="containsText" text="NO HABILITADO">
      <formula>NOT(ISERROR(SEARCH("NO HABILITADO",E32)))</formula>
    </cfRule>
    <cfRule type="containsText" dxfId="3080" priority="3555" stopIfTrue="1" operator="containsText" text="HABILITADO">
      <formula>NOT(ISERROR(SEARCH("HABILITADO",E32)))</formula>
    </cfRule>
  </conditionalFormatting>
  <conditionalFormatting sqref="E32">
    <cfRule type="containsText" dxfId="3079" priority="3551" operator="containsText" text="RECHAZADO">
      <formula>NOT(ISERROR(SEARCH("RECHAZADO",E32)))</formula>
    </cfRule>
    <cfRule type="containsText" dxfId="3078" priority="3552" operator="containsText" text="NO">
      <formula>NOT(ISERROR(SEARCH("NO",E32)))</formula>
    </cfRule>
    <cfRule type="containsText" dxfId="3077" priority="3553" operator="containsText" text="CUMPLE">
      <formula>NOT(ISERROR(SEARCH("CUMPLE",E32)))</formula>
    </cfRule>
  </conditionalFormatting>
  <conditionalFormatting sqref="L44:L45">
    <cfRule type="containsText" dxfId="3076" priority="3529" stopIfTrue="1" operator="containsText" text="NO HABILITADO">
      <formula>NOT(ISERROR(SEARCH("NO HABILITADO",L44)))</formula>
    </cfRule>
    <cfRule type="containsText" dxfId="3075" priority="3530" stopIfTrue="1" operator="containsText" text="HABILITADO">
      <formula>NOT(ISERROR(SEARCH("HABILITADO",L44)))</formula>
    </cfRule>
  </conditionalFormatting>
  <conditionalFormatting sqref="L44:L45">
    <cfRule type="containsText" dxfId="3074" priority="3526" operator="containsText" text="RECHAZADO">
      <formula>NOT(ISERROR(SEARCH("RECHAZADO",L44)))</formula>
    </cfRule>
    <cfRule type="containsText" dxfId="3073" priority="3527" operator="containsText" text="NO">
      <formula>NOT(ISERROR(SEARCH("NO",L44)))</formula>
    </cfRule>
    <cfRule type="containsText" dxfId="3072" priority="3528" operator="containsText" text="CUMPLE">
      <formula>NOT(ISERROR(SEARCH("CUMPLE",L44)))</formula>
    </cfRule>
  </conditionalFormatting>
  <conditionalFormatting sqref="L44:L45">
    <cfRule type="containsText" dxfId="3071" priority="3524" stopIfTrue="1" operator="containsText" text="NO HABILITADO">
      <formula>NOT(ISERROR(SEARCH("NO HABILITADO",L44)))</formula>
    </cfRule>
    <cfRule type="containsText" dxfId="3070" priority="3525" stopIfTrue="1" operator="containsText" text="HABILITADO">
      <formula>NOT(ISERROR(SEARCH("HABILITADO",L44)))</formula>
    </cfRule>
  </conditionalFormatting>
  <conditionalFormatting sqref="L44:L45">
    <cfRule type="containsText" dxfId="3069" priority="3521" operator="containsText" text="RECHAZADO">
      <formula>NOT(ISERROR(SEARCH("RECHAZADO",L44)))</formula>
    </cfRule>
    <cfRule type="containsText" dxfId="3068" priority="3522" operator="containsText" text="NO">
      <formula>NOT(ISERROR(SEARCH("NO",L44)))</formula>
    </cfRule>
    <cfRule type="containsText" dxfId="3067" priority="3523" operator="containsText" text="CUMPLE">
      <formula>NOT(ISERROR(SEARCH("CUMPLE",L44)))</formula>
    </cfRule>
  </conditionalFormatting>
  <conditionalFormatting sqref="L46">
    <cfRule type="containsText" dxfId="3066" priority="3489" stopIfTrue="1" operator="containsText" text="NO HABILITADO">
      <formula>NOT(ISERROR(SEARCH("NO HABILITADO",L46)))</formula>
    </cfRule>
    <cfRule type="containsText" dxfId="3065" priority="3490" stopIfTrue="1" operator="containsText" text="HABILITADO">
      <formula>NOT(ISERROR(SEARCH("HABILITADO",L46)))</formula>
    </cfRule>
  </conditionalFormatting>
  <conditionalFormatting sqref="L46">
    <cfRule type="containsText" dxfId="3064" priority="3486" operator="containsText" text="RECHAZADO">
      <formula>NOT(ISERROR(SEARCH("RECHAZADO",L46)))</formula>
    </cfRule>
    <cfRule type="containsText" dxfId="3063" priority="3487" operator="containsText" text="NO">
      <formula>NOT(ISERROR(SEARCH("NO",L46)))</formula>
    </cfRule>
    <cfRule type="containsText" dxfId="3062" priority="3488" operator="containsText" text="CUMPLE">
      <formula>NOT(ISERROR(SEARCH("CUMPLE",L46)))</formula>
    </cfRule>
  </conditionalFormatting>
  <conditionalFormatting sqref="L46">
    <cfRule type="containsText" dxfId="3061" priority="3484" stopIfTrue="1" operator="containsText" text="NO HABILITADO">
      <formula>NOT(ISERROR(SEARCH("NO HABILITADO",L46)))</formula>
    </cfRule>
    <cfRule type="containsText" dxfId="3060" priority="3485" stopIfTrue="1" operator="containsText" text="HABILITADO">
      <formula>NOT(ISERROR(SEARCH("HABILITADO",L46)))</formula>
    </cfRule>
  </conditionalFormatting>
  <conditionalFormatting sqref="L46">
    <cfRule type="containsText" dxfId="3059" priority="3481" operator="containsText" text="RECHAZADO">
      <formula>NOT(ISERROR(SEARCH("RECHAZADO",L46)))</formula>
    </cfRule>
    <cfRule type="containsText" dxfId="3058" priority="3482" operator="containsText" text="NO">
      <formula>NOT(ISERROR(SEARCH("NO",L46)))</formula>
    </cfRule>
    <cfRule type="containsText" dxfId="3057" priority="3483" operator="containsText" text="CUMPLE">
      <formula>NOT(ISERROR(SEARCH("CUMPLE",L46)))</formula>
    </cfRule>
  </conditionalFormatting>
  <conditionalFormatting sqref="E54:E55">
    <cfRule type="containsText" dxfId="3056" priority="3479" stopIfTrue="1" operator="containsText" text="NO HABILITADO">
      <formula>NOT(ISERROR(SEARCH("NO HABILITADO",E54)))</formula>
    </cfRule>
    <cfRule type="containsText" dxfId="3055" priority="3480" stopIfTrue="1" operator="containsText" text="HABILITADO">
      <formula>NOT(ISERROR(SEARCH("HABILITADO",E54)))</formula>
    </cfRule>
  </conditionalFormatting>
  <conditionalFormatting sqref="E54:E55">
    <cfRule type="containsText" dxfId="3054" priority="3476" operator="containsText" text="RECHAZADO">
      <formula>NOT(ISERROR(SEARCH("RECHAZADO",E54)))</formula>
    </cfRule>
    <cfRule type="containsText" dxfId="3053" priority="3477" operator="containsText" text="NO">
      <formula>NOT(ISERROR(SEARCH("NO",E54)))</formula>
    </cfRule>
    <cfRule type="containsText" dxfId="3052" priority="3478" operator="containsText" text="CUMPLE">
      <formula>NOT(ISERROR(SEARCH("CUMPLE",E54)))</formula>
    </cfRule>
  </conditionalFormatting>
  <conditionalFormatting sqref="E54:E55">
    <cfRule type="containsText" dxfId="3051" priority="3474" stopIfTrue="1" operator="containsText" text="NO HABILITADO">
      <formula>NOT(ISERROR(SEARCH("NO HABILITADO",E54)))</formula>
    </cfRule>
    <cfRule type="containsText" dxfId="3050" priority="3475" stopIfTrue="1" operator="containsText" text="HABILITADO">
      <formula>NOT(ISERROR(SEARCH("HABILITADO",E54)))</formula>
    </cfRule>
  </conditionalFormatting>
  <conditionalFormatting sqref="E54:E55">
    <cfRule type="containsText" dxfId="3049" priority="3471" operator="containsText" text="RECHAZADO">
      <formula>NOT(ISERROR(SEARCH("RECHAZADO",E54)))</formula>
    </cfRule>
    <cfRule type="containsText" dxfId="3048" priority="3472" operator="containsText" text="NO">
      <formula>NOT(ISERROR(SEARCH("NO",E54)))</formula>
    </cfRule>
    <cfRule type="containsText" dxfId="3047" priority="3473" operator="containsText" text="CUMPLE">
      <formula>NOT(ISERROR(SEARCH("CUMPLE",E54)))</formula>
    </cfRule>
  </conditionalFormatting>
  <conditionalFormatting sqref="O62">
    <cfRule type="containsText" dxfId="3046" priority="3469" stopIfTrue="1" operator="containsText" text="NO HABILITADO">
      <formula>NOT(ISERROR(SEARCH("NO HABILITADO",O62)))</formula>
    </cfRule>
    <cfRule type="containsText" dxfId="3045" priority="3470" stopIfTrue="1" operator="containsText" text="HABILITADO">
      <formula>NOT(ISERROR(SEARCH("HABILITADO",O62)))</formula>
    </cfRule>
  </conditionalFormatting>
  <conditionalFormatting sqref="O62">
    <cfRule type="containsText" dxfId="3044" priority="3466" operator="containsText" text="RECHAZADO">
      <formula>NOT(ISERROR(SEARCH("RECHAZADO",O62)))</formula>
    </cfRule>
    <cfRule type="containsText" dxfId="3043" priority="3467" operator="containsText" text="NO">
      <formula>NOT(ISERROR(SEARCH("NO",O62)))</formula>
    </cfRule>
    <cfRule type="containsText" dxfId="3042" priority="3468" operator="containsText" text="CUMPLE">
      <formula>NOT(ISERROR(SEARCH("CUMPLE",O62)))</formula>
    </cfRule>
  </conditionalFormatting>
  <conditionalFormatting sqref="O62">
    <cfRule type="containsText" dxfId="3041" priority="3464" stopIfTrue="1" operator="containsText" text="NO HABILITADO">
      <formula>NOT(ISERROR(SEARCH("NO HABILITADO",O62)))</formula>
    </cfRule>
    <cfRule type="containsText" dxfId="3040" priority="3465" stopIfTrue="1" operator="containsText" text="HABILITADO">
      <formula>NOT(ISERROR(SEARCH("HABILITADO",O62)))</formula>
    </cfRule>
  </conditionalFormatting>
  <conditionalFormatting sqref="O62">
    <cfRule type="containsText" dxfId="3039" priority="3461" operator="containsText" text="RECHAZADO">
      <formula>NOT(ISERROR(SEARCH("RECHAZADO",O62)))</formula>
    </cfRule>
    <cfRule type="containsText" dxfId="3038" priority="3462" operator="containsText" text="NO">
      <formula>NOT(ISERROR(SEARCH("NO",O62)))</formula>
    </cfRule>
    <cfRule type="containsText" dxfId="3037" priority="3463" operator="containsText" text="CUMPLE">
      <formula>NOT(ISERROR(SEARCH("CUMPLE",O62)))</formula>
    </cfRule>
  </conditionalFormatting>
  <conditionalFormatting sqref="L69">
    <cfRule type="containsText" dxfId="3036" priority="3459" stopIfTrue="1" operator="containsText" text="NO HABILITADO">
      <formula>NOT(ISERROR(SEARCH("NO HABILITADO",L69)))</formula>
    </cfRule>
    <cfRule type="containsText" dxfId="3035" priority="3460" stopIfTrue="1" operator="containsText" text="HABILITADO">
      <formula>NOT(ISERROR(SEARCH("HABILITADO",L69)))</formula>
    </cfRule>
  </conditionalFormatting>
  <conditionalFormatting sqref="L69">
    <cfRule type="containsText" dxfId="3034" priority="3456" operator="containsText" text="RECHAZADO">
      <formula>NOT(ISERROR(SEARCH("RECHAZADO",L69)))</formula>
    </cfRule>
    <cfRule type="containsText" dxfId="3033" priority="3457" operator="containsText" text="NO">
      <formula>NOT(ISERROR(SEARCH("NO",L69)))</formula>
    </cfRule>
    <cfRule type="containsText" dxfId="3032" priority="3458" operator="containsText" text="CUMPLE">
      <formula>NOT(ISERROR(SEARCH("CUMPLE",L69)))</formula>
    </cfRule>
  </conditionalFormatting>
  <conditionalFormatting sqref="L69">
    <cfRule type="containsText" dxfId="3031" priority="3454" stopIfTrue="1" operator="containsText" text="NO HABILITADO">
      <formula>NOT(ISERROR(SEARCH("NO HABILITADO",L69)))</formula>
    </cfRule>
    <cfRule type="containsText" dxfId="3030" priority="3455" stopIfTrue="1" operator="containsText" text="HABILITADO">
      <formula>NOT(ISERROR(SEARCH("HABILITADO",L69)))</formula>
    </cfRule>
  </conditionalFormatting>
  <conditionalFormatting sqref="L69">
    <cfRule type="containsText" dxfId="3029" priority="3451" operator="containsText" text="RECHAZADO">
      <formula>NOT(ISERROR(SEARCH("RECHAZADO",L69)))</formula>
    </cfRule>
    <cfRule type="containsText" dxfId="3028" priority="3452" operator="containsText" text="NO">
      <formula>NOT(ISERROR(SEARCH("NO",L69)))</formula>
    </cfRule>
    <cfRule type="containsText" dxfId="3027" priority="3453" operator="containsText" text="CUMPLE">
      <formula>NOT(ISERROR(SEARCH("CUMPLE",L69)))</formula>
    </cfRule>
  </conditionalFormatting>
  <conditionalFormatting sqref="L71">
    <cfRule type="containsText" dxfId="3026" priority="3449" stopIfTrue="1" operator="containsText" text="NO HABILITADO">
      <formula>NOT(ISERROR(SEARCH("NO HABILITADO",L71)))</formula>
    </cfRule>
    <cfRule type="containsText" dxfId="3025" priority="3450" stopIfTrue="1" operator="containsText" text="HABILITADO">
      <formula>NOT(ISERROR(SEARCH("HABILITADO",L71)))</formula>
    </cfRule>
  </conditionalFormatting>
  <conditionalFormatting sqref="L71">
    <cfRule type="containsText" dxfId="3024" priority="3446" operator="containsText" text="RECHAZADO">
      <formula>NOT(ISERROR(SEARCH("RECHAZADO",L71)))</formula>
    </cfRule>
    <cfRule type="containsText" dxfId="3023" priority="3447" operator="containsText" text="NO">
      <formula>NOT(ISERROR(SEARCH("NO",L71)))</formula>
    </cfRule>
    <cfRule type="containsText" dxfId="3022" priority="3448" operator="containsText" text="CUMPLE">
      <formula>NOT(ISERROR(SEARCH("CUMPLE",L71)))</formula>
    </cfRule>
  </conditionalFormatting>
  <conditionalFormatting sqref="L71">
    <cfRule type="containsText" dxfId="3021" priority="3444" stopIfTrue="1" operator="containsText" text="NO HABILITADO">
      <formula>NOT(ISERROR(SEARCH("NO HABILITADO",L71)))</formula>
    </cfRule>
    <cfRule type="containsText" dxfId="3020" priority="3445" stopIfTrue="1" operator="containsText" text="HABILITADO">
      <formula>NOT(ISERROR(SEARCH("HABILITADO",L71)))</formula>
    </cfRule>
  </conditionalFormatting>
  <conditionalFormatting sqref="L71">
    <cfRule type="containsText" dxfId="3019" priority="3441" operator="containsText" text="RECHAZADO">
      <formula>NOT(ISERROR(SEARCH("RECHAZADO",L71)))</formula>
    </cfRule>
    <cfRule type="containsText" dxfId="3018" priority="3442" operator="containsText" text="NO">
      <formula>NOT(ISERROR(SEARCH("NO",L71)))</formula>
    </cfRule>
    <cfRule type="containsText" dxfId="3017" priority="3443" operator="containsText" text="CUMPLE">
      <formula>NOT(ISERROR(SEARCH("CUMPLE",L71)))</formula>
    </cfRule>
  </conditionalFormatting>
  <conditionalFormatting sqref="L78">
    <cfRule type="containsText" dxfId="3016" priority="3419" stopIfTrue="1" operator="containsText" text="NO HABILITADO">
      <formula>NOT(ISERROR(SEARCH("NO HABILITADO",L78)))</formula>
    </cfRule>
    <cfRule type="containsText" dxfId="3015" priority="3420" stopIfTrue="1" operator="containsText" text="HABILITADO">
      <formula>NOT(ISERROR(SEARCH("HABILITADO",L78)))</formula>
    </cfRule>
  </conditionalFormatting>
  <conditionalFormatting sqref="L78">
    <cfRule type="containsText" dxfId="3014" priority="3416" operator="containsText" text="RECHAZADO">
      <formula>NOT(ISERROR(SEARCH("RECHAZADO",L78)))</formula>
    </cfRule>
    <cfRule type="containsText" dxfId="3013" priority="3417" operator="containsText" text="NO">
      <formula>NOT(ISERROR(SEARCH("NO",L78)))</formula>
    </cfRule>
    <cfRule type="containsText" dxfId="3012" priority="3418" operator="containsText" text="CUMPLE">
      <formula>NOT(ISERROR(SEARCH("CUMPLE",L78)))</formula>
    </cfRule>
  </conditionalFormatting>
  <conditionalFormatting sqref="L78">
    <cfRule type="containsText" dxfId="3011" priority="3414" stopIfTrue="1" operator="containsText" text="NO HABILITADO">
      <formula>NOT(ISERROR(SEARCH("NO HABILITADO",L78)))</formula>
    </cfRule>
    <cfRule type="containsText" dxfId="3010" priority="3415" stopIfTrue="1" operator="containsText" text="HABILITADO">
      <formula>NOT(ISERROR(SEARCH("HABILITADO",L78)))</formula>
    </cfRule>
  </conditionalFormatting>
  <conditionalFormatting sqref="L78">
    <cfRule type="containsText" dxfId="3009" priority="3411" operator="containsText" text="RECHAZADO">
      <formula>NOT(ISERROR(SEARCH("RECHAZADO",L78)))</formula>
    </cfRule>
    <cfRule type="containsText" dxfId="3008" priority="3412" operator="containsText" text="NO">
      <formula>NOT(ISERROR(SEARCH("NO",L78)))</formula>
    </cfRule>
    <cfRule type="containsText" dxfId="3007" priority="3413" operator="containsText" text="CUMPLE">
      <formula>NOT(ISERROR(SEARCH("CUMPLE",L78)))</formula>
    </cfRule>
  </conditionalFormatting>
  <conditionalFormatting sqref="L72">
    <cfRule type="containsText" dxfId="3006" priority="3409" stopIfTrue="1" operator="containsText" text="NO HABILITADO">
      <formula>NOT(ISERROR(SEARCH("NO HABILITADO",L72)))</formula>
    </cfRule>
    <cfRule type="containsText" dxfId="3005" priority="3410" stopIfTrue="1" operator="containsText" text="HABILITADO">
      <formula>NOT(ISERROR(SEARCH("HABILITADO",L72)))</formula>
    </cfRule>
  </conditionalFormatting>
  <conditionalFormatting sqref="L72">
    <cfRule type="containsText" dxfId="3004" priority="3406" operator="containsText" text="RECHAZADO">
      <formula>NOT(ISERROR(SEARCH("RECHAZADO",L72)))</formula>
    </cfRule>
    <cfRule type="containsText" dxfId="3003" priority="3407" operator="containsText" text="NO">
      <formula>NOT(ISERROR(SEARCH("NO",L72)))</formula>
    </cfRule>
    <cfRule type="containsText" dxfId="3002" priority="3408" operator="containsText" text="CUMPLE">
      <formula>NOT(ISERROR(SEARCH("CUMPLE",L72)))</formula>
    </cfRule>
  </conditionalFormatting>
  <conditionalFormatting sqref="L72">
    <cfRule type="containsText" dxfId="3001" priority="3404" stopIfTrue="1" operator="containsText" text="NO HABILITADO">
      <formula>NOT(ISERROR(SEARCH("NO HABILITADO",L72)))</formula>
    </cfRule>
    <cfRule type="containsText" dxfId="3000" priority="3405" stopIfTrue="1" operator="containsText" text="HABILITADO">
      <formula>NOT(ISERROR(SEARCH("HABILITADO",L72)))</formula>
    </cfRule>
  </conditionalFormatting>
  <conditionalFormatting sqref="L72">
    <cfRule type="containsText" dxfId="2999" priority="3401" operator="containsText" text="RECHAZADO">
      <formula>NOT(ISERROR(SEARCH("RECHAZADO",L72)))</formula>
    </cfRule>
    <cfRule type="containsText" dxfId="2998" priority="3402" operator="containsText" text="NO">
      <formula>NOT(ISERROR(SEARCH("NO",L72)))</formula>
    </cfRule>
    <cfRule type="containsText" dxfId="2997" priority="3403" operator="containsText" text="CUMPLE">
      <formula>NOT(ISERROR(SEARCH("CUMPLE",L72)))</formula>
    </cfRule>
  </conditionalFormatting>
  <conditionalFormatting sqref="E80">
    <cfRule type="containsText" dxfId="2996" priority="3399" stopIfTrue="1" operator="containsText" text="NO HABILITADO">
      <formula>NOT(ISERROR(SEARCH("NO HABILITADO",E80)))</formula>
    </cfRule>
    <cfRule type="containsText" dxfId="2995" priority="3400" stopIfTrue="1" operator="containsText" text="HABILITADO">
      <formula>NOT(ISERROR(SEARCH("HABILITADO",E80)))</formula>
    </cfRule>
  </conditionalFormatting>
  <conditionalFormatting sqref="E80">
    <cfRule type="containsText" dxfId="2994" priority="3396" operator="containsText" text="RECHAZADO">
      <formula>NOT(ISERROR(SEARCH("RECHAZADO",E80)))</formula>
    </cfRule>
    <cfRule type="containsText" dxfId="2993" priority="3397" operator="containsText" text="NO">
      <formula>NOT(ISERROR(SEARCH("NO",E80)))</formula>
    </cfRule>
    <cfRule type="containsText" dxfId="2992" priority="3398" operator="containsText" text="CUMPLE">
      <formula>NOT(ISERROR(SEARCH("CUMPLE",E80)))</formula>
    </cfRule>
  </conditionalFormatting>
  <conditionalFormatting sqref="E80">
    <cfRule type="containsText" dxfId="2991" priority="3394" stopIfTrue="1" operator="containsText" text="NO HABILITADO">
      <formula>NOT(ISERROR(SEARCH("NO HABILITADO",E80)))</formula>
    </cfRule>
    <cfRule type="containsText" dxfId="2990" priority="3395" stopIfTrue="1" operator="containsText" text="HABILITADO">
      <formula>NOT(ISERROR(SEARCH("HABILITADO",E80)))</formula>
    </cfRule>
  </conditionalFormatting>
  <conditionalFormatting sqref="E80">
    <cfRule type="containsText" dxfId="2989" priority="3391" operator="containsText" text="RECHAZADO">
      <formula>NOT(ISERROR(SEARCH("RECHAZADO",E80)))</formula>
    </cfRule>
    <cfRule type="containsText" dxfId="2988" priority="3392" operator="containsText" text="NO">
      <formula>NOT(ISERROR(SEARCH("NO",E80)))</formula>
    </cfRule>
    <cfRule type="containsText" dxfId="2987" priority="3393" operator="containsText" text="CUMPLE">
      <formula>NOT(ISERROR(SEARCH("CUMPLE",E80)))</formula>
    </cfRule>
  </conditionalFormatting>
  <conditionalFormatting sqref="O84">
    <cfRule type="containsText" dxfId="2986" priority="3389" stopIfTrue="1" operator="containsText" text="NO HABILITADO">
      <formula>NOT(ISERROR(SEARCH("NO HABILITADO",O84)))</formula>
    </cfRule>
    <cfRule type="containsText" dxfId="2985" priority="3390" stopIfTrue="1" operator="containsText" text="HABILITADO">
      <formula>NOT(ISERROR(SEARCH("HABILITADO",O84)))</formula>
    </cfRule>
  </conditionalFormatting>
  <conditionalFormatting sqref="O84">
    <cfRule type="containsText" dxfId="2984" priority="3386" operator="containsText" text="RECHAZADO">
      <formula>NOT(ISERROR(SEARCH("RECHAZADO",O84)))</formula>
    </cfRule>
    <cfRule type="containsText" dxfId="2983" priority="3387" operator="containsText" text="NO">
      <formula>NOT(ISERROR(SEARCH("NO",O84)))</formula>
    </cfRule>
    <cfRule type="containsText" dxfId="2982" priority="3388" operator="containsText" text="CUMPLE">
      <formula>NOT(ISERROR(SEARCH("CUMPLE",O84)))</formula>
    </cfRule>
  </conditionalFormatting>
  <conditionalFormatting sqref="O84">
    <cfRule type="containsText" dxfId="2981" priority="3384" stopIfTrue="1" operator="containsText" text="NO HABILITADO">
      <formula>NOT(ISERROR(SEARCH("NO HABILITADO",O84)))</formula>
    </cfRule>
    <cfRule type="containsText" dxfId="2980" priority="3385" stopIfTrue="1" operator="containsText" text="HABILITADO">
      <formula>NOT(ISERROR(SEARCH("HABILITADO",O84)))</formula>
    </cfRule>
  </conditionalFormatting>
  <conditionalFormatting sqref="O84">
    <cfRule type="containsText" dxfId="2979" priority="3381" operator="containsText" text="RECHAZADO">
      <formula>NOT(ISERROR(SEARCH("RECHAZADO",O84)))</formula>
    </cfRule>
    <cfRule type="containsText" dxfId="2978" priority="3382" operator="containsText" text="NO">
      <formula>NOT(ISERROR(SEARCH("NO",O84)))</formula>
    </cfRule>
    <cfRule type="containsText" dxfId="2977" priority="3383" operator="containsText" text="CUMPLE">
      <formula>NOT(ISERROR(SEARCH("CUMPLE",O84)))</formula>
    </cfRule>
  </conditionalFormatting>
  <conditionalFormatting sqref="L91">
    <cfRule type="containsText" dxfId="2976" priority="3379" stopIfTrue="1" operator="containsText" text="NO HABILITADO">
      <formula>NOT(ISERROR(SEARCH("NO HABILITADO",L91)))</formula>
    </cfRule>
    <cfRule type="containsText" dxfId="2975" priority="3380" stopIfTrue="1" operator="containsText" text="HABILITADO">
      <formula>NOT(ISERROR(SEARCH("HABILITADO",L91)))</formula>
    </cfRule>
  </conditionalFormatting>
  <conditionalFormatting sqref="L91">
    <cfRule type="containsText" dxfId="2974" priority="3376" operator="containsText" text="RECHAZADO">
      <formula>NOT(ISERROR(SEARCH("RECHAZADO",L91)))</formula>
    </cfRule>
    <cfRule type="containsText" dxfId="2973" priority="3377" operator="containsText" text="NO">
      <formula>NOT(ISERROR(SEARCH("NO",L91)))</formula>
    </cfRule>
    <cfRule type="containsText" dxfId="2972" priority="3378" operator="containsText" text="CUMPLE">
      <formula>NOT(ISERROR(SEARCH("CUMPLE",L91)))</formula>
    </cfRule>
  </conditionalFormatting>
  <conditionalFormatting sqref="L91">
    <cfRule type="containsText" dxfId="2971" priority="3374" stopIfTrue="1" operator="containsText" text="NO HABILITADO">
      <formula>NOT(ISERROR(SEARCH("NO HABILITADO",L91)))</formula>
    </cfRule>
    <cfRule type="containsText" dxfId="2970" priority="3375" stopIfTrue="1" operator="containsText" text="HABILITADO">
      <formula>NOT(ISERROR(SEARCH("HABILITADO",L91)))</formula>
    </cfRule>
  </conditionalFormatting>
  <conditionalFormatting sqref="L91">
    <cfRule type="containsText" dxfId="2969" priority="3371" operator="containsText" text="RECHAZADO">
      <formula>NOT(ISERROR(SEARCH("RECHAZADO",L91)))</formula>
    </cfRule>
    <cfRule type="containsText" dxfId="2968" priority="3372" operator="containsText" text="NO">
      <formula>NOT(ISERROR(SEARCH("NO",L91)))</formula>
    </cfRule>
    <cfRule type="containsText" dxfId="2967" priority="3373" operator="containsText" text="CUMPLE">
      <formula>NOT(ISERROR(SEARCH("CUMPLE",L91)))</formula>
    </cfRule>
  </conditionalFormatting>
  <conditionalFormatting sqref="L94">
    <cfRule type="containsText" dxfId="2966" priority="3369" stopIfTrue="1" operator="containsText" text="NO HABILITADO">
      <formula>NOT(ISERROR(SEARCH("NO HABILITADO",L94)))</formula>
    </cfRule>
    <cfRule type="containsText" dxfId="2965" priority="3370" stopIfTrue="1" operator="containsText" text="HABILITADO">
      <formula>NOT(ISERROR(SEARCH("HABILITADO",L94)))</formula>
    </cfRule>
  </conditionalFormatting>
  <conditionalFormatting sqref="L94">
    <cfRule type="containsText" dxfId="2964" priority="3366" operator="containsText" text="RECHAZADO">
      <formula>NOT(ISERROR(SEARCH("RECHAZADO",L94)))</formula>
    </cfRule>
    <cfRule type="containsText" dxfId="2963" priority="3367" operator="containsText" text="NO">
      <formula>NOT(ISERROR(SEARCH("NO",L94)))</formula>
    </cfRule>
    <cfRule type="containsText" dxfId="2962" priority="3368" operator="containsText" text="CUMPLE">
      <formula>NOT(ISERROR(SEARCH("CUMPLE",L94)))</formula>
    </cfRule>
  </conditionalFormatting>
  <conditionalFormatting sqref="L94">
    <cfRule type="containsText" dxfId="2961" priority="3364" stopIfTrue="1" operator="containsText" text="NO HABILITADO">
      <formula>NOT(ISERROR(SEARCH("NO HABILITADO",L94)))</formula>
    </cfRule>
    <cfRule type="containsText" dxfId="2960" priority="3365" stopIfTrue="1" operator="containsText" text="HABILITADO">
      <formula>NOT(ISERROR(SEARCH("HABILITADO",L94)))</formula>
    </cfRule>
  </conditionalFormatting>
  <conditionalFormatting sqref="L94">
    <cfRule type="containsText" dxfId="2959" priority="3361" operator="containsText" text="RECHAZADO">
      <formula>NOT(ISERROR(SEARCH("RECHAZADO",L94)))</formula>
    </cfRule>
    <cfRule type="containsText" dxfId="2958" priority="3362" operator="containsText" text="NO">
      <formula>NOT(ISERROR(SEARCH("NO",L94)))</formula>
    </cfRule>
    <cfRule type="containsText" dxfId="2957" priority="3363" operator="containsText" text="CUMPLE">
      <formula>NOT(ISERROR(SEARCH("CUMPLE",L94)))</formula>
    </cfRule>
  </conditionalFormatting>
  <conditionalFormatting sqref="L102">
    <cfRule type="containsText" dxfId="2956" priority="3359" stopIfTrue="1" operator="containsText" text="NO HABILITADO">
      <formula>NOT(ISERROR(SEARCH("NO HABILITADO",L102)))</formula>
    </cfRule>
    <cfRule type="containsText" dxfId="2955" priority="3360" stopIfTrue="1" operator="containsText" text="HABILITADO">
      <formula>NOT(ISERROR(SEARCH("HABILITADO",L102)))</formula>
    </cfRule>
  </conditionalFormatting>
  <conditionalFormatting sqref="L102">
    <cfRule type="containsText" dxfId="2954" priority="3356" operator="containsText" text="RECHAZADO">
      <formula>NOT(ISERROR(SEARCH("RECHAZADO",L102)))</formula>
    </cfRule>
    <cfRule type="containsText" dxfId="2953" priority="3357" operator="containsText" text="NO">
      <formula>NOT(ISERROR(SEARCH("NO",L102)))</formula>
    </cfRule>
    <cfRule type="containsText" dxfId="2952" priority="3358" operator="containsText" text="CUMPLE">
      <formula>NOT(ISERROR(SEARCH("CUMPLE",L102)))</formula>
    </cfRule>
  </conditionalFormatting>
  <conditionalFormatting sqref="L102">
    <cfRule type="containsText" dxfId="2951" priority="3354" stopIfTrue="1" operator="containsText" text="NO HABILITADO">
      <formula>NOT(ISERROR(SEARCH("NO HABILITADO",L102)))</formula>
    </cfRule>
    <cfRule type="containsText" dxfId="2950" priority="3355" stopIfTrue="1" operator="containsText" text="HABILITADO">
      <formula>NOT(ISERROR(SEARCH("HABILITADO",L102)))</formula>
    </cfRule>
  </conditionalFormatting>
  <conditionalFormatting sqref="L102">
    <cfRule type="containsText" dxfId="2949" priority="3351" operator="containsText" text="RECHAZADO">
      <formula>NOT(ISERROR(SEARCH("RECHAZADO",L102)))</formula>
    </cfRule>
    <cfRule type="containsText" dxfId="2948" priority="3352" operator="containsText" text="NO">
      <formula>NOT(ISERROR(SEARCH("NO",L102)))</formula>
    </cfRule>
    <cfRule type="containsText" dxfId="2947" priority="3353" operator="containsText" text="CUMPLE">
      <formula>NOT(ISERROR(SEARCH("CUMPLE",L102)))</formula>
    </cfRule>
  </conditionalFormatting>
  <conditionalFormatting sqref="L100">
    <cfRule type="containsText" dxfId="2946" priority="3349" stopIfTrue="1" operator="containsText" text="NO HABILITADO">
      <formula>NOT(ISERROR(SEARCH("NO HABILITADO",L100)))</formula>
    </cfRule>
    <cfRule type="containsText" dxfId="2945" priority="3350" stopIfTrue="1" operator="containsText" text="HABILITADO">
      <formula>NOT(ISERROR(SEARCH("HABILITADO",L100)))</formula>
    </cfRule>
  </conditionalFormatting>
  <conditionalFormatting sqref="L100">
    <cfRule type="containsText" dxfId="2944" priority="3346" operator="containsText" text="RECHAZADO">
      <formula>NOT(ISERROR(SEARCH("RECHAZADO",L100)))</formula>
    </cfRule>
    <cfRule type="containsText" dxfId="2943" priority="3347" operator="containsText" text="NO">
      <formula>NOT(ISERROR(SEARCH("NO",L100)))</formula>
    </cfRule>
    <cfRule type="containsText" dxfId="2942" priority="3348" operator="containsText" text="CUMPLE">
      <formula>NOT(ISERROR(SEARCH("CUMPLE",L100)))</formula>
    </cfRule>
  </conditionalFormatting>
  <conditionalFormatting sqref="L100">
    <cfRule type="containsText" dxfId="2941" priority="3344" stopIfTrue="1" operator="containsText" text="NO HABILITADO">
      <formula>NOT(ISERROR(SEARCH("NO HABILITADO",L100)))</formula>
    </cfRule>
    <cfRule type="containsText" dxfId="2940" priority="3345" stopIfTrue="1" operator="containsText" text="HABILITADO">
      <formula>NOT(ISERROR(SEARCH("HABILITADO",L100)))</formula>
    </cfRule>
  </conditionalFormatting>
  <conditionalFormatting sqref="L100">
    <cfRule type="containsText" dxfId="2939" priority="3341" operator="containsText" text="RECHAZADO">
      <formula>NOT(ISERROR(SEARCH("RECHAZADO",L100)))</formula>
    </cfRule>
    <cfRule type="containsText" dxfId="2938" priority="3342" operator="containsText" text="NO">
      <formula>NOT(ISERROR(SEARCH("NO",L100)))</formula>
    </cfRule>
    <cfRule type="containsText" dxfId="2937" priority="3343" operator="containsText" text="CUMPLE">
      <formula>NOT(ISERROR(SEARCH("CUMPLE",L100)))</formula>
    </cfRule>
  </conditionalFormatting>
  <conditionalFormatting sqref="L101">
    <cfRule type="containsText" dxfId="2936" priority="3339" stopIfTrue="1" operator="containsText" text="NO HABILITADO">
      <formula>NOT(ISERROR(SEARCH("NO HABILITADO",L101)))</formula>
    </cfRule>
    <cfRule type="containsText" dxfId="2935" priority="3340" stopIfTrue="1" operator="containsText" text="HABILITADO">
      <formula>NOT(ISERROR(SEARCH("HABILITADO",L101)))</formula>
    </cfRule>
  </conditionalFormatting>
  <conditionalFormatting sqref="L101">
    <cfRule type="containsText" dxfId="2934" priority="3336" operator="containsText" text="RECHAZADO">
      <formula>NOT(ISERROR(SEARCH("RECHAZADO",L101)))</formula>
    </cfRule>
    <cfRule type="containsText" dxfId="2933" priority="3337" operator="containsText" text="NO">
      <formula>NOT(ISERROR(SEARCH("NO",L101)))</formula>
    </cfRule>
    <cfRule type="containsText" dxfId="2932" priority="3338" operator="containsText" text="CUMPLE">
      <formula>NOT(ISERROR(SEARCH("CUMPLE",L101)))</formula>
    </cfRule>
  </conditionalFormatting>
  <conditionalFormatting sqref="L101">
    <cfRule type="containsText" dxfId="2931" priority="3334" stopIfTrue="1" operator="containsText" text="NO HABILITADO">
      <formula>NOT(ISERROR(SEARCH("NO HABILITADO",L101)))</formula>
    </cfRule>
    <cfRule type="containsText" dxfId="2930" priority="3335" stopIfTrue="1" operator="containsText" text="HABILITADO">
      <formula>NOT(ISERROR(SEARCH("HABILITADO",L101)))</formula>
    </cfRule>
  </conditionalFormatting>
  <conditionalFormatting sqref="L101">
    <cfRule type="containsText" dxfId="2929" priority="3331" operator="containsText" text="RECHAZADO">
      <formula>NOT(ISERROR(SEARCH("RECHAZADO",L101)))</formula>
    </cfRule>
    <cfRule type="containsText" dxfId="2928" priority="3332" operator="containsText" text="NO">
      <formula>NOT(ISERROR(SEARCH("NO",L101)))</formula>
    </cfRule>
    <cfRule type="containsText" dxfId="2927" priority="3333" operator="containsText" text="CUMPLE">
      <formula>NOT(ISERROR(SEARCH("CUMPLE",L101)))</formula>
    </cfRule>
  </conditionalFormatting>
  <conditionalFormatting sqref="L95">
    <cfRule type="containsText" dxfId="2926" priority="3329" stopIfTrue="1" operator="containsText" text="NO HABILITADO">
      <formula>NOT(ISERROR(SEARCH("NO HABILITADO",L95)))</formula>
    </cfRule>
    <cfRule type="containsText" dxfId="2925" priority="3330" stopIfTrue="1" operator="containsText" text="HABILITADO">
      <formula>NOT(ISERROR(SEARCH("HABILITADO",L95)))</formula>
    </cfRule>
  </conditionalFormatting>
  <conditionalFormatting sqref="L95">
    <cfRule type="containsText" dxfId="2924" priority="3326" operator="containsText" text="RECHAZADO">
      <formula>NOT(ISERROR(SEARCH("RECHAZADO",L95)))</formula>
    </cfRule>
    <cfRule type="containsText" dxfId="2923" priority="3327" operator="containsText" text="NO">
      <formula>NOT(ISERROR(SEARCH("NO",L95)))</formula>
    </cfRule>
    <cfRule type="containsText" dxfId="2922" priority="3328" operator="containsText" text="CUMPLE">
      <formula>NOT(ISERROR(SEARCH("CUMPLE",L95)))</formula>
    </cfRule>
  </conditionalFormatting>
  <conditionalFormatting sqref="L95">
    <cfRule type="containsText" dxfId="2921" priority="3324" stopIfTrue="1" operator="containsText" text="NO HABILITADO">
      <formula>NOT(ISERROR(SEARCH("NO HABILITADO",L95)))</formula>
    </cfRule>
    <cfRule type="containsText" dxfId="2920" priority="3325" stopIfTrue="1" operator="containsText" text="HABILITADO">
      <formula>NOT(ISERROR(SEARCH("HABILITADO",L95)))</formula>
    </cfRule>
  </conditionalFormatting>
  <conditionalFormatting sqref="L95">
    <cfRule type="containsText" dxfId="2919" priority="3321" operator="containsText" text="RECHAZADO">
      <formula>NOT(ISERROR(SEARCH("RECHAZADO",L95)))</formula>
    </cfRule>
    <cfRule type="containsText" dxfId="2918" priority="3322" operator="containsText" text="NO">
      <formula>NOT(ISERROR(SEARCH("NO",L95)))</formula>
    </cfRule>
    <cfRule type="containsText" dxfId="2917" priority="3323" operator="containsText" text="CUMPLE">
      <formula>NOT(ISERROR(SEARCH("CUMPLE",L95)))</formula>
    </cfRule>
  </conditionalFormatting>
  <conditionalFormatting sqref="E103:E104">
    <cfRule type="containsText" dxfId="2916" priority="3319" stopIfTrue="1" operator="containsText" text="NO HABILITADO">
      <formula>NOT(ISERROR(SEARCH("NO HABILITADO",E103)))</formula>
    </cfRule>
    <cfRule type="containsText" dxfId="2915" priority="3320" stopIfTrue="1" operator="containsText" text="HABILITADO">
      <formula>NOT(ISERROR(SEARCH("HABILITADO",E103)))</formula>
    </cfRule>
  </conditionalFormatting>
  <conditionalFormatting sqref="E103:E104">
    <cfRule type="containsText" dxfId="2914" priority="3316" operator="containsText" text="RECHAZADO">
      <formula>NOT(ISERROR(SEARCH("RECHAZADO",E103)))</formula>
    </cfRule>
    <cfRule type="containsText" dxfId="2913" priority="3317" operator="containsText" text="NO">
      <formula>NOT(ISERROR(SEARCH("NO",E103)))</formula>
    </cfRule>
    <cfRule type="containsText" dxfId="2912" priority="3318" operator="containsText" text="CUMPLE">
      <formula>NOT(ISERROR(SEARCH("CUMPLE",E103)))</formula>
    </cfRule>
  </conditionalFormatting>
  <conditionalFormatting sqref="E103:E104">
    <cfRule type="containsText" dxfId="2911" priority="3314" stopIfTrue="1" operator="containsText" text="NO HABILITADO">
      <formula>NOT(ISERROR(SEARCH("NO HABILITADO",E103)))</formula>
    </cfRule>
    <cfRule type="containsText" dxfId="2910" priority="3315" stopIfTrue="1" operator="containsText" text="HABILITADO">
      <formula>NOT(ISERROR(SEARCH("HABILITADO",E103)))</formula>
    </cfRule>
  </conditionalFormatting>
  <conditionalFormatting sqref="E103:E104">
    <cfRule type="containsText" dxfId="2909" priority="3311" operator="containsText" text="RECHAZADO">
      <formula>NOT(ISERROR(SEARCH("RECHAZADO",E103)))</formula>
    </cfRule>
    <cfRule type="containsText" dxfId="2908" priority="3312" operator="containsText" text="NO">
      <formula>NOT(ISERROR(SEARCH("NO",E103)))</formula>
    </cfRule>
    <cfRule type="containsText" dxfId="2907" priority="3313" operator="containsText" text="CUMPLE">
      <formula>NOT(ISERROR(SEARCH("CUMPLE",E103)))</formula>
    </cfRule>
  </conditionalFormatting>
  <conditionalFormatting sqref="O111">
    <cfRule type="containsText" dxfId="2906" priority="3309" stopIfTrue="1" operator="containsText" text="NO HABILITADO">
      <formula>NOT(ISERROR(SEARCH("NO HABILITADO",O111)))</formula>
    </cfRule>
    <cfRule type="containsText" dxfId="2905" priority="3310" stopIfTrue="1" operator="containsText" text="HABILITADO">
      <formula>NOT(ISERROR(SEARCH("HABILITADO",O111)))</formula>
    </cfRule>
  </conditionalFormatting>
  <conditionalFormatting sqref="O111">
    <cfRule type="containsText" dxfId="2904" priority="3306" operator="containsText" text="RECHAZADO">
      <formula>NOT(ISERROR(SEARCH("RECHAZADO",O111)))</formula>
    </cfRule>
    <cfRule type="containsText" dxfId="2903" priority="3307" operator="containsText" text="NO">
      <formula>NOT(ISERROR(SEARCH("NO",O111)))</formula>
    </cfRule>
    <cfRule type="containsText" dxfId="2902" priority="3308" operator="containsText" text="CUMPLE">
      <formula>NOT(ISERROR(SEARCH("CUMPLE",O111)))</formula>
    </cfRule>
  </conditionalFormatting>
  <conditionalFormatting sqref="O111">
    <cfRule type="containsText" dxfId="2901" priority="3304" stopIfTrue="1" operator="containsText" text="NO HABILITADO">
      <formula>NOT(ISERROR(SEARCH("NO HABILITADO",O111)))</formula>
    </cfRule>
    <cfRule type="containsText" dxfId="2900" priority="3305" stopIfTrue="1" operator="containsText" text="HABILITADO">
      <formula>NOT(ISERROR(SEARCH("HABILITADO",O111)))</formula>
    </cfRule>
  </conditionalFormatting>
  <conditionalFormatting sqref="O111">
    <cfRule type="containsText" dxfId="2899" priority="3301" operator="containsText" text="RECHAZADO">
      <formula>NOT(ISERROR(SEARCH("RECHAZADO",O111)))</formula>
    </cfRule>
    <cfRule type="containsText" dxfId="2898" priority="3302" operator="containsText" text="NO">
      <formula>NOT(ISERROR(SEARCH("NO",O111)))</formula>
    </cfRule>
    <cfRule type="containsText" dxfId="2897" priority="3303" operator="containsText" text="CUMPLE">
      <formula>NOT(ISERROR(SEARCH("CUMPLE",O111)))</formula>
    </cfRule>
  </conditionalFormatting>
  <conditionalFormatting sqref="L118:L119">
    <cfRule type="containsText" dxfId="2896" priority="3299" stopIfTrue="1" operator="containsText" text="NO HABILITADO">
      <formula>NOT(ISERROR(SEARCH("NO HABILITADO",L118)))</formula>
    </cfRule>
    <cfRule type="containsText" dxfId="2895" priority="3300" stopIfTrue="1" operator="containsText" text="HABILITADO">
      <formula>NOT(ISERROR(SEARCH("HABILITADO",L118)))</formula>
    </cfRule>
  </conditionalFormatting>
  <conditionalFormatting sqref="L118:L119">
    <cfRule type="containsText" dxfId="2894" priority="3296" operator="containsText" text="RECHAZADO">
      <formula>NOT(ISERROR(SEARCH("RECHAZADO",L118)))</formula>
    </cfRule>
    <cfRule type="containsText" dxfId="2893" priority="3297" operator="containsText" text="NO">
      <formula>NOT(ISERROR(SEARCH("NO",L118)))</formula>
    </cfRule>
    <cfRule type="containsText" dxfId="2892" priority="3298" operator="containsText" text="CUMPLE">
      <formula>NOT(ISERROR(SEARCH("CUMPLE",L118)))</formula>
    </cfRule>
  </conditionalFormatting>
  <conditionalFormatting sqref="L118:L119">
    <cfRule type="containsText" dxfId="2891" priority="3294" stopIfTrue="1" operator="containsText" text="NO HABILITADO">
      <formula>NOT(ISERROR(SEARCH("NO HABILITADO",L118)))</formula>
    </cfRule>
    <cfRule type="containsText" dxfId="2890" priority="3295" stopIfTrue="1" operator="containsText" text="HABILITADO">
      <formula>NOT(ISERROR(SEARCH("HABILITADO",L118)))</formula>
    </cfRule>
  </conditionalFormatting>
  <conditionalFormatting sqref="L118:L119">
    <cfRule type="containsText" dxfId="2889" priority="3291" operator="containsText" text="RECHAZADO">
      <formula>NOT(ISERROR(SEARCH("RECHAZADO",L118)))</formula>
    </cfRule>
    <cfRule type="containsText" dxfId="2888" priority="3292" operator="containsText" text="NO">
      <formula>NOT(ISERROR(SEARCH("NO",L118)))</formula>
    </cfRule>
    <cfRule type="containsText" dxfId="2887" priority="3293" operator="containsText" text="CUMPLE">
      <formula>NOT(ISERROR(SEARCH("CUMPLE",L118)))</formula>
    </cfRule>
  </conditionalFormatting>
  <conditionalFormatting sqref="L120">
    <cfRule type="containsText" dxfId="2886" priority="3289" stopIfTrue="1" operator="containsText" text="NO HABILITADO">
      <formula>NOT(ISERROR(SEARCH("NO HABILITADO",L120)))</formula>
    </cfRule>
    <cfRule type="containsText" dxfId="2885" priority="3290" stopIfTrue="1" operator="containsText" text="HABILITADO">
      <formula>NOT(ISERROR(SEARCH("HABILITADO",L120)))</formula>
    </cfRule>
  </conditionalFormatting>
  <conditionalFormatting sqref="L120">
    <cfRule type="containsText" dxfId="2884" priority="3286" operator="containsText" text="RECHAZADO">
      <formula>NOT(ISERROR(SEARCH("RECHAZADO",L120)))</formula>
    </cfRule>
    <cfRule type="containsText" dxfId="2883" priority="3287" operator="containsText" text="NO">
      <formula>NOT(ISERROR(SEARCH("NO",L120)))</formula>
    </cfRule>
    <cfRule type="containsText" dxfId="2882" priority="3288" operator="containsText" text="CUMPLE">
      <formula>NOT(ISERROR(SEARCH("CUMPLE",L120)))</formula>
    </cfRule>
  </conditionalFormatting>
  <conditionalFormatting sqref="L120">
    <cfRule type="containsText" dxfId="2881" priority="3284" stopIfTrue="1" operator="containsText" text="NO HABILITADO">
      <formula>NOT(ISERROR(SEARCH("NO HABILITADO",L120)))</formula>
    </cfRule>
    <cfRule type="containsText" dxfId="2880" priority="3285" stopIfTrue="1" operator="containsText" text="HABILITADO">
      <formula>NOT(ISERROR(SEARCH("HABILITADO",L120)))</formula>
    </cfRule>
  </conditionalFormatting>
  <conditionalFormatting sqref="L120">
    <cfRule type="containsText" dxfId="2879" priority="3281" operator="containsText" text="RECHAZADO">
      <formula>NOT(ISERROR(SEARCH("RECHAZADO",L120)))</formula>
    </cfRule>
    <cfRule type="containsText" dxfId="2878" priority="3282" operator="containsText" text="NO">
      <formula>NOT(ISERROR(SEARCH("NO",L120)))</formula>
    </cfRule>
    <cfRule type="containsText" dxfId="2877" priority="3283" operator="containsText" text="CUMPLE">
      <formula>NOT(ISERROR(SEARCH("CUMPLE",L120)))</formula>
    </cfRule>
  </conditionalFormatting>
  <conditionalFormatting sqref="L130">
    <cfRule type="containsText" dxfId="2876" priority="3279" stopIfTrue="1" operator="containsText" text="NO HABILITADO">
      <formula>NOT(ISERROR(SEARCH("NO HABILITADO",L130)))</formula>
    </cfRule>
    <cfRule type="containsText" dxfId="2875" priority="3280" stopIfTrue="1" operator="containsText" text="HABILITADO">
      <formula>NOT(ISERROR(SEARCH("HABILITADO",L130)))</formula>
    </cfRule>
  </conditionalFormatting>
  <conditionalFormatting sqref="L130">
    <cfRule type="containsText" dxfId="2874" priority="3276" operator="containsText" text="RECHAZADO">
      <formula>NOT(ISERROR(SEARCH("RECHAZADO",L130)))</formula>
    </cfRule>
    <cfRule type="containsText" dxfId="2873" priority="3277" operator="containsText" text="NO">
      <formula>NOT(ISERROR(SEARCH("NO",L130)))</formula>
    </cfRule>
    <cfRule type="containsText" dxfId="2872" priority="3278" operator="containsText" text="CUMPLE">
      <formula>NOT(ISERROR(SEARCH("CUMPLE",L130)))</formula>
    </cfRule>
  </conditionalFormatting>
  <conditionalFormatting sqref="L130">
    <cfRule type="containsText" dxfId="2871" priority="3274" stopIfTrue="1" operator="containsText" text="NO HABILITADO">
      <formula>NOT(ISERROR(SEARCH("NO HABILITADO",L130)))</formula>
    </cfRule>
    <cfRule type="containsText" dxfId="2870" priority="3275" stopIfTrue="1" operator="containsText" text="HABILITADO">
      <formula>NOT(ISERROR(SEARCH("HABILITADO",L130)))</formula>
    </cfRule>
  </conditionalFormatting>
  <conditionalFormatting sqref="L130">
    <cfRule type="containsText" dxfId="2869" priority="3271" operator="containsText" text="RECHAZADO">
      <formula>NOT(ISERROR(SEARCH("RECHAZADO",L130)))</formula>
    </cfRule>
    <cfRule type="containsText" dxfId="2868" priority="3272" operator="containsText" text="NO">
      <formula>NOT(ISERROR(SEARCH("NO",L130)))</formula>
    </cfRule>
    <cfRule type="containsText" dxfId="2867" priority="3273" operator="containsText" text="CUMPLE">
      <formula>NOT(ISERROR(SEARCH("CUMPLE",L130)))</formula>
    </cfRule>
  </conditionalFormatting>
  <conditionalFormatting sqref="L126">
    <cfRule type="containsText" dxfId="2866" priority="3269" stopIfTrue="1" operator="containsText" text="NO HABILITADO">
      <formula>NOT(ISERROR(SEARCH("NO HABILITADO",L126)))</formula>
    </cfRule>
    <cfRule type="containsText" dxfId="2865" priority="3270" stopIfTrue="1" operator="containsText" text="HABILITADO">
      <formula>NOT(ISERROR(SEARCH("HABILITADO",L126)))</formula>
    </cfRule>
  </conditionalFormatting>
  <conditionalFormatting sqref="L126">
    <cfRule type="containsText" dxfId="2864" priority="3266" operator="containsText" text="RECHAZADO">
      <formula>NOT(ISERROR(SEARCH("RECHAZADO",L126)))</formula>
    </cfRule>
    <cfRule type="containsText" dxfId="2863" priority="3267" operator="containsText" text="NO">
      <formula>NOT(ISERROR(SEARCH("NO",L126)))</formula>
    </cfRule>
    <cfRule type="containsText" dxfId="2862" priority="3268" operator="containsText" text="CUMPLE">
      <formula>NOT(ISERROR(SEARCH("CUMPLE",L126)))</formula>
    </cfRule>
  </conditionalFormatting>
  <conditionalFormatting sqref="L126">
    <cfRule type="containsText" dxfId="2861" priority="3264" stopIfTrue="1" operator="containsText" text="NO HABILITADO">
      <formula>NOT(ISERROR(SEARCH("NO HABILITADO",L126)))</formula>
    </cfRule>
    <cfRule type="containsText" dxfId="2860" priority="3265" stopIfTrue="1" operator="containsText" text="HABILITADO">
      <formula>NOT(ISERROR(SEARCH("HABILITADO",L126)))</formula>
    </cfRule>
  </conditionalFormatting>
  <conditionalFormatting sqref="L126">
    <cfRule type="containsText" dxfId="2859" priority="3261" operator="containsText" text="RECHAZADO">
      <formula>NOT(ISERROR(SEARCH("RECHAZADO",L126)))</formula>
    </cfRule>
    <cfRule type="containsText" dxfId="2858" priority="3262" operator="containsText" text="NO">
      <formula>NOT(ISERROR(SEARCH("NO",L126)))</formula>
    </cfRule>
    <cfRule type="containsText" dxfId="2857" priority="3263" operator="containsText" text="CUMPLE">
      <formula>NOT(ISERROR(SEARCH("CUMPLE",L126)))</formula>
    </cfRule>
  </conditionalFormatting>
  <conditionalFormatting sqref="L129">
    <cfRule type="containsText" dxfId="2856" priority="3259" stopIfTrue="1" operator="containsText" text="NO HABILITADO">
      <formula>NOT(ISERROR(SEARCH("NO HABILITADO",L129)))</formula>
    </cfRule>
    <cfRule type="containsText" dxfId="2855" priority="3260" stopIfTrue="1" operator="containsText" text="HABILITADO">
      <formula>NOT(ISERROR(SEARCH("HABILITADO",L129)))</formula>
    </cfRule>
  </conditionalFormatting>
  <conditionalFormatting sqref="L129">
    <cfRule type="containsText" dxfId="2854" priority="3256" operator="containsText" text="RECHAZADO">
      <formula>NOT(ISERROR(SEARCH("RECHAZADO",L129)))</formula>
    </cfRule>
    <cfRule type="containsText" dxfId="2853" priority="3257" operator="containsText" text="NO">
      <formula>NOT(ISERROR(SEARCH("NO",L129)))</formula>
    </cfRule>
    <cfRule type="containsText" dxfId="2852" priority="3258" operator="containsText" text="CUMPLE">
      <formula>NOT(ISERROR(SEARCH("CUMPLE",L129)))</formula>
    </cfRule>
  </conditionalFormatting>
  <conditionalFormatting sqref="L129">
    <cfRule type="containsText" dxfId="2851" priority="3254" stopIfTrue="1" operator="containsText" text="NO HABILITADO">
      <formula>NOT(ISERROR(SEARCH("NO HABILITADO",L129)))</formula>
    </cfRule>
    <cfRule type="containsText" dxfId="2850" priority="3255" stopIfTrue="1" operator="containsText" text="HABILITADO">
      <formula>NOT(ISERROR(SEARCH("HABILITADO",L129)))</formula>
    </cfRule>
  </conditionalFormatting>
  <conditionalFormatting sqref="L129">
    <cfRule type="containsText" dxfId="2849" priority="3251" operator="containsText" text="RECHAZADO">
      <formula>NOT(ISERROR(SEARCH("RECHAZADO",L129)))</formula>
    </cfRule>
    <cfRule type="containsText" dxfId="2848" priority="3252" operator="containsText" text="NO">
      <formula>NOT(ISERROR(SEARCH("NO",L129)))</formula>
    </cfRule>
    <cfRule type="containsText" dxfId="2847" priority="3253" operator="containsText" text="CUMPLE">
      <formula>NOT(ISERROR(SEARCH("CUMPLE",L129)))</formula>
    </cfRule>
  </conditionalFormatting>
  <conditionalFormatting sqref="L121">
    <cfRule type="containsText" dxfId="2846" priority="3249" stopIfTrue="1" operator="containsText" text="NO HABILITADO">
      <formula>NOT(ISERROR(SEARCH("NO HABILITADO",L121)))</formula>
    </cfRule>
    <cfRule type="containsText" dxfId="2845" priority="3250" stopIfTrue="1" operator="containsText" text="HABILITADO">
      <formula>NOT(ISERROR(SEARCH("HABILITADO",L121)))</formula>
    </cfRule>
  </conditionalFormatting>
  <conditionalFormatting sqref="L121">
    <cfRule type="containsText" dxfId="2844" priority="3246" operator="containsText" text="RECHAZADO">
      <formula>NOT(ISERROR(SEARCH("RECHAZADO",L121)))</formula>
    </cfRule>
    <cfRule type="containsText" dxfId="2843" priority="3247" operator="containsText" text="NO">
      <formula>NOT(ISERROR(SEARCH("NO",L121)))</formula>
    </cfRule>
    <cfRule type="containsText" dxfId="2842" priority="3248" operator="containsText" text="CUMPLE">
      <formula>NOT(ISERROR(SEARCH("CUMPLE",L121)))</formula>
    </cfRule>
  </conditionalFormatting>
  <conditionalFormatting sqref="L121">
    <cfRule type="containsText" dxfId="2841" priority="3244" stopIfTrue="1" operator="containsText" text="NO HABILITADO">
      <formula>NOT(ISERROR(SEARCH("NO HABILITADO",L121)))</formula>
    </cfRule>
    <cfRule type="containsText" dxfId="2840" priority="3245" stopIfTrue="1" operator="containsText" text="HABILITADO">
      <formula>NOT(ISERROR(SEARCH("HABILITADO",L121)))</formula>
    </cfRule>
  </conditionalFormatting>
  <conditionalFormatting sqref="L121">
    <cfRule type="containsText" dxfId="2839" priority="3241" operator="containsText" text="RECHAZADO">
      <formula>NOT(ISERROR(SEARCH("RECHAZADO",L121)))</formula>
    </cfRule>
    <cfRule type="containsText" dxfId="2838" priority="3242" operator="containsText" text="NO">
      <formula>NOT(ISERROR(SEARCH("NO",L121)))</formula>
    </cfRule>
    <cfRule type="containsText" dxfId="2837" priority="3243" operator="containsText" text="CUMPLE">
      <formula>NOT(ISERROR(SEARCH("CUMPLE",L121)))</formula>
    </cfRule>
  </conditionalFormatting>
  <conditionalFormatting sqref="E132">
    <cfRule type="containsText" dxfId="2836" priority="3239" stopIfTrue="1" operator="containsText" text="NO HABILITADO">
      <formula>NOT(ISERROR(SEARCH("NO HABILITADO",E132)))</formula>
    </cfRule>
    <cfRule type="containsText" dxfId="2835" priority="3240" stopIfTrue="1" operator="containsText" text="HABILITADO">
      <formula>NOT(ISERROR(SEARCH("HABILITADO",E132)))</formula>
    </cfRule>
  </conditionalFormatting>
  <conditionalFormatting sqref="E132">
    <cfRule type="containsText" dxfId="2834" priority="3236" operator="containsText" text="RECHAZADO">
      <formula>NOT(ISERROR(SEARCH("RECHAZADO",E132)))</formula>
    </cfRule>
    <cfRule type="containsText" dxfId="2833" priority="3237" operator="containsText" text="NO">
      <formula>NOT(ISERROR(SEARCH("NO",E132)))</formula>
    </cfRule>
    <cfRule type="containsText" dxfId="2832" priority="3238" operator="containsText" text="CUMPLE">
      <formula>NOT(ISERROR(SEARCH("CUMPLE",E132)))</formula>
    </cfRule>
  </conditionalFormatting>
  <conditionalFormatting sqref="E132">
    <cfRule type="containsText" dxfId="2831" priority="3234" stopIfTrue="1" operator="containsText" text="NO HABILITADO">
      <formula>NOT(ISERROR(SEARCH("NO HABILITADO",E132)))</formula>
    </cfRule>
    <cfRule type="containsText" dxfId="2830" priority="3235" stopIfTrue="1" operator="containsText" text="HABILITADO">
      <formula>NOT(ISERROR(SEARCH("HABILITADO",E132)))</formula>
    </cfRule>
  </conditionalFormatting>
  <conditionalFormatting sqref="E132">
    <cfRule type="containsText" dxfId="2829" priority="3231" operator="containsText" text="RECHAZADO">
      <formula>NOT(ISERROR(SEARCH("RECHAZADO",E132)))</formula>
    </cfRule>
    <cfRule type="containsText" dxfId="2828" priority="3232" operator="containsText" text="NO">
      <formula>NOT(ISERROR(SEARCH("NO",E132)))</formula>
    </cfRule>
    <cfRule type="containsText" dxfId="2827" priority="3233" operator="containsText" text="CUMPLE">
      <formula>NOT(ISERROR(SEARCH("CUMPLE",E132)))</formula>
    </cfRule>
  </conditionalFormatting>
  <conditionalFormatting sqref="O136">
    <cfRule type="containsText" dxfId="2826" priority="3229" stopIfTrue="1" operator="containsText" text="NO HABILITADO">
      <formula>NOT(ISERROR(SEARCH("NO HABILITADO",O136)))</formula>
    </cfRule>
    <cfRule type="containsText" dxfId="2825" priority="3230" stopIfTrue="1" operator="containsText" text="HABILITADO">
      <formula>NOT(ISERROR(SEARCH("HABILITADO",O136)))</formula>
    </cfRule>
  </conditionalFormatting>
  <conditionalFormatting sqref="O136">
    <cfRule type="containsText" dxfId="2824" priority="3226" operator="containsText" text="RECHAZADO">
      <formula>NOT(ISERROR(SEARCH("RECHAZADO",O136)))</formula>
    </cfRule>
    <cfRule type="containsText" dxfId="2823" priority="3227" operator="containsText" text="NO">
      <formula>NOT(ISERROR(SEARCH("NO",O136)))</formula>
    </cfRule>
    <cfRule type="containsText" dxfId="2822" priority="3228" operator="containsText" text="CUMPLE">
      <formula>NOT(ISERROR(SEARCH("CUMPLE",O136)))</formula>
    </cfRule>
  </conditionalFormatting>
  <conditionalFormatting sqref="O136">
    <cfRule type="containsText" dxfId="2821" priority="3224" stopIfTrue="1" operator="containsText" text="NO HABILITADO">
      <formula>NOT(ISERROR(SEARCH("NO HABILITADO",O136)))</formula>
    </cfRule>
    <cfRule type="containsText" dxfId="2820" priority="3225" stopIfTrue="1" operator="containsText" text="HABILITADO">
      <formula>NOT(ISERROR(SEARCH("HABILITADO",O136)))</formula>
    </cfRule>
  </conditionalFormatting>
  <conditionalFormatting sqref="O136">
    <cfRule type="containsText" dxfId="2819" priority="3221" operator="containsText" text="RECHAZADO">
      <formula>NOT(ISERROR(SEARCH("RECHAZADO",O136)))</formula>
    </cfRule>
    <cfRule type="containsText" dxfId="2818" priority="3222" operator="containsText" text="NO">
      <formula>NOT(ISERROR(SEARCH("NO",O136)))</formula>
    </cfRule>
    <cfRule type="containsText" dxfId="2817" priority="3223" operator="containsText" text="CUMPLE">
      <formula>NOT(ISERROR(SEARCH("CUMPLE",O136)))</formula>
    </cfRule>
  </conditionalFormatting>
  <conditionalFormatting sqref="L143">
    <cfRule type="containsText" dxfId="2816" priority="3219" stopIfTrue="1" operator="containsText" text="NO HABILITADO">
      <formula>NOT(ISERROR(SEARCH("NO HABILITADO",L143)))</formula>
    </cfRule>
    <cfRule type="containsText" dxfId="2815" priority="3220" stopIfTrue="1" operator="containsText" text="HABILITADO">
      <formula>NOT(ISERROR(SEARCH("HABILITADO",L143)))</formula>
    </cfRule>
  </conditionalFormatting>
  <conditionalFormatting sqref="L143">
    <cfRule type="containsText" dxfId="2814" priority="3216" operator="containsText" text="RECHAZADO">
      <formula>NOT(ISERROR(SEARCH("RECHAZADO",L143)))</formula>
    </cfRule>
    <cfRule type="containsText" dxfId="2813" priority="3217" operator="containsText" text="NO">
      <formula>NOT(ISERROR(SEARCH("NO",L143)))</formula>
    </cfRule>
    <cfRule type="containsText" dxfId="2812" priority="3218" operator="containsText" text="CUMPLE">
      <formula>NOT(ISERROR(SEARCH("CUMPLE",L143)))</formula>
    </cfRule>
  </conditionalFormatting>
  <conditionalFormatting sqref="L143">
    <cfRule type="containsText" dxfId="2811" priority="3214" stopIfTrue="1" operator="containsText" text="NO HABILITADO">
      <formula>NOT(ISERROR(SEARCH("NO HABILITADO",L143)))</formula>
    </cfRule>
    <cfRule type="containsText" dxfId="2810" priority="3215" stopIfTrue="1" operator="containsText" text="HABILITADO">
      <formula>NOT(ISERROR(SEARCH("HABILITADO",L143)))</formula>
    </cfRule>
  </conditionalFormatting>
  <conditionalFormatting sqref="L143">
    <cfRule type="containsText" dxfId="2809" priority="3211" operator="containsText" text="RECHAZADO">
      <formula>NOT(ISERROR(SEARCH("RECHAZADO",L143)))</formula>
    </cfRule>
    <cfRule type="containsText" dxfId="2808" priority="3212" operator="containsText" text="NO">
      <formula>NOT(ISERROR(SEARCH("NO",L143)))</formula>
    </cfRule>
    <cfRule type="containsText" dxfId="2807" priority="3213" operator="containsText" text="CUMPLE">
      <formula>NOT(ISERROR(SEARCH("CUMPLE",L143)))</formula>
    </cfRule>
  </conditionalFormatting>
  <conditionalFormatting sqref="L146">
    <cfRule type="containsText" dxfId="2806" priority="3209" stopIfTrue="1" operator="containsText" text="NO HABILITADO">
      <formula>NOT(ISERROR(SEARCH("NO HABILITADO",L146)))</formula>
    </cfRule>
    <cfRule type="containsText" dxfId="2805" priority="3210" stopIfTrue="1" operator="containsText" text="HABILITADO">
      <formula>NOT(ISERROR(SEARCH("HABILITADO",L146)))</formula>
    </cfRule>
  </conditionalFormatting>
  <conditionalFormatting sqref="L146">
    <cfRule type="containsText" dxfId="2804" priority="3206" operator="containsText" text="RECHAZADO">
      <formula>NOT(ISERROR(SEARCH("RECHAZADO",L146)))</formula>
    </cfRule>
    <cfRule type="containsText" dxfId="2803" priority="3207" operator="containsText" text="NO">
      <formula>NOT(ISERROR(SEARCH("NO",L146)))</formula>
    </cfRule>
    <cfRule type="containsText" dxfId="2802" priority="3208" operator="containsText" text="CUMPLE">
      <formula>NOT(ISERROR(SEARCH("CUMPLE",L146)))</formula>
    </cfRule>
  </conditionalFormatting>
  <conditionalFormatting sqref="L146">
    <cfRule type="containsText" dxfId="2801" priority="3204" stopIfTrue="1" operator="containsText" text="NO HABILITADO">
      <formula>NOT(ISERROR(SEARCH("NO HABILITADO",L146)))</formula>
    </cfRule>
    <cfRule type="containsText" dxfId="2800" priority="3205" stopIfTrue="1" operator="containsText" text="HABILITADO">
      <formula>NOT(ISERROR(SEARCH("HABILITADO",L146)))</formula>
    </cfRule>
  </conditionalFormatting>
  <conditionalFormatting sqref="L146">
    <cfRule type="containsText" dxfId="2799" priority="3201" operator="containsText" text="RECHAZADO">
      <formula>NOT(ISERROR(SEARCH("RECHAZADO",L146)))</formula>
    </cfRule>
    <cfRule type="containsText" dxfId="2798" priority="3202" operator="containsText" text="NO">
      <formula>NOT(ISERROR(SEARCH("NO",L146)))</formula>
    </cfRule>
    <cfRule type="containsText" dxfId="2797" priority="3203" operator="containsText" text="CUMPLE">
      <formula>NOT(ISERROR(SEARCH("CUMPLE",L146)))</formula>
    </cfRule>
  </conditionalFormatting>
  <conditionalFormatting sqref="L154">
    <cfRule type="containsText" dxfId="2796" priority="3199" stopIfTrue="1" operator="containsText" text="NO HABILITADO">
      <formula>NOT(ISERROR(SEARCH("NO HABILITADO",L154)))</formula>
    </cfRule>
    <cfRule type="containsText" dxfId="2795" priority="3200" stopIfTrue="1" operator="containsText" text="HABILITADO">
      <formula>NOT(ISERROR(SEARCH("HABILITADO",L154)))</formula>
    </cfRule>
  </conditionalFormatting>
  <conditionalFormatting sqref="L154">
    <cfRule type="containsText" dxfId="2794" priority="3196" operator="containsText" text="RECHAZADO">
      <formula>NOT(ISERROR(SEARCH("RECHAZADO",L154)))</formula>
    </cfRule>
    <cfRule type="containsText" dxfId="2793" priority="3197" operator="containsText" text="NO">
      <formula>NOT(ISERROR(SEARCH("NO",L154)))</formula>
    </cfRule>
    <cfRule type="containsText" dxfId="2792" priority="3198" operator="containsText" text="CUMPLE">
      <formula>NOT(ISERROR(SEARCH("CUMPLE",L154)))</formula>
    </cfRule>
  </conditionalFormatting>
  <conditionalFormatting sqref="L154">
    <cfRule type="containsText" dxfId="2791" priority="3194" stopIfTrue="1" operator="containsText" text="NO HABILITADO">
      <formula>NOT(ISERROR(SEARCH("NO HABILITADO",L154)))</formula>
    </cfRule>
    <cfRule type="containsText" dxfId="2790" priority="3195" stopIfTrue="1" operator="containsText" text="HABILITADO">
      <formula>NOT(ISERROR(SEARCH("HABILITADO",L154)))</formula>
    </cfRule>
  </conditionalFormatting>
  <conditionalFormatting sqref="L154">
    <cfRule type="containsText" dxfId="2789" priority="3191" operator="containsText" text="RECHAZADO">
      <formula>NOT(ISERROR(SEARCH("RECHAZADO",L154)))</formula>
    </cfRule>
    <cfRule type="containsText" dxfId="2788" priority="3192" operator="containsText" text="NO">
      <formula>NOT(ISERROR(SEARCH("NO",L154)))</formula>
    </cfRule>
    <cfRule type="containsText" dxfId="2787" priority="3193" operator="containsText" text="CUMPLE">
      <formula>NOT(ISERROR(SEARCH("CUMPLE",L154)))</formula>
    </cfRule>
  </conditionalFormatting>
  <conditionalFormatting sqref="L152">
    <cfRule type="containsText" dxfId="2786" priority="3189" stopIfTrue="1" operator="containsText" text="NO HABILITADO">
      <formula>NOT(ISERROR(SEARCH("NO HABILITADO",L152)))</formula>
    </cfRule>
    <cfRule type="containsText" dxfId="2785" priority="3190" stopIfTrue="1" operator="containsText" text="HABILITADO">
      <formula>NOT(ISERROR(SEARCH("HABILITADO",L152)))</formula>
    </cfRule>
  </conditionalFormatting>
  <conditionalFormatting sqref="L152">
    <cfRule type="containsText" dxfId="2784" priority="3186" operator="containsText" text="RECHAZADO">
      <formula>NOT(ISERROR(SEARCH("RECHAZADO",L152)))</formula>
    </cfRule>
    <cfRule type="containsText" dxfId="2783" priority="3187" operator="containsText" text="NO">
      <formula>NOT(ISERROR(SEARCH("NO",L152)))</formula>
    </cfRule>
    <cfRule type="containsText" dxfId="2782" priority="3188" operator="containsText" text="CUMPLE">
      <formula>NOT(ISERROR(SEARCH("CUMPLE",L152)))</formula>
    </cfRule>
  </conditionalFormatting>
  <conditionalFormatting sqref="L152">
    <cfRule type="containsText" dxfId="2781" priority="3184" stopIfTrue="1" operator="containsText" text="NO HABILITADO">
      <formula>NOT(ISERROR(SEARCH("NO HABILITADO",L152)))</formula>
    </cfRule>
    <cfRule type="containsText" dxfId="2780" priority="3185" stopIfTrue="1" operator="containsText" text="HABILITADO">
      <formula>NOT(ISERROR(SEARCH("HABILITADO",L152)))</formula>
    </cfRule>
  </conditionalFormatting>
  <conditionalFormatting sqref="L152">
    <cfRule type="containsText" dxfId="2779" priority="3181" operator="containsText" text="RECHAZADO">
      <formula>NOT(ISERROR(SEARCH("RECHAZADO",L152)))</formula>
    </cfRule>
    <cfRule type="containsText" dxfId="2778" priority="3182" operator="containsText" text="NO">
      <formula>NOT(ISERROR(SEARCH("NO",L152)))</formula>
    </cfRule>
    <cfRule type="containsText" dxfId="2777" priority="3183" operator="containsText" text="CUMPLE">
      <formula>NOT(ISERROR(SEARCH("CUMPLE",L152)))</formula>
    </cfRule>
  </conditionalFormatting>
  <conditionalFormatting sqref="L153">
    <cfRule type="containsText" dxfId="2776" priority="3179" stopIfTrue="1" operator="containsText" text="NO HABILITADO">
      <formula>NOT(ISERROR(SEARCH("NO HABILITADO",L153)))</formula>
    </cfRule>
    <cfRule type="containsText" dxfId="2775" priority="3180" stopIfTrue="1" operator="containsText" text="HABILITADO">
      <formula>NOT(ISERROR(SEARCH("HABILITADO",L153)))</formula>
    </cfRule>
  </conditionalFormatting>
  <conditionalFormatting sqref="L153">
    <cfRule type="containsText" dxfId="2774" priority="3176" operator="containsText" text="RECHAZADO">
      <formula>NOT(ISERROR(SEARCH("RECHAZADO",L153)))</formula>
    </cfRule>
    <cfRule type="containsText" dxfId="2773" priority="3177" operator="containsText" text="NO">
      <formula>NOT(ISERROR(SEARCH("NO",L153)))</formula>
    </cfRule>
    <cfRule type="containsText" dxfId="2772" priority="3178" operator="containsText" text="CUMPLE">
      <formula>NOT(ISERROR(SEARCH("CUMPLE",L153)))</formula>
    </cfRule>
  </conditionalFormatting>
  <conditionalFormatting sqref="L153">
    <cfRule type="containsText" dxfId="2771" priority="3174" stopIfTrue="1" operator="containsText" text="NO HABILITADO">
      <formula>NOT(ISERROR(SEARCH("NO HABILITADO",L153)))</formula>
    </cfRule>
    <cfRule type="containsText" dxfId="2770" priority="3175" stopIfTrue="1" operator="containsText" text="HABILITADO">
      <formula>NOT(ISERROR(SEARCH("HABILITADO",L153)))</formula>
    </cfRule>
  </conditionalFormatting>
  <conditionalFormatting sqref="L153">
    <cfRule type="containsText" dxfId="2769" priority="3171" operator="containsText" text="RECHAZADO">
      <formula>NOT(ISERROR(SEARCH("RECHAZADO",L153)))</formula>
    </cfRule>
    <cfRule type="containsText" dxfId="2768" priority="3172" operator="containsText" text="NO">
      <formula>NOT(ISERROR(SEARCH("NO",L153)))</formula>
    </cfRule>
    <cfRule type="containsText" dxfId="2767" priority="3173" operator="containsText" text="CUMPLE">
      <formula>NOT(ISERROR(SEARCH("CUMPLE",L153)))</formula>
    </cfRule>
  </conditionalFormatting>
  <conditionalFormatting sqref="L147">
    <cfRule type="containsText" dxfId="2766" priority="3169" stopIfTrue="1" operator="containsText" text="NO HABILITADO">
      <formula>NOT(ISERROR(SEARCH("NO HABILITADO",L147)))</formula>
    </cfRule>
    <cfRule type="containsText" dxfId="2765" priority="3170" stopIfTrue="1" operator="containsText" text="HABILITADO">
      <formula>NOT(ISERROR(SEARCH("HABILITADO",L147)))</formula>
    </cfRule>
  </conditionalFormatting>
  <conditionalFormatting sqref="L147">
    <cfRule type="containsText" dxfId="2764" priority="3166" operator="containsText" text="RECHAZADO">
      <formula>NOT(ISERROR(SEARCH("RECHAZADO",L147)))</formula>
    </cfRule>
    <cfRule type="containsText" dxfId="2763" priority="3167" operator="containsText" text="NO">
      <formula>NOT(ISERROR(SEARCH("NO",L147)))</formula>
    </cfRule>
    <cfRule type="containsText" dxfId="2762" priority="3168" operator="containsText" text="CUMPLE">
      <formula>NOT(ISERROR(SEARCH("CUMPLE",L147)))</formula>
    </cfRule>
  </conditionalFormatting>
  <conditionalFormatting sqref="L147">
    <cfRule type="containsText" dxfId="2761" priority="3164" stopIfTrue="1" operator="containsText" text="NO HABILITADO">
      <formula>NOT(ISERROR(SEARCH("NO HABILITADO",L147)))</formula>
    </cfRule>
    <cfRule type="containsText" dxfId="2760" priority="3165" stopIfTrue="1" operator="containsText" text="HABILITADO">
      <formula>NOT(ISERROR(SEARCH("HABILITADO",L147)))</formula>
    </cfRule>
  </conditionalFormatting>
  <conditionalFormatting sqref="L147">
    <cfRule type="containsText" dxfId="2759" priority="3161" operator="containsText" text="RECHAZADO">
      <formula>NOT(ISERROR(SEARCH("RECHAZADO",L147)))</formula>
    </cfRule>
    <cfRule type="containsText" dxfId="2758" priority="3162" operator="containsText" text="NO">
      <formula>NOT(ISERROR(SEARCH("NO",L147)))</formula>
    </cfRule>
    <cfRule type="containsText" dxfId="2757" priority="3163" operator="containsText" text="CUMPLE">
      <formula>NOT(ISERROR(SEARCH("CUMPLE",L147)))</formula>
    </cfRule>
  </conditionalFormatting>
  <conditionalFormatting sqref="E155">
    <cfRule type="containsText" dxfId="2756" priority="3159" stopIfTrue="1" operator="containsText" text="NO HABILITADO">
      <formula>NOT(ISERROR(SEARCH("NO HABILITADO",E155)))</formula>
    </cfRule>
    <cfRule type="containsText" dxfId="2755" priority="3160" stopIfTrue="1" operator="containsText" text="HABILITADO">
      <formula>NOT(ISERROR(SEARCH("HABILITADO",E155)))</formula>
    </cfRule>
  </conditionalFormatting>
  <conditionalFormatting sqref="E155">
    <cfRule type="containsText" dxfId="2754" priority="3156" operator="containsText" text="RECHAZADO">
      <formula>NOT(ISERROR(SEARCH("RECHAZADO",E155)))</formula>
    </cfRule>
    <cfRule type="containsText" dxfId="2753" priority="3157" operator="containsText" text="NO">
      <formula>NOT(ISERROR(SEARCH("NO",E155)))</formula>
    </cfRule>
    <cfRule type="containsText" dxfId="2752" priority="3158" operator="containsText" text="CUMPLE">
      <formula>NOT(ISERROR(SEARCH("CUMPLE",E155)))</formula>
    </cfRule>
  </conditionalFormatting>
  <conditionalFormatting sqref="E155">
    <cfRule type="containsText" dxfId="2751" priority="3154" stopIfTrue="1" operator="containsText" text="NO HABILITADO">
      <formula>NOT(ISERROR(SEARCH("NO HABILITADO",E155)))</formula>
    </cfRule>
    <cfRule type="containsText" dxfId="2750" priority="3155" stopIfTrue="1" operator="containsText" text="HABILITADO">
      <formula>NOT(ISERROR(SEARCH("HABILITADO",E155)))</formula>
    </cfRule>
  </conditionalFormatting>
  <conditionalFormatting sqref="E155">
    <cfRule type="containsText" dxfId="2749" priority="3151" operator="containsText" text="RECHAZADO">
      <formula>NOT(ISERROR(SEARCH("RECHAZADO",E155)))</formula>
    </cfRule>
    <cfRule type="containsText" dxfId="2748" priority="3152" operator="containsText" text="NO">
      <formula>NOT(ISERROR(SEARCH("NO",E155)))</formula>
    </cfRule>
    <cfRule type="containsText" dxfId="2747" priority="3153" operator="containsText" text="CUMPLE">
      <formula>NOT(ISERROR(SEARCH("CUMPLE",E155)))</formula>
    </cfRule>
  </conditionalFormatting>
  <conditionalFormatting sqref="O163">
    <cfRule type="containsText" dxfId="2746" priority="3149" stopIfTrue="1" operator="containsText" text="NO HABILITADO">
      <formula>NOT(ISERROR(SEARCH("NO HABILITADO",O163)))</formula>
    </cfRule>
    <cfRule type="containsText" dxfId="2745" priority="3150" stopIfTrue="1" operator="containsText" text="HABILITADO">
      <formula>NOT(ISERROR(SEARCH("HABILITADO",O163)))</formula>
    </cfRule>
  </conditionalFormatting>
  <conditionalFormatting sqref="O163">
    <cfRule type="containsText" dxfId="2744" priority="3146" operator="containsText" text="RECHAZADO">
      <formula>NOT(ISERROR(SEARCH("RECHAZADO",O163)))</formula>
    </cfRule>
    <cfRule type="containsText" dxfId="2743" priority="3147" operator="containsText" text="NO">
      <formula>NOT(ISERROR(SEARCH("NO",O163)))</formula>
    </cfRule>
    <cfRule type="containsText" dxfId="2742" priority="3148" operator="containsText" text="CUMPLE">
      <formula>NOT(ISERROR(SEARCH("CUMPLE",O163)))</formula>
    </cfRule>
  </conditionalFormatting>
  <conditionalFormatting sqref="O163">
    <cfRule type="containsText" dxfId="2741" priority="3144" stopIfTrue="1" operator="containsText" text="NO HABILITADO">
      <formula>NOT(ISERROR(SEARCH("NO HABILITADO",O163)))</formula>
    </cfRule>
    <cfRule type="containsText" dxfId="2740" priority="3145" stopIfTrue="1" operator="containsText" text="HABILITADO">
      <formula>NOT(ISERROR(SEARCH("HABILITADO",O163)))</formula>
    </cfRule>
  </conditionalFormatting>
  <conditionalFormatting sqref="O163">
    <cfRule type="containsText" dxfId="2739" priority="3141" operator="containsText" text="RECHAZADO">
      <formula>NOT(ISERROR(SEARCH("RECHAZADO",O163)))</formula>
    </cfRule>
    <cfRule type="containsText" dxfId="2738" priority="3142" operator="containsText" text="NO">
      <formula>NOT(ISERROR(SEARCH("NO",O163)))</formula>
    </cfRule>
    <cfRule type="containsText" dxfId="2737" priority="3143" operator="containsText" text="CUMPLE">
      <formula>NOT(ISERROR(SEARCH("CUMPLE",O163)))</formula>
    </cfRule>
  </conditionalFormatting>
  <conditionalFormatting sqref="L171:L172">
    <cfRule type="containsText" dxfId="2736" priority="3129" stopIfTrue="1" operator="containsText" text="NO HABILITADO">
      <formula>NOT(ISERROR(SEARCH("NO HABILITADO",L171)))</formula>
    </cfRule>
    <cfRule type="containsText" dxfId="2735" priority="3130" stopIfTrue="1" operator="containsText" text="HABILITADO">
      <formula>NOT(ISERROR(SEARCH("HABILITADO",L171)))</formula>
    </cfRule>
  </conditionalFormatting>
  <conditionalFormatting sqref="L171:L172">
    <cfRule type="containsText" dxfId="2734" priority="3126" operator="containsText" text="RECHAZADO">
      <formula>NOT(ISERROR(SEARCH("RECHAZADO",L171)))</formula>
    </cfRule>
    <cfRule type="containsText" dxfId="2733" priority="3127" operator="containsText" text="NO">
      <formula>NOT(ISERROR(SEARCH("NO",L171)))</formula>
    </cfRule>
    <cfRule type="containsText" dxfId="2732" priority="3128" operator="containsText" text="CUMPLE">
      <formula>NOT(ISERROR(SEARCH("CUMPLE",L171)))</formula>
    </cfRule>
  </conditionalFormatting>
  <conditionalFormatting sqref="L171:L172">
    <cfRule type="containsText" dxfId="2731" priority="3124" stopIfTrue="1" operator="containsText" text="NO HABILITADO">
      <formula>NOT(ISERROR(SEARCH("NO HABILITADO",L171)))</formula>
    </cfRule>
    <cfRule type="containsText" dxfId="2730" priority="3125" stopIfTrue="1" operator="containsText" text="HABILITADO">
      <formula>NOT(ISERROR(SEARCH("HABILITADO",L171)))</formula>
    </cfRule>
  </conditionalFormatting>
  <conditionalFormatting sqref="L171:L172">
    <cfRule type="containsText" dxfId="2729" priority="3121" operator="containsText" text="RECHAZADO">
      <formula>NOT(ISERROR(SEARCH("RECHAZADO",L171)))</formula>
    </cfRule>
    <cfRule type="containsText" dxfId="2728" priority="3122" operator="containsText" text="NO">
      <formula>NOT(ISERROR(SEARCH("NO",L171)))</formula>
    </cfRule>
    <cfRule type="containsText" dxfId="2727" priority="3123" operator="containsText" text="CUMPLE">
      <formula>NOT(ISERROR(SEARCH("CUMPLE",L171)))</formula>
    </cfRule>
  </conditionalFormatting>
  <conditionalFormatting sqref="L180">
    <cfRule type="containsText" dxfId="2726" priority="3119" stopIfTrue="1" operator="containsText" text="NO HABILITADO">
      <formula>NOT(ISERROR(SEARCH("NO HABILITADO",L180)))</formula>
    </cfRule>
    <cfRule type="containsText" dxfId="2725" priority="3120" stopIfTrue="1" operator="containsText" text="HABILITADO">
      <formula>NOT(ISERROR(SEARCH("HABILITADO",L180)))</formula>
    </cfRule>
  </conditionalFormatting>
  <conditionalFormatting sqref="L180">
    <cfRule type="containsText" dxfId="2724" priority="3116" operator="containsText" text="RECHAZADO">
      <formula>NOT(ISERROR(SEARCH("RECHAZADO",L180)))</formula>
    </cfRule>
    <cfRule type="containsText" dxfId="2723" priority="3117" operator="containsText" text="NO">
      <formula>NOT(ISERROR(SEARCH("NO",L180)))</formula>
    </cfRule>
    <cfRule type="containsText" dxfId="2722" priority="3118" operator="containsText" text="CUMPLE">
      <formula>NOT(ISERROR(SEARCH("CUMPLE",L180)))</formula>
    </cfRule>
  </conditionalFormatting>
  <conditionalFormatting sqref="L180">
    <cfRule type="containsText" dxfId="2721" priority="3114" stopIfTrue="1" operator="containsText" text="NO HABILITADO">
      <formula>NOT(ISERROR(SEARCH("NO HABILITADO",L180)))</formula>
    </cfRule>
    <cfRule type="containsText" dxfId="2720" priority="3115" stopIfTrue="1" operator="containsText" text="HABILITADO">
      <formula>NOT(ISERROR(SEARCH("HABILITADO",L180)))</formula>
    </cfRule>
  </conditionalFormatting>
  <conditionalFormatting sqref="L180">
    <cfRule type="containsText" dxfId="2719" priority="3111" operator="containsText" text="RECHAZADO">
      <formula>NOT(ISERROR(SEARCH("RECHAZADO",L180)))</formula>
    </cfRule>
    <cfRule type="containsText" dxfId="2718" priority="3112" operator="containsText" text="NO">
      <formula>NOT(ISERROR(SEARCH("NO",L180)))</formula>
    </cfRule>
    <cfRule type="containsText" dxfId="2717" priority="3113" operator="containsText" text="CUMPLE">
      <formula>NOT(ISERROR(SEARCH("CUMPLE",L180)))</formula>
    </cfRule>
  </conditionalFormatting>
  <conditionalFormatting sqref="L178">
    <cfRule type="containsText" dxfId="2716" priority="3109" stopIfTrue="1" operator="containsText" text="NO HABILITADO">
      <formula>NOT(ISERROR(SEARCH("NO HABILITADO",L178)))</formula>
    </cfRule>
    <cfRule type="containsText" dxfId="2715" priority="3110" stopIfTrue="1" operator="containsText" text="HABILITADO">
      <formula>NOT(ISERROR(SEARCH("HABILITADO",L178)))</formula>
    </cfRule>
  </conditionalFormatting>
  <conditionalFormatting sqref="L178">
    <cfRule type="containsText" dxfId="2714" priority="3106" operator="containsText" text="RECHAZADO">
      <formula>NOT(ISERROR(SEARCH("RECHAZADO",L178)))</formula>
    </cfRule>
    <cfRule type="containsText" dxfId="2713" priority="3107" operator="containsText" text="NO">
      <formula>NOT(ISERROR(SEARCH("NO",L178)))</formula>
    </cfRule>
    <cfRule type="containsText" dxfId="2712" priority="3108" operator="containsText" text="CUMPLE">
      <formula>NOT(ISERROR(SEARCH("CUMPLE",L178)))</formula>
    </cfRule>
  </conditionalFormatting>
  <conditionalFormatting sqref="L178">
    <cfRule type="containsText" dxfId="2711" priority="3104" stopIfTrue="1" operator="containsText" text="NO HABILITADO">
      <formula>NOT(ISERROR(SEARCH("NO HABILITADO",L178)))</formula>
    </cfRule>
    <cfRule type="containsText" dxfId="2710" priority="3105" stopIfTrue="1" operator="containsText" text="HABILITADO">
      <formula>NOT(ISERROR(SEARCH("HABILITADO",L178)))</formula>
    </cfRule>
  </conditionalFormatting>
  <conditionalFormatting sqref="L178">
    <cfRule type="containsText" dxfId="2709" priority="3101" operator="containsText" text="RECHAZADO">
      <formula>NOT(ISERROR(SEARCH("RECHAZADO",L178)))</formula>
    </cfRule>
    <cfRule type="containsText" dxfId="2708" priority="3102" operator="containsText" text="NO">
      <formula>NOT(ISERROR(SEARCH("NO",L178)))</formula>
    </cfRule>
    <cfRule type="containsText" dxfId="2707" priority="3103" operator="containsText" text="CUMPLE">
      <formula>NOT(ISERROR(SEARCH("CUMPLE",L178)))</formula>
    </cfRule>
  </conditionalFormatting>
  <conditionalFormatting sqref="L179">
    <cfRule type="containsText" dxfId="2706" priority="3099" stopIfTrue="1" operator="containsText" text="NO HABILITADO">
      <formula>NOT(ISERROR(SEARCH("NO HABILITADO",L179)))</formula>
    </cfRule>
    <cfRule type="containsText" dxfId="2705" priority="3100" stopIfTrue="1" operator="containsText" text="HABILITADO">
      <formula>NOT(ISERROR(SEARCH("HABILITADO",L179)))</formula>
    </cfRule>
  </conditionalFormatting>
  <conditionalFormatting sqref="L179">
    <cfRule type="containsText" dxfId="2704" priority="3096" operator="containsText" text="RECHAZADO">
      <formula>NOT(ISERROR(SEARCH("RECHAZADO",L179)))</formula>
    </cfRule>
    <cfRule type="containsText" dxfId="2703" priority="3097" operator="containsText" text="NO">
      <formula>NOT(ISERROR(SEARCH("NO",L179)))</formula>
    </cfRule>
    <cfRule type="containsText" dxfId="2702" priority="3098" operator="containsText" text="CUMPLE">
      <formula>NOT(ISERROR(SEARCH("CUMPLE",L179)))</formula>
    </cfRule>
  </conditionalFormatting>
  <conditionalFormatting sqref="L179">
    <cfRule type="containsText" dxfId="2701" priority="3094" stopIfTrue="1" operator="containsText" text="NO HABILITADO">
      <formula>NOT(ISERROR(SEARCH("NO HABILITADO",L179)))</formula>
    </cfRule>
    <cfRule type="containsText" dxfId="2700" priority="3095" stopIfTrue="1" operator="containsText" text="HABILITADO">
      <formula>NOT(ISERROR(SEARCH("HABILITADO",L179)))</formula>
    </cfRule>
  </conditionalFormatting>
  <conditionalFormatting sqref="L179">
    <cfRule type="containsText" dxfId="2699" priority="3091" operator="containsText" text="RECHAZADO">
      <formula>NOT(ISERROR(SEARCH("RECHAZADO",L179)))</formula>
    </cfRule>
    <cfRule type="containsText" dxfId="2698" priority="3092" operator="containsText" text="NO">
      <formula>NOT(ISERROR(SEARCH("NO",L179)))</formula>
    </cfRule>
    <cfRule type="containsText" dxfId="2697" priority="3093" operator="containsText" text="CUMPLE">
      <formula>NOT(ISERROR(SEARCH("CUMPLE",L179)))</formula>
    </cfRule>
  </conditionalFormatting>
  <conditionalFormatting sqref="L173">
    <cfRule type="containsText" dxfId="2696" priority="3089" stopIfTrue="1" operator="containsText" text="NO HABILITADO">
      <formula>NOT(ISERROR(SEARCH("NO HABILITADO",L173)))</formula>
    </cfRule>
    <cfRule type="containsText" dxfId="2695" priority="3090" stopIfTrue="1" operator="containsText" text="HABILITADO">
      <formula>NOT(ISERROR(SEARCH("HABILITADO",L173)))</formula>
    </cfRule>
  </conditionalFormatting>
  <conditionalFormatting sqref="L173">
    <cfRule type="containsText" dxfId="2694" priority="3086" operator="containsText" text="RECHAZADO">
      <formula>NOT(ISERROR(SEARCH("RECHAZADO",L173)))</formula>
    </cfRule>
    <cfRule type="containsText" dxfId="2693" priority="3087" operator="containsText" text="NO">
      <formula>NOT(ISERROR(SEARCH("NO",L173)))</formula>
    </cfRule>
    <cfRule type="containsText" dxfId="2692" priority="3088" operator="containsText" text="CUMPLE">
      <formula>NOT(ISERROR(SEARCH("CUMPLE",L173)))</formula>
    </cfRule>
  </conditionalFormatting>
  <conditionalFormatting sqref="L173">
    <cfRule type="containsText" dxfId="2691" priority="3084" stopIfTrue="1" operator="containsText" text="NO HABILITADO">
      <formula>NOT(ISERROR(SEARCH("NO HABILITADO",L173)))</formula>
    </cfRule>
    <cfRule type="containsText" dxfId="2690" priority="3085" stopIfTrue="1" operator="containsText" text="HABILITADO">
      <formula>NOT(ISERROR(SEARCH("HABILITADO",L173)))</formula>
    </cfRule>
  </conditionalFormatting>
  <conditionalFormatting sqref="L173">
    <cfRule type="containsText" dxfId="2689" priority="3081" operator="containsText" text="RECHAZADO">
      <formula>NOT(ISERROR(SEARCH("RECHAZADO",L173)))</formula>
    </cfRule>
    <cfRule type="containsText" dxfId="2688" priority="3082" operator="containsText" text="NO">
      <formula>NOT(ISERROR(SEARCH("NO",L173)))</formula>
    </cfRule>
    <cfRule type="containsText" dxfId="2687" priority="3083" operator="containsText" text="CUMPLE">
      <formula>NOT(ISERROR(SEARCH("CUMPLE",L173)))</formula>
    </cfRule>
  </conditionalFormatting>
  <conditionalFormatting sqref="E181">
    <cfRule type="containsText" dxfId="2686" priority="3079" stopIfTrue="1" operator="containsText" text="NO HABILITADO">
      <formula>NOT(ISERROR(SEARCH("NO HABILITADO",E181)))</formula>
    </cfRule>
    <cfRule type="containsText" dxfId="2685" priority="3080" stopIfTrue="1" operator="containsText" text="HABILITADO">
      <formula>NOT(ISERROR(SEARCH("HABILITADO",E181)))</formula>
    </cfRule>
  </conditionalFormatting>
  <conditionalFormatting sqref="E181">
    <cfRule type="containsText" dxfId="2684" priority="3076" operator="containsText" text="RECHAZADO">
      <formula>NOT(ISERROR(SEARCH("RECHAZADO",E181)))</formula>
    </cfRule>
    <cfRule type="containsText" dxfId="2683" priority="3077" operator="containsText" text="NO">
      <formula>NOT(ISERROR(SEARCH("NO",E181)))</formula>
    </cfRule>
    <cfRule type="containsText" dxfId="2682" priority="3078" operator="containsText" text="CUMPLE">
      <formula>NOT(ISERROR(SEARCH("CUMPLE",E181)))</formula>
    </cfRule>
  </conditionalFormatting>
  <conditionalFormatting sqref="E181">
    <cfRule type="containsText" dxfId="2681" priority="3074" stopIfTrue="1" operator="containsText" text="NO HABILITADO">
      <formula>NOT(ISERROR(SEARCH("NO HABILITADO",E181)))</formula>
    </cfRule>
    <cfRule type="containsText" dxfId="2680" priority="3075" stopIfTrue="1" operator="containsText" text="HABILITADO">
      <formula>NOT(ISERROR(SEARCH("HABILITADO",E181)))</formula>
    </cfRule>
  </conditionalFormatting>
  <conditionalFormatting sqref="E181">
    <cfRule type="containsText" dxfId="2679" priority="3071" operator="containsText" text="RECHAZADO">
      <formula>NOT(ISERROR(SEARCH("RECHAZADO",E181)))</formula>
    </cfRule>
    <cfRule type="containsText" dxfId="2678" priority="3072" operator="containsText" text="NO">
      <formula>NOT(ISERROR(SEARCH("NO",E181)))</formula>
    </cfRule>
    <cfRule type="containsText" dxfId="2677" priority="3073" operator="containsText" text="CUMPLE">
      <formula>NOT(ISERROR(SEARCH("CUMPLE",E181)))</formula>
    </cfRule>
  </conditionalFormatting>
  <conditionalFormatting sqref="O185">
    <cfRule type="containsText" dxfId="2676" priority="3069" stopIfTrue="1" operator="containsText" text="NO HABILITADO">
      <formula>NOT(ISERROR(SEARCH("NO HABILITADO",O185)))</formula>
    </cfRule>
    <cfRule type="containsText" dxfId="2675" priority="3070" stopIfTrue="1" operator="containsText" text="HABILITADO">
      <formula>NOT(ISERROR(SEARCH("HABILITADO",O185)))</formula>
    </cfRule>
  </conditionalFormatting>
  <conditionalFormatting sqref="O185">
    <cfRule type="containsText" dxfId="2674" priority="3066" operator="containsText" text="RECHAZADO">
      <formula>NOT(ISERROR(SEARCH("RECHAZADO",O185)))</formula>
    </cfRule>
    <cfRule type="containsText" dxfId="2673" priority="3067" operator="containsText" text="NO">
      <formula>NOT(ISERROR(SEARCH("NO",O185)))</formula>
    </cfRule>
    <cfRule type="containsText" dxfId="2672" priority="3068" operator="containsText" text="CUMPLE">
      <formula>NOT(ISERROR(SEARCH("CUMPLE",O185)))</formula>
    </cfRule>
  </conditionalFormatting>
  <conditionalFormatting sqref="O185">
    <cfRule type="containsText" dxfId="2671" priority="3064" stopIfTrue="1" operator="containsText" text="NO HABILITADO">
      <formula>NOT(ISERROR(SEARCH("NO HABILITADO",O185)))</formula>
    </cfRule>
    <cfRule type="containsText" dxfId="2670" priority="3065" stopIfTrue="1" operator="containsText" text="HABILITADO">
      <formula>NOT(ISERROR(SEARCH("HABILITADO",O185)))</formula>
    </cfRule>
  </conditionalFormatting>
  <conditionalFormatting sqref="O185">
    <cfRule type="containsText" dxfId="2669" priority="3061" operator="containsText" text="RECHAZADO">
      <formula>NOT(ISERROR(SEARCH("RECHAZADO",O185)))</formula>
    </cfRule>
    <cfRule type="containsText" dxfId="2668" priority="3062" operator="containsText" text="NO">
      <formula>NOT(ISERROR(SEARCH("NO",O185)))</formula>
    </cfRule>
    <cfRule type="containsText" dxfId="2667" priority="3063" operator="containsText" text="CUMPLE">
      <formula>NOT(ISERROR(SEARCH("CUMPLE",O185)))</formula>
    </cfRule>
  </conditionalFormatting>
  <conditionalFormatting sqref="L192">
    <cfRule type="containsText" dxfId="2666" priority="3059" stopIfTrue="1" operator="containsText" text="NO HABILITADO">
      <formula>NOT(ISERROR(SEARCH("NO HABILITADO",L192)))</formula>
    </cfRule>
    <cfRule type="containsText" dxfId="2665" priority="3060" stopIfTrue="1" operator="containsText" text="HABILITADO">
      <formula>NOT(ISERROR(SEARCH("HABILITADO",L192)))</formula>
    </cfRule>
  </conditionalFormatting>
  <conditionalFormatting sqref="L192">
    <cfRule type="containsText" dxfId="2664" priority="3056" operator="containsText" text="RECHAZADO">
      <formula>NOT(ISERROR(SEARCH("RECHAZADO",L192)))</formula>
    </cfRule>
    <cfRule type="containsText" dxfId="2663" priority="3057" operator="containsText" text="NO">
      <formula>NOT(ISERROR(SEARCH("NO",L192)))</formula>
    </cfRule>
    <cfRule type="containsText" dxfId="2662" priority="3058" operator="containsText" text="CUMPLE">
      <formula>NOT(ISERROR(SEARCH("CUMPLE",L192)))</formula>
    </cfRule>
  </conditionalFormatting>
  <conditionalFormatting sqref="L192">
    <cfRule type="containsText" dxfId="2661" priority="3054" stopIfTrue="1" operator="containsText" text="NO HABILITADO">
      <formula>NOT(ISERROR(SEARCH("NO HABILITADO",L192)))</formula>
    </cfRule>
    <cfRule type="containsText" dxfId="2660" priority="3055" stopIfTrue="1" operator="containsText" text="HABILITADO">
      <formula>NOT(ISERROR(SEARCH("HABILITADO",L192)))</formula>
    </cfRule>
  </conditionalFormatting>
  <conditionalFormatting sqref="L192">
    <cfRule type="containsText" dxfId="2659" priority="3051" operator="containsText" text="RECHAZADO">
      <formula>NOT(ISERROR(SEARCH("RECHAZADO",L192)))</formula>
    </cfRule>
    <cfRule type="containsText" dxfId="2658" priority="3052" operator="containsText" text="NO">
      <formula>NOT(ISERROR(SEARCH("NO",L192)))</formula>
    </cfRule>
    <cfRule type="containsText" dxfId="2657" priority="3053" operator="containsText" text="CUMPLE">
      <formula>NOT(ISERROR(SEARCH("CUMPLE",L192)))</formula>
    </cfRule>
  </conditionalFormatting>
  <conditionalFormatting sqref="L193:L194">
    <cfRule type="containsText" dxfId="2656" priority="3049" stopIfTrue="1" operator="containsText" text="NO HABILITADO">
      <formula>NOT(ISERROR(SEARCH("NO HABILITADO",L193)))</formula>
    </cfRule>
    <cfRule type="containsText" dxfId="2655" priority="3050" stopIfTrue="1" operator="containsText" text="HABILITADO">
      <formula>NOT(ISERROR(SEARCH("HABILITADO",L193)))</formula>
    </cfRule>
  </conditionalFormatting>
  <conditionalFormatting sqref="L193:L194">
    <cfRule type="containsText" dxfId="2654" priority="3046" operator="containsText" text="RECHAZADO">
      <formula>NOT(ISERROR(SEARCH("RECHAZADO",L193)))</formula>
    </cfRule>
    <cfRule type="containsText" dxfId="2653" priority="3047" operator="containsText" text="NO">
      <formula>NOT(ISERROR(SEARCH("NO",L193)))</formula>
    </cfRule>
    <cfRule type="containsText" dxfId="2652" priority="3048" operator="containsText" text="CUMPLE">
      <formula>NOT(ISERROR(SEARCH("CUMPLE",L193)))</formula>
    </cfRule>
  </conditionalFormatting>
  <conditionalFormatting sqref="L193:L194">
    <cfRule type="containsText" dxfId="2651" priority="3044" stopIfTrue="1" operator="containsText" text="NO HABILITADO">
      <formula>NOT(ISERROR(SEARCH("NO HABILITADO",L193)))</formula>
    </cfRule>
    <cfRule type="containsText" dxfId="2650" priority="3045" stopIfTrue="1" operator="containsText" text="HABILITADO">
      <formula>NOT(ISERROR(SEARCH("HABILITADO",L193)))</formula>
    </cfRule>
  </conditionalFormatting>
  <conditionalFormatting sqref="L193:L194">
    <cfRule type="containsText" dxfId="2649" priority="3041" operator="containsText" text="RECHAZADO">
      <formula>NOT(ISERROR(SEARCH("RECHAZADO",L193)))</formula>
    </cfRule>
    <cfRule type="containsText" dxfId="2648" priority="3042" operator="containsText" text="NO">
      <formula>NOT(ISERROR(SEARCH("NO",L193)))</formula>
    </cfRule>
    <cfRule type="containsText" dxfId="2647" priority="3043" operator="containsText" text="CUMPLE">
      <formula>NOT(ISERROR(SEARCH("CUMPLE",L193)))</formula>
    </cfRule>
  </conditionalFormatting>
  <conditionalFormatting sqref="L202">
    <cfRule type="containsText" dxfId="2646" priority="3039" stopIfTrue="1" operator="containsText" text="NO HABILITADO">
      <formula>NOT(ISERROR(SEARCH("NO HABILITADO",L202)))</formula>
    </cfRule>
    <cfRule type="containsText" dxfId="2645" priority="3040" stopIfTrue="1" operator="containsText" text="HABILITADO">
      <formula>NOT(ISERROR(SEARCH("HABILITADO",L202)))</formula>
    </cfRule>
  </conditionalFormatting>
  <conditionalFormatting sqref="L202">
    <cfRule type="containsText" dxfId="2644" priority="3036" operator="containsText" text="RECHAZADO">
      <formula>NOT(ISERROR(SEARCH("RECHAZADO",L202)))</formula>
    </cfRule>
    <cfRule type="containsText" dxfId="2643" priority="3037" operator="containsText" text="NO">
      <formula>NOT(ISERROR(SEARCH("NO",L202)))</formula>
    </cfRule>
    <cfRule type="containsText" dxfId="2642" priority="3038" operator="containsText" text="CUMPLE">
      <formula>NOT(ISERROR(SEARCH("CUMPLE",L202)))</formula>
    </cfRule>
  </conditionalFormatting>
  <conditionalFormatting sqref="L202">
    <cfRule type="containsText" dxfId="2641" priority="3034" stopIfTrue="1" operator="containsText" text="NO HABILITADO">
      <formula>NOT(ISERROR(SEARCH("NO HABILITADO",L202)))</formula>
    </cfRule>
    <cfRule type="containsText" dxfId="2640" priority="3035" stopIfTrue="1" operator="containsText" text="HABILITADO">
      <formula>NOT(ISERROR(SEARCH("HABILITADO",L202)))</formula>
    </cfRule>
  </conditionalFormatting>
  <conditionalFormatting sqref="L202">
    <cfRule type="containsText" dxfId="2639" priority="3031" operator="containsText" text="RECHAZADO">
      <formula>NOT(ISERROR(SEARCH("RECHAZADO",L202)))</formula>
    </cfRule>
    <cfRule type="containsText" dxfId="2638" priority="3032" operator="containsText" text="NO">
      <formula>NOT(ISERROR(SEARCH("NO",L202)))</formula>
    </cfRule>
    <cfRule type="containsText" dxfId="2637" priority="3033" operator="containsText" text="CUMPLE">
      <formula>NOT(ISERROR(SEARCH("CUMPLE",L202)))</formula>
    </cfRule>
  </conditionalFormatting>
  <conditionalFormatting sqref="L200">
    <cfRule type="containsText" dxfId="2636" priority="3029" stopIfTrue="1" operator="containsText" text="NO HABILITADO">
      <formula>NOT(ISERROR(SEARCH("NO HABILITADO",L200)))</formula>
    </cfRule>
    <cfRule type="containsText" dxfId="2635" priority="3030" stopIfTrue="1" operator="containsText" text="HABILITADO">
      <formula>NOT(ISERROR(SEARCH("HABILITADO",L200)))</formula>
    </cfRule>
  </conditionalFormatting>
  <conditionalFormatting sqref="L200">
    <cfRule type="containsText" dxfId="2634" priority="3026" operator="containsText" text="RECHAZADO">
      <formula>NOT(ISERROR(SEARCH("RECHAZADO",L200)))</formula>
    </cfRule>
    <cfRule type="containsText" dxfId="2633" priority="3027" operator="containsText" text="NO">
      <formula>NOT(ISERROR(SEARCH("NO",L200)))</formula>
    </cfRule>
    <cfRule type="containsText" dxfId="2632" priority="3028" operator="containsText" text="CUMPLE">
      <formula>NOT(ISERROR(SEARCH("CUMPLE",L200)))</formula>
    </cfRule>
  </conditionalFormatting>
  <conditionalFormatting sqref="L200">
    <cfRule type="containsText" dxfId="2631" priority="3024" stopIfTrue="1" operator="containsText" text="NO HABILITADO">
      <formula>NOT(ISERROR(SEARCH("NO HABILITADO",L200)))</formula>
    </cfRule>
    <cfRule type="containsText" dxfId="2630" priority="3025" stopIfTrue="1" operator="containsText" text="HABILITADO">
      <formula>NOT(ISERROR(SEARCH("HABILITADO",L200)))</formula>
    </cfRule>
  </conditionalFormatting>
  <conditionalFormatting sqref="L200">
    <cfRule type="containsText" dxfId="2629" priority="3021" operator="containsText" text="RECHAZADO">
      <formula>NOT(ISERROR(SEARCH("RECHAZADO",L200)))</formula>
    </cfRule>
    <cfRule type="containsText" dxfId="2628" priority="3022" operator="containsText" text="NO">
      <formula>NOT(ISERROR(SEARCH("NO",L200)))</formula>
    </cfRule>
    <cfRule type="containsText" dxfId="2627" priority="3023" operator="containsText" text="CUMPLE">
      <formula>NOT(ISERROR(SEARCH("CUMPLE",L200)))</formula>
    </cfRule>
  </conditionalFormatting>
  <conditionalFormatting sqref="L201">
    <cfRule type="containsText" dxfId="2626" priority="3019" stopIfTrue="1" operator="containsText" text="NO HABILITADO">
      <formula>NOT(ISERROR(SEARCH("NO HABILITADO",L201)))</formula>
    </cfRule>
    <cfRule type="containsText" dxfId="2625" priority="3020" stopIfTrue="1" operator="containsText" text="HABILITADO">
      <formula>NOT(ISERROR(SEARCH("HABILITADO",L201)))</formula>
    </cfRule>
  </conditionalFormatting>
  <conditionalFormatting sqref="L201">
    <cfRule type="containsText" dxfId="2624" priority="3016" operator="containsText" text="RECHAZADO">
      <formula>NOT(ISERROR(SEARCH("RECHAZADO",L201)))</formula>
    </cfRule>
    <cfRule type="containsText" dxfId="2623" priority="3017" operator="containsText" text="NO">
      <formula>NOT(ISERROR(SEARCH("NO",L201)))</formula>
    </cfRule>
    <cfRule type="containsText" dxfId="2622" priority="3018" operator="containsText" text="CUMPLE">
      <formula>NOT(ISERROR(SEARCH("CUMPLE",L201)))</formula>
    </cfRule>
  </conditionalFormatting>
  <conditionalFormatting sqref="L201">
    <cfRule type="containsText" dxfId="2621" priority="3014" stopIfTrue="1" operator="containsText" text="NO HABILITADO">
      <formula>NOT(ISERROR(SEARCH("NO HABILITADO",L201)))</formula>
    </cfRule>
    <cfRule type="containsText" dxfId="2620" priority="3015" stopIfTrue="1" operator="containsText" text="HABILITADO">
      <formula>NOT(ISERROR(SEARCH("HABILITADO",L201)))</formula>
    </cfRule>
  </conditionalFormatting>
  <conditionalFormatting sqref="L201">
    <cfRule type="containsText" dxfId="2619" priority="3011" operator="containsText" text="RECHAZADO">
      <formula>NOT(ISERROR(SEARCH("RECHAZADO",L201)))</formula>
    </cfRule>
    <cfRule type="containsText" dxfId="2618" priority="3012" operator="containsText" text="NO">
      <formula>NOT(ISERROR(SEARCH("NO",L201)))</formula>
    </cfRule>
    <cfRule type="containsText" dxfId="2617" priority="3013" operator="containsText" text="CUMPLE">
      <formula>NOT(ISERROR(SEARCH("CUMPLE",L201)))</formula>
    </cfRule>
  </conditionalFormatting>
  <conditionalFormatting sqref="L195">
    <cfRule type="containsText" dxfId="2616" priority="3009" stopIfTrue="1" operator="containsText" text="NO HABILITADO">
      <formula>NOT(ISERROR(SEARCH("NO HABILITADO",L195)))</formula>
    </cfRule>
    <cfRule type="containsText" dxfId="2615" priority="3010" stopIfTrue="1" operator="containsText" text="HABILITADO">
      <formula>NOT(ISERROR(SEARCH("HABILITADO",L195)))</formula>
    </cfRule>
  </conditionalFormatting>
  <conditionalFormatting sqref="L195">
    <cfRule type="containsText" dxfId="2614" priority="3006" operator="containsText" text="RECHAZADO">
      <formula>NOT(ISERROR(SEARCH("RECHAZADO",L195)))</formula>
    </cfRule>
    <cfRule type="containsText" dxfId="2613" priority="3007" operator="containsText" text="NO">
      <formula>NOT(ISERROR(SEARCH("NO",L195)))</formula>
    </cfRule>
    <cfRule type="containsText" dxfId="2612" priority="3008" operator="containsText" text="CUMPLE">
      <formula>NOT(ISERROR(SEARCH("CUMPLE",L195)))</formula>
    </cfRule>
  </conditionalFormatting>
  <conditionalFormatting sqref="L195">
    <cfRule type="containsText" dxfId="2611" priority="3004" stopIfTrue="1" operator="containsText" text="NO HABILITADO">
      <formula>NOT(ISERROR(SEARCH("NO HABILITADO",L195)))</formula>
    </cfRule>
    <cfRule type="containsText" dxfId="2610" priority="3005" stopIfTrue="1" operator="containsText" text="HABILITADO">
      <formula>NOT(ISERROR(SEARCH("HABILITADO",L195)))</formula>
    </cfRule>
  </conditionalFormatting>
  <conditionalFormatting sqref="L195">
    <cfRule type="containsText" dxfId="2609" priority="3001" operator="containsText" text="RECHAZADO">
      <formula>NOT(ISERROR(SEARCH("RECHAZADO",L195)))</formula>
    </cfRule>
    <cfRule type="containsText" dxfId="2608" priority="3002" operator="containsText" text="NO">
      <formula>NOT(ISERROR(SEARCH("NO",L195)))</formula>
    </cfRule>
    <cfRule type="containsText" dxfId="2607" priority="3003" operator="containsText" text="CUMPLE">
      <formula>NOT(ISERROR(SEARCH("CUMPLE",L195)))</formula>
    </cfRule>
  </conditionalFormatting>
  <conditionalFormatting sqref="E203">
    <cfRule type="containsText" dxfId="2606" priority="2999" stopIfTrue="1" operator="containsText" text="NO HABILITADO">
      <formula>NOT(ISERROR(SEARCH("NO HABILITADO",E203)))</formula>
    </cfRule>
    <cfRule type="containsText" dxfId="2605" priority="3000" stopIfTrue="1" operator="containsText" text="HABILITADO">
      <formula>NOT(ISERROR(SEARCH("HABILITADO",E203)))</formula>
    </cfRule>
  </conditionalFormatting>
  <conditionalFormatting sqref="E203">
    <cfRule type="containsText" dxfId="2604" priority="2996" operator="containsText" text="RECHAZADO">
      <formula>NOT(ISERROR(SEARCH("RECHAZADO",E203)))</formula>
    </cfRule>
    <cfRule type="containsText" dxfId="2603" priority="2997" operator="containsText" text="NO">
      <formula>NOT(ISERROR(SEARCH("NO",E203)))</formula>
    </cfRule>
    <cfRule type="containsText" dxfId="2602" priority="2998" operator="containsText" text="CUMPLE">
      <formula>NOT(ISERROR(SEARCH("CUMPLE",E203)))</formula>
    </cfRule>
  </conditionalFormatting>
  <conditionalFormatting sqref="E203">
    <cfRule type="containsText" dxfId="2601" priority="2994" stopIfTrue="1" operator="containsText" text="NO HABILITADO">
      <formula>NOT(ISERROR(SEARCH("NO HABILITADO",E203)))</formula>
    </cfRule>
    <cfRule type="containsText" dxfId="2600" priority="2995" stopIfTrue="1" operator="containsText" text="HABILITADO">
      <formula>NOT(ISERROR(SEARCH("HABILITADO",E203)))</formula>
    </cfRule>
  </conditionalFormatting>
  <conditionalFormatting sqref="E203">
    <cfRule type="containsText" dxfId="2599" priority="2991" operator="containsText" text="RECHAZADO">
      <formula>NOT(ISERROR(SEARCH("RECHAZADO",E203)))</formula>
    </cfRule>
    <cfRule type="containsText" dxfId="2598" priority="2992" operator="containsText" text="NO">
      <formula>NOT(ISERROR(SEARCH("NO",E203)))</formula>
    </cfRule>
    <cfRule type="containsText" dxfId="2597" priority="2993" operator="containsText" text="CUMPLE">
      <formula>NOT(ISERROR(SEARCH("CUMPLE",E203)))</formula>
    </cfRule>
  </conditionalFormatting>
  <conditionalFormatting sqref="O211">
    <cfRule type="containsText" dxfId="2596" priority="2989" stopIfTrue="1" operator="containsText" text="NO HABILITADO">
      <formula>NOT(ISERROR(SEARCH("NO HABILITADO",O211)))</formula>
    </cfRule>
    <cfRule type="containsText" dxfId="2595" priority="2990" stopIfTrue="1" operator="containsText" text="HABILITADO">
      <formula>NOT(ISERROR(SEARCH("HABILITADO",O211)))</formula>
    </cfRule>
  </conditionalFormatting>
  <conditionalFormatting sqref="O211">
    <cfRule type="containsText" dxfId="2594" priority="2986" operator="containsText" text="RECHAZADO">
      <formula>NOT(ISERROR(SEARCH("RECHAZADO",O211)))</formula>
    </cfRule>
    <cfRule type="containsText" dxfId="2593" priority="2987" operator="containsText" text="NO">
      <formula>NOT(ISERROR(SEARCH("NO",O211)))</formula>
    </cfRule>
    <cfRule type="containsText" dxfId="2592" priority="2988" operator="containsText" text="CUMPLE">
      <formula>NOT(ISERROR(SEARCH("CUMPLE",O211)))</formula>
    </cfRule>
  </conditionalFormatting>
  <conditionalFormatting sqref="O211">
    <cfRule type="containsText" dxfId="2591" priority="2984" stopIfTrue="1" operator="containsText" text="NO HABILITADO">
      <formula>NOT(ISERROR(SEARCH("NO HABILITADO",O211)))</formula>
    </cfRule>
    <cfRule type="containsText" dxfId="2590" priority="2985" stopIfTrue="1" operator="containsText" text="HABILITADO">
      <formula>NOT(ISERROR(SEARCH("HABILITADO",O211)))</formula>
    </cfRule>
  </conditionalFormatting>
  <conditionalFormatting sqref="O211">
    <cfRule type="containsText" dxfId="2589" priority="2981" operator="containsText" text="RECHAZADO">
      <formula>NOT(ISERROR(SEARCH("RECHAZADO",O211)))</formula>
    </cfRule>
    <cfRule type="containsText" dxfId="2588" priority="2982" operator="containsText" text="NO">
      <formula>NOT(ISERROR(SEARCH("NO",O211)))</formula>
    </cfRule>
    <cfRule type="containsText" dxfId="2587" priority="2983" operator="containsText" text="CUMPLE">
      <formula>NOT(ISERROR(SEARCH("CUMPLE",O211)))</formula>
    </cfRule>
  </conditionalFormatting>
  <conditionalFormatting sqref="L218">
    <cfRule type="containsText" dxfId="2586" priority="2979" stopIfTrue="1" operator="containsText" text="NO HABILITADO">
      <formula>NOT(ISERROR(SEARCH("NO HABILITADO",L218)))</formula>
    </cfRule>
    <cfRule type="containsText" dxfId="2585" priority="2980" stopIfTrue="1" operator="containsText" text="HABILITADO">
      <formula>NOT(ISERROR(SEARCH("HABILITADO",L218)))</formula>
    </cfRule>
  </conditionalFormatting>
  <conditionalFormatting sqref="L218">
    <cfRule type="containsText" dxfId="2584" priority="2976" operator="containsText" text="RECHAZADO">
      <formula>NOT(ISERROR(SEARCH("RECHAZADO",L218)))</formula>
    </cfRule>
    <cfRule type="containsText" dxfId="2583" priority="2977" operator="containsText" text="NO">
      <formula>NOT(ISERROR(SEARCH("NO",L218)))</formula>
    </cfRule>
    <cfRule type="containsText" dxfId="2582" priority="2978" operator="containsText" text="CUMPLE">
      <formula>NOT(ISERROR(SEARCH("CUMPLE",L218)))</formula>
    </cfRule>
  </conditionalFormatting>
  <conditionalFormatting sqref="L218">
    <cfRule type="containsText" dxfId="2581" priority="2974" stopIfTrue="1" operator="containsText" text="NO HABILITADO">
      <formula>NOT(ISERROR(SEARCH("NO HABILITADO",L218)))</formula>
    </cfRule>
    <cfRule type="containsText" dxfId="2580" priority="2975" stopIfTrue="1" operator="containsText" text="HABILITADO">
      <formula>NOT(ISERROR(SEARCH("HABILITADO",L218)))</formula>
    </cfRule>
  </conditionalFormatting>
  <conditionalFormatting sqref="L218">
    <cfRule type="containsText" dxfId="2579" priority="2971" operator="containsText" text="RECHAZADO">
      <formula>NOT(ISERROR(SEARCH("RECHAZADO",L218)))</formula>
    </cfRule>
    <cfRule type="containsText" dxfId="2578" priority="2972" operator="containsText" text="NO">
      <formula>NOT(ISERROR(SEARCH("NO",L218)))</formula>
    </cfRule>
    <cfRule type="containsText" dxfId="2577" priority="2973" operator="containsText" text="CUMPLE">
      <formula>NOT(ISERROR(SEARCH("CUMPLE",L218)))</formula>
    </cfRule>
  </conditionalFormatting>
  <conditionalFormatting sqref="L219:L220">
    <cfRule type="containsText" dxfId="2576" priority="2969" stopIfTrue="1" operator="containsText" text="NO HABILITADO">
      <formula>NOT(ISERROR(SEARCH("NO HABILITADO",L219)))</formula>
    </cfRule>
    <cfRule type="containsText" dxfId="2575" priority="2970" stopIfTrue="1" operator="containsText" text="HABILITADO">
      <formula>NOT(ISERROR(SEARCH("HABILITADO",L219)))</formula>
    </cfRule>
  </conditionalFormatting>
  <conditionalFormatting sqref="L219:L220">
    <cfRule type="containsText" dxfId="2574" priority="2966" operator="containsText" text="RECHAZADO">
      <formula>NOT(ISERROR(SEARCH("RECHAZADO",L219)))</formula>
    </cfRule>
    <cfRule type="containsText" dxfId="2573" priority="2967" operator="containsText" text="NO">
      <formula>NOT(ISERROR(SEARCH("NO",L219)))</formula>
    </cfRule>
    <cfRule type="containsText" dxfId="2572" priority="2968" operator="containsText" text="CUMPLE">
      <formula>NOT(ISERROR(SEARCH("CUMPLE",L219)))</formula>
    </cfRule>
  </conditionalFormatting>
  <conditionalFormatting sqref="L219:L220">
    <cfRule type="containsText" dxfId="2571" priority="2964" stopIfTrue="1" operator="containsText" text="NO HABILITADO">
      <formula>NOT(ISERROR(SEARCH("NO HABILITADO",L219)))</formula>
    </cfRule>
    <cfRule type="containsText" dxfId="2570" priority="2965" stopIfTrue="1" operator="containsText" text="HABILITADO">
      <formula>NOT(ISERROR(SEARCH("HABILITADO",L219)))</formula>
    </cfRule>
  </conditionalFormatting>
  <conditionalFormatting sqref="L219:L220">
    <cfRule type="containsText" dxfId="2569" priority="2961" operator="containsText" text="RECHAZADO">
      <formula>NOT(ISERROR(SEARCH("RECHAZADO",L219)))</formula>
    </cfRule>
    <cfRule type="containsText" dxfId="2568" priority="2962" operator="containsText" text="NO">
      <formula>NOT(ISERROR(SEARCH("NO",L219)))</formula>
    </cfRule>
    <cfRule type="containsText" dxfId="2567" priority="2963" operator="containsText" text="CUMPLE">
      <formula>NOT(ISERROR(SEARCH("CUMPLE",L219)))</formula>
    </cfRule>
  </conditionalFormatting>
  <conditionalFormatting sqref="E229">
    <cfRule type="containsText" dxfId="2566" priority="2919" stopIfTrue="1" operator="containsText" text="NO HABILITADO">
      <formula>NOT(ISERROR(SEARCH("NO HABILITADO",E229)))</formula>
    </cfRule>
    <cfRule type="containsText" dxfId="2565" priority="2920" stopIfTrue="1" operator="containsText" text="HABILITADO">
      <formula>NOT(ISERROR(SEARCH("HABILITADO",E229)))</formula>
    </cfRule>
  </conditionalFormatting>
  <conditionalFormatting sqref="E229">
    <cfRule type="containsText" dxfId="2564" priority="2916" operator="containsText" text="RECHAZADO">
      <formula>NOT(ISERROR(SEARCH("RECHAZADO",E229)))</formula>
    </cfRule>
    <cfRule type="containsText" dxfId="2563" priority="2917" operator="containsText" text="NO">
      <formula>NOT(ISERROR(SEARCH("NO",E229)))</formula>
    </cfRule>
    <cfRule type="containsText" dxfId="2562" priority="2918" operator="containsText" text="CUMPLE">
      <formula>NOT(ISERROR(SEARCH("CUMPLE",E229)))</formula>
    </cfRule>
  </conditionalFormatting>
  <conditionalFormatting sqref="E229">
    <cfRule type="containsText" dxfId="2561" priority="2914" stopIfTrue="1" operator="containsText" text="NO HABILITADO">
      <formula>NOT(ISERROR(SEARCH("NO HABILITADO",E229)))</formula>
    </cfRule>
    <cfRule type="containsText" dxfId="2560" priority="2915" stopIfTrue="1" operator="containsText" text="HABILITADO">
      <formula>NOT(ISERROR(SEARCH("HABILITADO",E229)))</formula>
    </cfRule>
  </conditionalFormatting>
  <conditionalFormatting sqref="E229">
    <cfRule type="containsText" dxfId="2559" priority="2911" operator="containsText" text="RECHAZADO">
      <formula>NOT(ISERROR(SEARCH("RECHAZADO",E229)))</formula>
    </cfRule>
    <cfRule type="containsText" dxfId="2558" priority="2912" operator="containsText" text="NO">
      <formula>NOT(ISERROR(SEARCH("NO",E229)))</formula>
    </cfRule>
    <cfRule type="containsText" dxfId="2557" priority="2913" operator="containsText" text="CUMPLE">
      <formula>NOT(ISERROR(SEARCH("CUMPLE",E229)))</formula>
    </cfRule>
  </conditionalFormatting>
  <conditionalFormatting sqref="L226:L228">
    <cfRule type="containsText" dxfId="2556" priority="2949" stopIfTrue="1" operator="containsText" text="NO HABILITADO">
      <formula>NOT(ISERROR(SEARCH("NO HABILITADO",L226)))</formula>
    </cfRule>
    <cfRule type="containsText" dxfId="2555" priority="2950" stopIfTrue="1" operator="containsText" text="HABILITADO">
      <formula>NOT(ISERROR(SEARCH("HABILITADO",L226)))</formula>
    </cfRule>
  </conditionalFormatting>
  <conditionalFormatting sqref="L226:L228">
    <cfRule type="containsText" dxfId="2554" priority="2946" operator="containsText" text="RECHAZADO">
      <formula>NOT(ISERROR(SEARCH("RECHAZADO",L226)))</formula>
    </cfRule>
    <cfRule type="containsText" dxfId="2553" priority="2947" operator="containsText" text="NO">
      <formula>NOT(ISERROR(SEARCH("NO",L226)))</formula>
    </cfRule>
    <cfRule type="containsText" dxfId="2552" priority="2948" operator="containsText" text="CUMPLE">
      <formula>NOT(ISERROR(SEARCH("CUMPLE",L226)))</formula>
    </cfRule>
  </conditionalFormatting>
  <conditionalFormatting sqref="L226:L228">
    <cfRule type="containsText" dxfId="2551" priority="2944" stopIfTrue="1" operator="containsText" text="NO HABILITADO">
      <formula>NOT(ISERROR(SEARCH("NO HABILITADO",L226)))</formula>
    </cfRule>
    <cfRule type="containsText" dxfId="2550" priority="2945" stopIfTrue="1" operator="containsText" text="HABILITADO">
      <formula>NOT(ISERROR(SEARCH("HABILITADO",L226)))</formula>
    </cfRule>
  </conditionalFormatting>
  <conditionalFormatting sqref="L226:L228">
    <cfRule type="containsText" dxfId="2549" priority="2941" operator="containsText" text="RECHAZADO">
      <formula>NOT(ISERROR(SEARCH("RECHAZADO",L226)))</formula>
    </cfRule>
    <cfRule type="containsText" dxfId="2548" priority="2942" operator="containsText" text="NO">
      <formula>NOT(ISERROR(SEARCH("NO",L226)))</formula>
    </cfRule>
    <cfRule type="containsText" dxfId="2547" priority="2943" operator="containsText" text="CUMPLE">
      <formula>NOT(ISERROR(SEARCH("CUMPLE",L226)))</formula>
    </cfRule>
  </conditionalFormatting>
  <conditionalFormatting sqref="L221">
    <cfRule type="containsText" dxfId="2546" priority="2929" stopIfTrue="1" operator="containsText" text="NO HABILITADO">
      <formula>NOT(ISERROR(SEARCH("NO HABILITADO",L221)))</formula>
    </cfRule>
    <cfRule type="containsText" dxfId="2545" priority="2930" stopIfTrue="1" operator="containsText" text="HABILITADO">
      <formula>NOT(ISERROR(SEARCH("HABILITADO",L221)))</formula>
    </cfRule>
  </conditionalFormatting>
  <conditionalFormatting sqref="L221">
    <cfRule type="containsText" dxfId="2544" priority="2926" operator="containsText" text="RECHAZADO">
      <formula>NOT(ISERROR(SEARCH("RECHAZADO",L221)))</formula>
    </cfRule>
    <cfRule type="containsText" dxfId="2543" priority="2927" operator="containsText" text="NO">
      <formula>NOT(ISERROR(SEARCH("NO",L221)))</formula>
    </cfRule>
    <cfRule type="containsText" dxfId="2542" priority="2928" operator="containsText" text="CUMPLE">
      <formula>NOT(ISERROR(SEARCH("CUMPLE",L221)))</formula>
    </cfRule>
  </conditionalFormatting>
  <conditionalFormatting sqref="L221">
    <cfRule type="containsText" dxfId="2541" priority="2924" stopIfTrue="1" operator="containsText" text="NO HABILITADO">
      <formula>NOT(ISERROR(SEARCH("NO HABILITADO",L221)))</formula>
    </cfRule>
    <cfRule type="containsText" dxfId="2540" priority="2925" stopIfTrue="1" operator="containsText" text="HABILITADO">
      <formula>NOT(ISERROR(SEARCH("HABILITADO",L221)))</formula>
    </cfRule>
  </conditionalFormatting>
  <conditionalFormatting sqref="L221">
    <cfRule type="containsText" dxfId="2539" priority="2921" operator="containsText" text="RECHAZADO">
      <formula>NOT(ISERROR(SEARCH("RECHAZADO",L221)))</formula>
    </cfRule>
    <cfRule type="containsText" dxfId="2538" priority="2922" operator="containsText" text="NO">
      <formula>NOT(ISERROR(SEARCH("NO",L221)))</formula>
    </cfRule>
    <cfRule type="containsText" dxfId="2537" priority="2923" operator="containsText" text="CUMPLE">
      <formula>NOT(ISERROR(SEARCH("CUMPLE",L221)))</formula>
    </cfRule>
  </conditionalFormatting>
  <conditionalFormatting sqref="O233">
    <cfRule type="containsText" dxfId="2536" priority="2909" stopIfTrue="1" operator="containsText" text="NO HABILITADO">
      <formula>NOT(ISERROR(SEARCH("NO HABILITADO",O233)))</formula>
    </cfRule>
    <cfRule type="containsText" dxfId="2535" priority="2910" stopIfTrue="1" operator="containsText" text="HABILITADO">
      <formula>NOT(ISERROR(SEARCH("HABILITADO",O233)))</formula>
    </cfRule>
  </conditionalFormatting>
  <conditionalFormatting sqref="O233">
    <cfRule type="containsText" dxfId="2534" priority="2906" operator="containsText" text="RECHAZADO">
      <formula>NOT(ISERROR(SEARCH("RECHAZADO",O233)))</formula>
    </cfRule>
    <cfRule type="containsText" dxfId="2533" priority="2907" operator="containsText" text="NO">
      <formula>NOT(ISERROR(SEARCH("NO",O233)))</formula>
    </cfRule>
    <cfRule type="containsText" dxfId="2532" priority="2908" operator="containsText" text="CUMPLE">
      <formula>NOT(ISERROR(SEARCH("CUMPLE",O233)))</formula>
    </cfRule>
  </conditionalFormatting>
  <conditionalFormatting sqref="O233">
    <cfRule type="containsText" dxfId="2531" priority="2904" stopIfTrue="1" operator="containsText" text="NO HABILITADO">
      <formula>NOT(ISERROR(SEARCH("NO HABILITADO",O233)))</formula>
    </cfRule>
    <cfRule type="containsText" dxfId="2530" priority="2905" stopIfTrue="1" operator="containsText" text="HABILITADO">
      <formula>NOT(ISERROR(SEARCH("HABILITADO",O233)))</formula>
    </cfRule>
  </conditionalFormatting>
  <conditionalFormatting sqref="O233">
    <cfRule type="containsText" dxfId="2529" priority="2901" operator="containsText" text="RECHAZADO">
      <formula>NOT(ISERROR(SEARCH("RECHAZADO",O233)))</formula>
    </cfRule>
    <cfRule type="containsText" dxfId="2528" priority="2902" operator="containsText" text="NO">
      <formula>NOT(ISERROR(SEARCH("NO",O233)))</formula>
    </cfRule>
    <cfRule type="containsText" dxfId="2527" priority="2903" operator="containsText" text="CUMPLE">
      <formula>NOT(ISERROR(SEARCH("CUMPLE",O233)))</formula>
    </cfRule>
  </conditionalFormatting>
  <conditionalFormatting sqref="L242">
    <cfRule type="containsText" dxfId="2526" priority="2889" stopIfTrue="1" operator="containsText" text="NO HABILITADO">
      <formula>NOT(ISERROR(SEARCH("NO HABILITADO",L242)))</formula>
    </cfRule>
    <cfRule type="containsText" dxfId="2525" priority="2890" stopIfTrue="1" operator="containsText" text="HABILITADO">
      <formula>NOT(ISERROR(SEARCH("HABILITADO",L242)))</formula>
    </cfRule>
  </conditionalFormatting>
  <conditionalFormatting sqref="L242">
    <cfRule type="containsText" dxfId="2524" priority="2886" operator="containsText" text="RECHAZADO">
      <formula>NOT(ISERROR(SEARCH("RECHAZADO",L242)))</formula>
    </cfRule>
    <cfRule type="containsText" dxfId="2523" priority="2887" operator="containsText" text="NO">
      <formula>NOT(ISERROR(SEARCH("NO",L242)))</formula>
    </cfRule>
    <cfRule type="containsText" dxfId="2522" priority="2888" operator="containsText" text="CUMPLE">
      <formula>NOT(ISERROR(SEARCH("CUMPLE",L242)))</formula>
    </cfRule>
  </conditionalFormatting>
  <conditionalFormatting sqref="L242">
    <cfRule type="containsText" dxfId="2521" priority="2884" stopIfTrue="1" operator="containsText" text="NO HABILITADO">
      <formula>NOT(ISERROR(SEARCH("NO HABILITADO",L242)))</formula>
    </cfRule>
    <cfRule type="containsText" dxfId="2520" priority="2885" stopIfTrue="1" operator="containsText" text="HABILITADO">
      <formula>NOT(ISERROR(SEARCH("HABILITADO",L242)))</formula>
    </cfRule>
  </conditionalFormatting>
  <conditionalFormatting sqref="L242">
    <cfRule type="containsText" dxfId="2519" priority="2881" operator="containsText" text="RECHAZADO">
      <formula>NOT(ISERROR(SEARCH("RECHAZADO",L242)))</formula>
    </cfRule>
    <cfRule type="containsText" dxfId="2518" priority="2882" operator="containsText" text="NO">
      <formula>NOT(ISERROR(SEARCH("NO",L242)))</formula>
    </cfRule>
    <cfRule type="containsText" dxfId="2517" priority="2883" operator="containsText" text="CUMPLE">
      <formula>NOT(ISERROR(SEARCH("CUMPLE",L242)))</formula>
    </cfRule>
  </conditionalFormatting>
  <conditionalFormatting sqref="L243">
    <cfRule type="containsText" dxfId="2516" priority="2849" stopIfTrue="1" operator="containsText" text="NO HABILITADO">
      <formula>NOT(ISERROR(SEARCH("NO HABILITADO",L243)))</formula>
    </cfRule>
    <cfRule type="containsText" dxfId="2515" priority="2850" stopIfTrue="1" operator="containsText" text="HABILITADO">
      <formula>NOT(ISERROR(SEARCH("HABILITADO",L243)))</formula>
    </cfRule>
  </conditionalFormatting>
  <conditionalFormatting sqref="L243">
    <cfRule type="containsText" dxfId="2514" priority="2846" operator="containsText" text="RECHAZADO">
      <formula>NOT(ISERROR(SEARCH("RECHAZADO",L243)))</formula>
    </cfRule>
    <cfRule type="containsText" dxfId="2513" priority="2847" operator="containsText" text="NO">
      <formula>NOT(ISERROR(SEARCH("NO",L243)))</formula>
    </cfRule>
    <cfRule type="containsText" dxfId="2512" priority="2848" operator="containsText" text="CUMPLE">
      <formula>NOT(ISERROR(SEARCH("CUMPLE",L243)))</formula>
    </cfRule>
  </conditionalFormatting>
  <conditionalFormatting sqref="L243">
    <cfRule type="containsText" dxfId="2511" priority="2844" stopIfTrue="1" operator="containsText" text="NO HABILITADO">
      <formula>NOT(ISERROR(SEARCH("NO HABILITADO",L243)))</formula>
    </cfRule>
    <cfRule type="containsText" dxfId="2510" priority="2845" stopIfTrue="1" operator="containsText" text="HABILITADO">
      <formula>NOT(ISERROR(SEARCH("HABILITADO",L243)))</formula>
    </cfRule>
  </conditionalFormatting>
  <conditionalFormatting sqref="L243">
    <cfRule type="containsText" dxfId="2509" priority="2841" operator="containsText" text="RECHAZADO">
      <formula>NOT(ISERROR(SEARCH("RECHAZADO",L243)))</formula>
    </cfRule>
    <cfRule type="containsText" dxfId="2508" priority="2842" operator="containsText" text="NO">
      <formula>NOT(ISERROR(SEARCH("NO",L243)))</formula>
    </cfRule>
    <cfRule type="containsText" dxfId="2507" priority="2843" operator="containsText" text="CUMPLE">
      <formula>NOT(ISERROR(SEARCH("CUMPLE",L243)))</formula>
    </cfRule>
  </conditionalFormatting>
  <conditionalFormatting sqref="E251:E252">
    <cfRule type="containsText" dxfId="2506" priority="2839" stopIfTrue="1" operator="containsText" text="NO HABILITADO">
      <formula>NOT(ISERROR(SEARCH("NO HABILITADO",E251)))</formula>
    </cfRule>
    <cfRule type="containsText" dxfId="2505" priority="2840" stopIfTrue="1" operator="containsText" text="HABILITADO">
      <formula>NOT(ISERROR(SEARCH("HABILITADO",E251)))</formula>
    </cfRule>
  </conditionalFormatting>
  <conditionalFormatting sqref="E251:E252">
    <cfRule type="containsText" dxfId="2504" priority="2836" operator="containsText" text="RECHAZADO">
      <formula>NOT(ISERROR(SEARCH("RECHAZADO",E251)))</formula>
    </cfRule>
    <cfRule type="containsText" dxfId="2503" priority="2837" operator="containsText" text="NO">
      <formula>NOT(ISERROR(SEARCH("NO",E251)))</formula>
    </cfRule>
    <cfRule type="containsText" dxfId="2502" priority="2838" operator="containsText" text="CUMPLE">
      <formula>NOT(ISERROR(SEARCH("CUMPLE",E251)))</formula>
    </cfRule>
  </conditionalFormatting>
  <conditionalFormatting sqref="E251:E252">
    <cfRule type="containsText" dxfId="2501" priority="2834" stopIfTrue="1" operator="containsText" text="NO HABILITADO">
      <formula>NOT(ISERROR(SEARCH("NO HABILITADO",E251)))</formula>
    </cfRule>
    <cfRule type="containsText" dxfId="2500" priority="2835" stopIfTrue="1" operator="containsText" text="HABILITADO">
      <formula>NOT(ISERROR(SEARCH("HABILITADO",E251)))</formula>
    </cfRule>
  </conditionalFormatting>
  <conditionalFormatting sqref="E251:E252">
    <cfRule type="containsText" dxfId="2499" priority="2831" operator="containsText" text="RECHAZADO">
      <formula>NOT(ISERROR(SEARCH("RECHAZADO",E251)))</formula>
    </cfRule>
    <cfRule type="containsText" dxfId="2498" priority="2832" operator="containsText" text="NO">
      <formula>NOT(ISERROR(SEARCH("NO",E251)))</formula>
    </cfRule>
    <cfRule type="containsText" dxfId="2497" priority="2833" operator="containsText" text="CUMPLE">
      <formula>NOT(ISERROR(SEARCH("CUMPLE",E251)))</formula>
    </cfRule>
  </conditionalFormatting>
  <conditionalFormatting sqref="O259">
    <cfRule type="containsText" dxfId="2496" priority="2829" stopIfTrue="1" operator="containsText" text="NO HABILITADO">
      <formula>NOT(ISERROR(SEARCH("NO HABILITADO",O259)))</formula>
    </cfRule>
    <cfRule type="containsText" dxfId="2495" priority="2830" stopIfTrue="1" operator="containsText" text="HABILITADO">
      <formula>NOT(ISERROR(SEARCH("HABILITADO",O259)))</formula>
    </cfRule>
  </conditionalFormatting>
  <conditionalFormatting sqref="O259">
    <cfRule type="containsText" dxfId="2494" priority="2826" operator="containsText" text="RECHAZADO">
      <formula>NOT(ISERROR(SEARCH("RECHAZADO",O259)))</formula>
    </cfRule>
    <cfRule type="containsText" dxfId="2493" priority="2827" operator="containsText" text="NO">
      <formula>NOT(ISERROR(SEARCH("NO",O259)))</formula>
    </cfRule>
    <cfRule type="containsText" dxfId="2492" priority="2828" operator="containsText" text="CUMPLE">
      <formula>NOT(ISERROR(SEARCH("CUMPLE",O259)))</formula>
    </cfRule>
  </conditionalFormatting>
  <conditionalFormatting sqref="O259">
    <cfRule type="containsText" dxfId="2491" priority="2824" stopIfTrue="1" operator="containsText" text="NO HABILITADO">
      <formula>NOT(ISERROR(SEARCH("NO HABILITADO",O259)))</formula>
    </cfRule>
    <cfRule type="containsText" dxfId="2490" priority="2825" stopIfTrue="1" operator="containsText" text="HABILITADO">
      <formula>NOT(ISERROR(SEARCH("HABILITADO",O259)))</formula>
    </cfRule>
  </conditionalFormatting>
  <conditionalFormatting sqref="O259">
    <cfRule type="containsText" dxfId="2489" priority="2821" operator="containsText" text="RECHAZADO">
      <formula>NOT(ISERROR(SEARCH("RECHAZADO",O259)))</formula>
    </cfRule>
    <cfRule type="containsText" dxfId="2488" priority="2822" operator="containsText" text="NO">
      <formula>NOT(ISERROR(SEARCH("NO",O259)))</formula>
    </cfRule>
    <cfRule type="containsText" dxfId="2487" priority="2823" operator="containsText" text="CUMPLE">
      <formula>NOT(ISERROR(SEARCH("CUMPLE",O259)))</formula>
    </cfRule>
  </conditionalFormatting>
  <conditionalFormatting sqref="L266">
    <cfRule type="containsText" dxfId="2486" priority="2819" stopIfTrue="1" operator="containsText" text="NO HABILITADO">
      <formula>NOT(ISERROR(SEARCH("NO HABILITADO",L266)))</formula>
    </cfRule>
    <cfRule type="containsText" dxfId="2485" priority="2820" stopIfTrue="1" operator="containsText" text="HABILITADO">
      <formula>NOT(ISERROR(SEARCH("HABILITADO",L266)))</formula>
    </cfRule>
  </conditionalFormatting>
  <conditionalFormatting sqref="L266">
    <cfRule type="containsText" dxfId="2484" priority="2816" operator="containsText" text="RECHAZADO">
      <formula>NOT(ISERROR(SEARCH("RECHAZADO",L266)))</formula>
    </cfRule>
    <cfRule type="containsText" dxfId="2483" priority="2817" operator="containsText" text="NO">
      <formula>NOT(ISERROR(SEARCH("NO",L266)))</formula>
    </cfRule>
    <cfRule type="containsText" dxfId="2482" priority="2818" operator="containsText" text="CUMPLE">
      <formula>NOT(ISERROR(SEARCH("CUMPLE",L266)))</formula>
    </cfRule>
  </conditionalFormatting>
  <conditionalFormatting sqref="L266">
    <cfRule type="containsText" dxfId="2481" priority="2814" stopIfTrue="1" operator="containsText" text="NO HABILITADO">
      <formula>NOT(ISERROR(SEARCH("NO HABILITADO",L266)))</formula>
    </cfRule>
    <cfRule type="containsText" dxfId="2480" priority="2815" stopIfTrue="1" operator="containsText" text="HABILITADO">
      <formula>NOT(ISERROR(SEARCH("HABILITADO",L266)))</formula>
    </cfRule>
  </conditionalFormatting>
  <conditionalFormatting sqref="L266">
    <cfRule type="containsText" dxfId="2479" priority="2811" operator="containsText" text="RECHAZADO">
      <formula>NOT(ISERROR(SEARCH("RECHAZADO",L266)))</formula>
    </cfRule>
    <cfRule type="containsText" dxfId="2478" priority="2812" operator="containsText" text="NO">
      <formula>NOT(ISERROR(SEARCH("NO",L266)))</formula>
    </cfRule>
    <cfRule type="containsText" dxfId="2477" priority="2813" operator="containsText" text="CUMPLE">
      <formula>NOT(ISERROR(SEARCH("CUMPLE",L266)))</formula>
    </cfRule>
  </conditionalFormatting>
  <conditionalFormatting sqref="L268">
    <cfRule type="containsText" dxfId="2476" priority="2809" stopIfTrue="1" operator="containsText" text="NO HABILITADO">
      <formula>NOT(ISERROR(SEARCH("NO HABILITADO",L268)))</formula>
    </cfRule>
    <cfRule type="containsText" dxfId="2475" priority="2810" stopIfTrue="1" operator="containsText" text="HABILITADO">
      <formula>NOT(ISERROR(SEARCH("HABILITADO",L268)))</formula>
    </cfRule>
  </conditionalFormatting>
  <conditionalFormatting sqref="L268">
    <cfRule type="containsText" dxfId="2474" priority="2806" operator="containsText" text="RECHAZADO">
      <formula>NOT(ISERROR(SEARCH("RECHAZADO",L268)))</formula>
    </cfRule>
    <cfRule type="containsText" dxfId="2473" priority="2807" operator="containsText" text="NO">
      <formula>NOT(ISERROR(SEARCH("NO",L268)))</formula>
    </cfRule>
    <cfRule type="containsText" dxfId="2472" priority="2808" operator="containsText" text="CUMPLE">
      <formula>NOT(ISERROR(SEARCH("CUMPLE",L268)))</formula>
    </cfRule>
  </conditionalFormatting>
  <conditionalFormatting sqref="L268">
    <cfRule type="containsText" dxfId="2471" priority="2804" stopIfTrue="1" operator="containsText" text="NO HABILITADO">
      <formula>NOT(ISERROR(SEARCH("NO HABILITADO",L268)))</formula>
    </cfRule>
    <cfRule type="containsText" dxfId="2470" priority="2805" stopIfTrue="1" operator="containsText" text="HABILITADO">
      <formula>NOT(ISERROR(SEARCH("HABILITADO",L268)))</formula>
    </cfRule>
  </conditionalFormatting>
  <conditionalFormatting sqref="L268">
    <cfRule type="containsText" dxfId="2469" priority="2801" operator="containsText" text="RECHAZADO">
      <formula>NOT(ISERROR(SEARCH("RECHAZADO",L268)))</formula>
    </cfRule>
    <cfRule type="containsText" dxfId="2468" priority="2802" operator="containsText" text="NO">
      <formula>NOT(ISERROR(SEARCH("NO",L268)))</formula>
    </cfRule>
    <cfRule type="containsText" dxfId="2467" priority="2803" operator="containsText" text="CUMPLE">
      <formula>NOT(ISERROR(SEARCH("CUMPLE",L268)))</formula>
    </cfRule>
  </conditionalFormatting>
  <conditionalFormatting sqref="L274">
    <cfRule type="containsText" dxfId="2466" priority="2789" stopIfTrue="1" operator="containsText" text="NO HABILITADO">
      <formula>NOT(ISERROR(SEARCH("NO HABILITADO",L274)))</formula>
    </cfRule>
    <cfRule type="containsText" dxfId="2465" priority="2790" stopIfTrue="1" operator="containsText" text="HABILITADO">
      <formula>NOT(ISERROR(SEARCH("HABILITADO",L274)))</formula>
    </cfRule>
  </conditionalFormatting>
  <conditionalFormatting sqref="L274">
    <cfRule type="containsText" dxfId="2464" priority="2786" operator="containsText" text="RECHAZADO">
      <formula>NOT(ISERROR(SEARCH("RECHAZADO",L274)))</formula>
    </cfRule>
    <cfRule type="containsText" dxfId="2463" priority="2787" operator="containsText" text="NO">
      <formula>NOT(ISERROR(SEARCH("NO",L274)))</formula>
    </cfRule>
    <cfRule type="containsText" dxfId="2462" priority="2788" operator="containsText" text="CUMPLE">
      <formula>NOT(ISERROR(SEARCH("CUMPLE",L274)))</formula>
    </cfRule>
  </conditionalFormatting>
  <conditionalFormatting sqref="L274">
    <cfRule type="containsText" dxfId="2461" priority="2784" stopIfTrue="1" operator="containsText" text="NO HABILITADO">
      <formula>NOT(ISERROR(SEARCH("NO HABILITADO",L274)))</formula>
    </cfRule>
    <cfRule type="containsText" dxfId="2460" priority="2785" stopIfTrue="1" operator="containsText" text="HABILITADO">
      <formula>NOT(ISERROR(SEARCH("HABILITADO",L274)))</formula>
    </cfRule>
  </conditionalFormatting>
  <conditionalFormatting sqref="L274">
    <cfRule type="containsText" dxfId="2459" priority="2781" operator="containsText" text="RECHAZADO">
      <formula>NOT(ISERROR(SEARCH("RECHAZADO",L274)))</formula>
    </cfRule>
    <cfRule type="containsText" dxfId="2458" priority="2782" operator="containsText" text="NO">
      <formula>NOT(ISERROR(SEARCH("NO",L274)))</formula>
    </cfRule>
    <cfRule type="containsText" dxfId="2457" priority="2783" operator="containsText" text="CUMPLE">
      <formula>NOT(ISERROR(SEARCH("CUMPLE",L274)))</formula>
    </cfRule>
  </conditionalFormatting>
  <conditionalFormatting sqref="L275">
    <cfRule type="containsText" dxfId="2456" priority="2779" stopIfTrue="1" operator="containsText" text="NO HABILITADO">
      <formula>NOT(ISERROR(SEARCH("NO HABILITADO",L275)))</formula>
    </cfRule>
    <cfRule type="containsText" dxfId="2455" priority="2780" stopIfTrue="1" operator="containsText" text="HABILITADO">
      <formula>NOT(ISERROR(SEARCH("HABILITADO",L275)))</formula>
    </cfRule>
  </conditionalFormatting>
  <conditionalFormatting sqref="L275">
    <cfRule type="containsText" dxfId="2454" priority="2776" operator="containsText" text="RECHAZADO">
      <formula>NOT(ISERROR(SEARCH("RECHAZADO",L275)))</formula>
    </cfRule>
    <cfRule type="containsText" dxfId="2453" priority="2777" operator="containsText" text="NO">
      <formula>NOT(ISERROR(SEARCH("NO",L275)))</formula>
    </cfRule>
    <cfRule type="containsText" dxfId="2452" priority="2778" operator="containsText" text="CUMPLE">
      <formula>NOT(ISERROR(SEARCH("CUMPLE",L275)))</formula>
    </cfRule>
  </conditionalFormatting>
  <conditionalFormatting sqref="L275">
    <cfRule type="containsText" dxfId="2451" priority="2774" stopIfTrue="1" operator="containsText" text="NO HABILITADO">
      <formula>NOT(ISERROR(SEARCH("NO HABILITADO",L275)))</formula>
    </cfRule>
    <cfRule type="containsText" dxfId="2450" priority="2775" stopIfTrue="1" operator="containsText" text="HABILITADO">
      <formula>NOT(ISERROR(SEARCH("HABILITADO",L275)))</formula>
    </cfRule>
  </conditionalFormatting>
  <conditionalFormatting sqref="L275">
    <cfRule type="containsText" dxfId="2449" priority="2771" operator="containsText" text="RECHAZADO">
      <formula>NOT(ISERROR(SEARCH("RECHAZADO",L275)))</formula>
    </cfRule>
    <cfRule type="containsText" dxfId="2448" priority="2772" operator="containsText" text="NO">
      <formula>NOT(ISERROR(SEARCH("NO",L275)))</formula>
    </cfRule>
    <cfRule type="containsText" dxfId="2447" priority="2773" operator="containsText" text="CUMPLE">
      <formula>NOT(ISERROR(SEARCH("CUMPLE",L275)))</formula>
    </cfRule>
  </conditionalFormatting>
  <conditionalFormatting sqref="L269">
    <cfRule type="containsText" dxfId="2446" priority="2769" stopIfTrue="1" operator="containsText" text="NO HABILITADO">
      <formula>NOT(ISERROR(SEARCH("NO HABILITADO",L269)))</formula>
    </cfRule>
    <cfRule type="containsText" dxfId="2445" priority="2770" stopIfTrue="1" operator="containsText" text="HABILITADO">
      <formula>NOT(ISERROR(SEARCH("HABILITADO",L269)))</formula>
    </cfRule>
  </conditionalFormatting>
  <conditionalFormatting sqref="L269">
    <cfRule type="containsText" dxfId="2444" priority="2766" operator="containsText" text="RECHAZADO">
      <formula>NOT(ISERROR(SEARCH("RECHAZADO",L269)))</formula>
    </cfRule>
    <cfRule type="containsText" dxfId="2443" priority="2767" operator="containsText" text="NO">
      <formula>NOT(ISERROR(SEARCH("NO",L269)))</formula>
    </cfRule>
    <cfRule type="containsText" dxfId="2442" priority="2768" operator="containsText" text="CUMPLE">
      <formula>NOT(ISERROR(SEARCH("CUMPLE",L269)))</formula>
    </cfRule>
  </conditionalFormatting>
  <conditionalFormatting sqref="L269">
    <cfRule type="containsText" dxfId="2441" priority="2764" stopIfTrue="1" operator="containsText" text="NO HABILITADO">
      <formula>NOT(ISERROR(SEARCH("NO HABILITADO",L269)))</formula>
    </cfRule>
    <cfRule type="containsText" dxfId="2440" priority="2765" stopIfTrue="1" operator="containsText" text="HABILITADO">
      <formula>NOT(ISERROR(SEARCH("HABILITADO",L269)))</formula>
    </cfRule>
  </conditionalFormatting>
  <conditionalFormatting sqref="L269">
    <cfRule type="containsText" dxfId="2439" priority="2761" operator="containsText" text="RECHAZADO">
      <formula>NOT(ISERROR(SEARCH("RECHAZADO",L269)))</formula>
    </cfRule>
    <cfRule type="containsText" dxfId="2438" priority="2762" operator="containsText" text="NO">
      <formula>NOT(ISERROR(SEARCH("NO",L269)))</formula>
    </cfRule>
    <cfRule type="containsText" dxfId="2437" priority="2763" operator="containsText" text="CUMPLE">
      <formula>NOT(ISERROR(SEARCH("CUMPLE",L269)))</formula>
    </cfRule>
  </conditionalFormatting>
  <conditionalFormatting sqref="E276">
    <cfRule type="containsText" dxfId="2436" priority="2759" stopIfTrue="1" operator="containsText" text="NO HABILITADO">
      <formula>NOT(ISERROR(SEARCH("NO HABILITADO",E276)))</formula>
    </cfRule>
    <cfRule type="containsText" dxfId="2435" priority="2760" stopIfTrue="1" operator="containsText" text="HABILITADO">
      <formula>NOT(ISERROR(SEARCH("HABILITADO",E276)))</formula>
    </cfRule>
  </conditionalFormatting>
  <conditionalFormatting sqref="E276">
    <cfRule type="containsText" dxfId="2434" priority="2756" operator="containsText" text="RECHAZADO">
      <formula>NOT(ISERROR(SEARCH("RECHAZADO",E276)))</formula>
    </cfRule>
    <cfRule type="containsText" dxfId="2433" priority="2757" operator="containsText" text="NO">
      <formula>NOT(ISERROR(SEARCH("NO",E276)))</formula>
    </cfRule>
    <cfRule type="containsText" dxfId="2432" priority="2758" operator="containsText" text="CUMPLE">
      <formula>NOT(ISERROR(SEARCH("CUMPLE",E276)))</formula>
    </cfRule>
  </conditionalFormatting>
  <conditionalFormatting sqref="E276">
    <cfRule type="containsText" dxfId="2431" priority="2754" stopIfTrue="1" operator="containsText" text="NO HABILITADO">
      <formula>NOT(ISERROR(SEARCH("NO HABILITADO",E276)))</formula>
    </cfRule>
    <cfRule type="containsText" dxfId="2430" priority="2755" stopIfTrue="1" operator="containsText" text="HABILITADO">
      <formula>NOT(ISERROR(SEARCH("HABILITADO",E276)))</formula>
    </cfRule>
  </conditionalFormatting>
  <conditionalFormatting sqref="E276">
    <cfRule type="containsText" dxfId="2429" priority="2751" operator="containsText" text="RECHAZADO">
      <formula>NOT(ISERROR(SEARCH("RECHAZADO",E276)))</formula>
    </cfRule>
    <cfRule type="containsText" dxfId="2428" priority="2752" operator="containsText" text="NO">
      <formula>NOT(ISERROR(SEARCH("NO",E276)))</formula>
    </cfRule>
    <cfRule type="containsText" dxfId="2427" priority="2753" operator="containsText" text="CUMPLE">
      <formula>NOT(ISERROR(SEARCH("CUMPLE",E276)))</formula>
    </cfRule>
  </conditionalFormatting>
  <conditionalFormatting sqref="O280">
    <cfRule type="containsText" dxfId="2426" priority="2749" stopIfTrue="1" operator="containsText" text="NO HABILITADO">
      <formula>NOT(ISERROR(SEARCH("NO HABILITADO",O280)))</formula>
    </cfRule>
    <cfRule type="containsText" dxfId="2425" priority="2750" stopIfTrue="1" operator="containsText" text="HABILITADO">
      <formula>NOT(ISERROR(SEARCH("HABILITADO",O280)))</formula>
    </cfRule>
  </conditionalFormatting>
  <conditionalFormatting sqref="O280">
    <cfRule type="containsText" dxfId="2424" priority="2746" operator="containsText" text="RECHAZADO">
      <formula>NOT(ISERROR(SEARCH("RECHAZADO",O280)))</formula>
    </cfRule>
    <cfRule type="containsText" dxfId="2423" priority="2747" operator="containsText" text="NO">
      <formula>NOT(ISERROR(SEARCH("NO",O280)))</formula>
    </cfRule>
    <cfRule type="containsText" dxfId="2422" priority="2748" operator="containsText" text="CUMPLE">
      <formula>NOT(ISERROR(SEARCH("CUMPLE",O280)))</formula>
    </cfRule>
  </conditionalFormatting>
  <conditionalFormatting sqref="O280">
    <cfRule type="containsText" dxfId="2421" priority="2744" stopIfTrue="1" operator="containsText" text="NO HABILITADO">
      <formula>NOT(ISERROR(SEARCH("NO HABILITADO",O280)))</formula>
    </cfRule>
    <cfRule type="containsText" dxfId="2420" priority="2745" stopIfTrue="1" operator="containsText" text="HABILITADO">
      <formula>NOT(ISERROR(SEARCH("HABILITADO",O280)))</formula>
    </cfRule>
  </conditionalFormatting>
  <conditionalFormatting sqref="O280">
    <cfRule type="containsText" dxfId="2419" priority="2741" operator="containsText" text="RECHAZADO">
      <formula>NOT(ISERROR(SEARCH("RECHAZADO",O280)))</formula>
    </cfRule>
    <cfRule type="containsText" dxfId="2418" priority="2742" operator="containsText" text="NO">
      <formula>NOT(ISERROR(SEARCH("NO",O280)))</formula>
    </cfRule>
    <cfRule type="containsText" dxfId="2417" priority="2743" operator="containsText" text="CUMPLE">
      <formula>NOT(ISERROR(SEARCH("CUMPLE",O280)))</formula>
    </cfRule>
  </conditionalFormatting>
  <conditionalFormatting sqref="L287">
    <cfRule type="containsText" dxfId="2416" priority="2739" stopIfTrue="1" operator="containsText" text="NO HABILITADO">
      <formula>NOT(ISERROR(SEARCH("NO HABILITADO",L287)))</formula>
    </cfRule>
    <cfRule type="containsText" dxfId="2415" priority="2740" stopIfTrue="1" operator="containsText" text="HABILITADO">
      <formula>NOT(ISERROR(SEARCH("HABILITADO",L287)))</formula>
    </cfRule>
  </conditionalFormatting>
  <conditionalFormatting sqref="L287">
    <cfRule type="containsText" dxfId="2414" priority="2736" operator="containsText" text="RECHAZADO">
      <formula>NOT(ISERROR(SEARCH("RECHAZADO",L287)))</formula>
    </cfRule>
    <cfRule type="containsText" dxfId="2413" priority="2737" operator="containsText" text="NO">
      <formula>NOT(ISERROR(SEARCH("NO",L287)))</formula>
    </cfRule>
    <cfRule type="containsText" dxfId="2412" priority="2738" operator="containsText" text="CUMPLE">
      <formula>NOT(ISERROR(SEARCH("CUMPLE",L287)))</formula>
    </cfRule>
  </conditionalFormatting>
  <conditionalFormatting sqref="L287">
    <cfRule type="containsText" dxfId="2411" priority="2734" stopIfTrue="1" operator="containsText" text="NO HABILITADO">
      <formula>NOT(ISERROR(SEARCH("NO HABILITADO",L287)))</formula>
    </cfRule>
    <cfRule type="containsText" dxfId="2410" priority="2735" stopIfTrue="1" operator="containsText" text="HABILITADO">
      <formula>NOT(ISERROR(SEARCH("HABILITADO",L287)))</formula>
    </cfRule>
  </conditionalFormatting>
  <conditionalFormatting sqref="L287">
    <cfRule type="containsText" dxfId="2409" priority="2731" operator="containsText" text="RECHAZADO">
      <formula>NOT(ISERROR(SEARCH("RECHAZADO",L287)))</formula>
    </cfRule>
    <cfRule type="containsText" dxfId="2408" priority="2732" operator="containsText" text="NO">
      <formula>NOT(ISERROR(SEARCH("NO",L287)))</formula>
    </cfRule>
    <cfRule type="containsText" dxfId="2407" priority="2733" operator="containsText" text="CUMPLE">
      <formula>NOT(ISERROR(SEARCH("CUMPLE",L287)))</formula>
    </cfRule>
  </conditionalFormatting>
  <conditionalFormatting sqref="L295">
    <cfRule type="containsText" dxfId="2406" priority="2709" stopIfTrue="1" operator="containsText" text="NO HABILITADO">
      <formula>NOT(ISERROR(SEARCH("NO HABILITADO",L295)))</formula>
    </cfRule>
    <cfRule type="containsText" dxfId="2405" priority="2710" stopIfTrue="1" operator="containsText" text="HABILITADO">
      <formula>NOT(ISERROR(SEARCH("HABILITADO",L295)))</formula>
    </cfRule>
  </conditionalFormatting>
  <conditionalFormatting sqref="L295">
    <cfRule type="containsText" dxfId="2404" priority="2706" operator="containsText" text="RECHAZADO">
      <formula>NOT(ISERROR(SEARCH("RECHAZADO",L295)))</formula>
    </cfRule>
    <cfRule type="containsText" dxfId="2403" priority="2707" operator="containsText" text="NO">
      <formula>NOT(ISERROR(SEARCH("NO",L295)))</formula>
    </cfRule>
    <cfRule type="containsText" dxfId="2402" priority="2708" operator="containsText" text="CUMPLE">
      <formula>NOT(ISERROR(SEARCH("CUMPLE",L295)))</formula>
    </cfRule>
  </conditionalFormatting>
  <conditionalFormatting sqref="L295">
    <cfRule type="containsText" dxfId="2401" priority="2704" stopIfTrue="1" operator="containsText" text="NO HABILITADO">
      <formula>NOT(ISERROR(SEARCH("NO HABILITADO",L295)))</formula>
    </cfRule>
    <cfRule type="containsText" dxfId="2400" priority="2705" stopIfTrue="1" operator="containsText" text="HABILITADO">
      <formula>NOT(ISERROR(SEARCH("HABILITADO",L295)))</formula>
    </cfRule>
  </conditionalFormatting>
  <conditionalFormatting sqref="L295">
    <cfRule type="containsText" dxfId="2399" priority="2701" operator="containsText" text="RECHAZADO">
      <formula>NOT(ISERROR(SEARCH("RECHAZADO",L295)))</formula>
    </cfRule>
    <cfRule type="containsText" dxfId="2398" priority="2702" operator="containsText" text="NO">
      <formula>NOT(ISERROR(SEARCH("NO",L295)))</formula>
    </cfRule>
    <cfRule type="containsText" dxfId="2397" priority="2703" operator="containsText" text="CUMPLE">
      <formula>NOT(ISERROR(SEARCH("CUMPLE",L295)))</formula>
    </cfRule>
  </conditionalFormatting>
  <conditionalFormatting sqref="L290">
    <cfRule type="containsText" dxfId="2396" priority="2689" stopIfTrue="1" operator="containsText" text="NO HABILITADO">
      <formula>NOT(ISERROR(SEARCH("NO HABILITADO",L290)))</formula>
    </cfRule>
    <cfRule type="containsText" dxfId="2395" priority="2690" stopIfTrue="1" operator="containsText" text="HABILITADO">
      <formula>NOT(ISERROR(SEARCH("HABILITADO",L290)))</formula>
    </cfRule>
  </conditionalFormatting>
  <conditionalFormatting sqref="L290">
    <cfRule type="containsText" dxfId="2394" priority="2686" operator="containsText" text="RECHAZADO">
      <formula>NOT(ISERROR(SEARCH("RECHAZADO",L290)))</formula>
    </cfRule>
    <cfRule type="containsText" dxfId="2393" priority="2687" operator="containsText" text="NO">
      <formula>NOT(ISERROR(SEARCH("NO",L290)))</formula>
    </cfRule>
    <cfRule type="containsText" dxfId="2392" priority="2688" operator="containsText" text="CUMPLE">
      <formula>NOT(ISERROR(SEARCH("CUMPLE",L290)))</formula>
    </cfRule>
  </conditionalFormatting>
  <conditionalFormatting sqref="L290">
    <cfRule type="containsText" dxfId="2391" priority="2684" stopIfTrue="1" operator="containsText" text="NO HABILITADO">
      <formula>NOT(ISERROR(SEARCH("NO HABILITADO",L290)))</formula>
    </cfRule>
    <cfRule type="containsText" dxfId="2390" priority="2685" stopIfTrue="1" operator="containsText" text="HABILITADO">
      <formula>NOT(ISERROR(SEARCH("HABILITADO",L290)))</formula>
    </cfRule>
  </conditionalFormatting>
  <conditionalFormatting sqref="L290">
    <cfRule type="containsText" dxfId="2389" priority="2681" operator="containsText" text="RECHAZADO">
      <formula>NOT(ISERROR(SEARCH("RECHAZADO",L290)))</formula>
    </cfRule>
    <cfRule type="containsText" dxfId="2388" priority="2682" operator="containsText" text="NO">
      <formula>NOT(ISERROR(SEARCH("NO",L290)))</formula>
    </cfRule>
    <cfRule type="containsText" dxfId="2387" priority="2683" operator="containsText" text="CUMPLE">
      <formula>NOT(ISERROR(SEARCH("CUMPLE",L290)))</formula>
    </cfRule>
  </conditionalFormatting>
  <conditionalFormatting sqref="E296">
    <cfRule type="containsText" dxfId="2386" priority="2679" stopIfTrue="1" operator="containsText" text="NO HABILITADO">
      <formula>NOT(ISERROR(SEARCH("NO HABILITADO",E296)))</formula>
    </cfRule>
    <cfRule type="containsText" dxfId="2385" priority="2680" stopIfTrue="1" operator="containsText" text="HABILITADO">
      <formula>NOT(ISERROR(SEARCH("HABILITADO",E296)))</formula>
    </cfRule>
  </conditionalFormatting>
  <conditionalFormatting sqref="E296">
    <cfRule type="containsText" dxfId="2384" priority="2676" operator="containsText" text="RECHAZADO">
      <formula>NOT(ISERROR(SEARCH("RECHAZADO",E296)))</formula>
    </cfRule>
    <cfRule type="containsText" dxfId="2383" priority="2677" operator="containsText" text="NO">
      <formula>NOT(ISERROR(SEARCH("NO",E296)))</formula>
    </cfRule>
    <cfRule type="containsText" dxfId="2382" priority="2678" operator="containsText" text="CUMPLE">
      <formula>NOT(ISERROR(SEARCH("CUMPLE",E296)))</formula>
    </cfRule>
  </conditionalFormatting>
  <conditionalFormatting sqref="E296">
    <cfRule type="containsText" dxfId="2381" priority="2674" stopIfTrue="1" operator="containsText" text="NO HABILITADO">
      <formula>NOT(ISERROR(SEARCH("NO HABILITADO",E296)))</formula>
    </cfRule>
    <cfRule type="containsText" dxfId="2380" priority="2675" stopIfTrue="1" operator="containsText" text="HABILITADO">
      <formula>NOT(ISERROR(SEARCH("HABILITADO",E296)))</formula>
    </cfRule>
  </conditionalFormatting>
  <conditionalFormatting sqref="E296">
    <cfRule type="containsText" dxfId="2379" priority="2671" operator="containsText" text="RECHAZADO">
      <formula>NOT(ISERROR(SEARCH("RECHAZADO",E296)))</formula>
    </cfRule>
    <cfRule type="containsText" dxfId="2378" priority="2672" operator="containsText" text="NO">
      <formula>NOT(ISERROR(SEARCH("NO",E296)))</formula>
    </cfRule>
    <cfRule type="containsText" dxfId="2377" priority="2673" operator="containsText" text="CUMPLE">
      <formula>NOT(ISERROR(SEARCH("CUMPLE",E296)))</formula>
    </cfRule>
  </conditionalFormatting>
  <conditionalFormatting sqref="O304">
    <cfRule type="containsText" dxfId="2376" priority="2669" stopIfTrue="1" operator="containsText" text="NO HABILITADO">
      <formula>NOT(ISERROR(SEARCH("NO HABILITADO",O304)))</formula>
    </cfRule>
    <cfRule type="containsText" dxfId="2375" priority="2670" stopIfTrue="1" operator="containsText" text="HABILITADO">
      <formula>NOT(ISERROR(SEARCH("HABILITADO",O304)))</formula>
    </cfRule>
  </conditionalFormatting>
  <conditionalFormatting sqref="O304">
    <cfRule type="containsText" dxfId="2374" priority="2666" operator="containsText" text="RECHAZADO">
      <formula>NOT(ISERROR(SEARCH("RECHAZADO",O304)))</formula>
    </cfRule>
    <cfRule type="containsText" dxfId="2373" priority="2667" operator="containsText" text="NO">
      <formula>NOT(ISERROR(SEARCH("NO",O304)))</formula>
    </cfRule>
    <cfRule type="containsText" dxfId="2372" priority="2668" operator="containsText" text="CUMPLE">
      <formula>NOT(ISERROR(SEARCH("CUMPLE",O304)))</formula>
    </cfRule>
  </conditionalFormatting>
  <conditionalFormatting sqref="O304">
    <cfRule type="containsText" dxfId="2371" priority="2664" stopIfTrue="1" operator="containsText" text="NO HABILITADO">
      <formula>NOT(ISERROR(SEARCH("NO HABILITADO",O304)))</formula>
    </cfRule>
    <cfRule type="containsText" dxfId="2370" priority="2665" stopIfTrue="1" operator="containsText" text="HABILITADO">
      <formula>NOT(ISERROR(SEARCH("HABILITADO",O304)))</formula>
    </cfRule>
  </conditionalFormatting>
  <conditionalFormatting sqref="O304">
    <cfRule type="containsText" dxfId="2369" priority="2661" operator="containsText" text="RECHAZADO">
      <formula>NOT(ISERROR(SEARCH("RECHAZADO",O304)))</formula>
    </cfRule>
    <cfRule type="containsText" dxfId="2368" priority="2662" operator="containsText" text="NO">
      <formula>NOT(ISERROR(SEARCH("NO",O304)))</formula>
    </cfRule>
    <cfRule type="containsText" dxfId="2367" priority="2663" operator="containsText" text="CUMPLE">
      <formula>NOT(ISERROR(SEARCH("CUMPLE",O304)))</formula>
    </cfRule>
  </conditionalFormatting>
  <conditionalFormatting sqref="E322">
    <cfRule type="containsText" dxfId="2366" priority="2599" stopIfTrue="1" operator="containsText" text="NO HABILITADO">
      <formula>NOT(ISERROR(SEARCH("NO HABILITADO",E322)))</formula>
    </cfRule>
    <cfRule type="containsText" dxfId="2365" priority="2600" stopIfTrue="1" operator="containsText" text="HABILITADO">
      <formula>NOT(ISERROR(SEARCH("HABILITADO",E322)))</formula>
    </cfRule>
  </conditionalFormatting>
  <conditionalFormatting sqref="E322">
    <cfRule type="containsText" dxfId="2364" priority="2596" operator="containsText" text="RECHAZADO">
      <formula>NOT(ISERROR(SEARCH("RECHAZADO",E322)))</formula>
    </cfRule>
    <cfRule type="containsText" dxfId="2363" priority="2597" operator="containsText" text="NO">
      <formula>NOT(ISERROR(SEARCH("NO",E322)))</formula>
    </cfRule>
    <cfRule type="containsText" dxfId="2362" priority="2598" operator="containsText" text="CUMPLE">
      <formula>NOT(ISERROR(SEARCH("CUMPLE",E322)))</formula>
    </cfRule>
  </conditionalFormatting>
  <conditionalFormatting sqref="E322">
    <cfRule type="containsText" dxfId="2361" priority="2594" stopIfTrue="1" operator="containsText" text="NO HABILITADO">
      <formula>NOT(ISERROR(SEARCH("NO HABILITADO",E322)))</formula>
    </cfRule>
    <cfRule type="containsText" dxfId="2360" priority="2595" stopIfTrue="1" operator="containsText" text="HABILITADO">
      <formula>NOT(ISERROR(SEARCH("HABILITADO",E322)))</formula>
    </cfRule>
  </conditionalFormatting>
  <conditionalFormatting sqref="E322">
    <cfRule type="containsText" dxfId="2359" priority="2591" operator="containsText" text="RECHAZADO">
      <formula>NOT(ISERROR(SEARCH("RECHAZADO",E322)))</formula>
    </cfRule>
    <cfRule type="containsText" dxfId="2358" priority="2592" operator="containsText" text="NO">
      <formula>NOT(ISERROR(SEARCH("NO",E322)))</formula>
    </cfRule>
    <cfRule type="containsText" dxfId="2357" priority="2593" operator="containsText" text="CUMPLE">
      <formula>NOT(ISERROR(SEARCH("CUMPLE",E322)))</formula>
    </cfRule>
  </conditionalFormatting>
  <conditionalFormatting sqref="L313">
    <cfRule type="containsText" dxfId="2356" priority="2649" stopIfTrue="1" operator="containsText" text="NO HABILITADO">
      <formula>NOT(ISERROR(SEARCH("NO HABILITADO",L313)))</formula>
    </cfRule>
    <cfRule type="containsText" dxfId="2355" priority="2650" stopIfTrue="1" operator="containsText" text="HABILITADO">
      <formula>NOT(ISERROR(SEARCH("HABILITADO",L313)))</formula>
    </cfRule>
  </conditionalFormatting>
  <conditionalFormatting sqref="L313">
    <cfRule type="containsText" dxfId="2354" priority="2646" operator="containsText" text="RECHAZADO">
      <formula>NOT(ISERROR(SEARCH("RECHAZADO",L313)))</formula>
    </cfRule>
    <cfRule type="containsText" dxfId="2353" priority="2647" operator="containsText" text="NO">
      <formula>NOT(ISERROR(SEARCH("NO",L313)))</formula>
    </cfRule>
    <cfRule type="containsText" dxfId="2352" priority="2648" operator="containsText" text="CUMPLE">
      <formula>NOT(ISERROR(SEARCH("CUMPLE",L313)))</formula>
    </cfRule>
  </conditionalFormatting>
  <conditionalFormatting sqref="L313">
    <cfRule type="containsText" dxfId="2351" priority="2644" stopIfTrue="1" operator="containsText" text="NO HABILITADO">
      <formula>NOT(ISERROR(SEARCH("NO HABILITADO",L313)))</formula>
    </cfRule>
    <cfRule type="containsText" dxfId="2350" priority="2645" stopIfTrue="1" operator="containsText" text="HABILITADO">
      <formula>NOT(ISERROR(SEARCH("HABILITADO",L313)))</formula>
    </cfRule>
  </conditionalFormatting>
  <conditionalFormatting sqref="L313">
    <cfRule type="containsText" dxfId="2349" priority="2641" operator="containsText" text="RECHAZADO">
      <formula>NOT(ISERROR(SEARCH("RECHAZADO",L313)))</formula>
    </cfRule>
    <cfRule type="containsText" dxfId="2348" priority="2642" operator="containsText" text="NO">
      <formula>NOT(ISERROR(SEARCH("NO",L313)))</formula>
    </cfRule>
    <cfRule type="containsText" dxfId="2347" priority="2643" operator="containsText" text="CUMPLE">
      <formula>NOT(ISERROR(SEARCH("CUMPLE",L313)))</formula>
    </cfRule>
  </conditionalFormatting>
  <conditionalFormatting sqref="O326">
    <cfRule type="containsText" dxfId="2346" priority="2589" stopIfTrue="1" operator="containsText" text="NO HABILITADO">
      <formula>NOT(ISERROR(SEARCH("NO HABILITADO",O326)))</formula>
    </cfRule>
    <cfRule type="containsText" dxfId="2345" priority="2590" stopIfTrue="1" operator="containsText" text="HABILITADO">
      <formula>NOT(ISERROR(SEARCH("HABILITADO",O326)))</formula>
    </cfRule>
  </conditionalFormatting>
  <conditionalFormatting sqref="O326">
    <cfRule type="containsText" dxfId="2344" priority="2586" operator="containsText" text="RECHAZADO">
      <formula>NOT(ISERROR(SEARCH("RECHAZADO",O326)))</formula>
    </cfRule>
    <cfRule type="containsText" dxfId="2343" priority="2587" operator="containsText" text="NO">
      <formula>NOT(ISERROR(SEARCH("NO",O326)))</formula>
    </cfRule>
    <cfRule type="containsText" dxfId="2342" priority="2588" operator="containsText" text="CUMPLE">
      <formula>NOT(ISERROR(SEARCH("CUMPLE",O326)))</formula>
    </cfRule>
  </conditionalFormatting>
  <conditionalFormatting sqref="O326">
    <cfRule type="containsText" dxfId="2341" priority="2584" stopIfTrue="1" operator="containsText" text="NO HABILITADO">
      <formula>NOT(ISERROR(SEARCH("NO HABILITADO",O326)))</formula>
    </cfRule>
    <cfRule type="containsText" dxfId="2340" priority="2585" stopIfTrue="1" operator="containsText" text="HABILITADO">
      <formula>NOT(ISERROR(SEARCH("HABILITADO",O326)))</formula>
    </cfRule>
  </conditionalFormatting>
  <conditionalFormatting sqref="O326">
    <cfRule type="containsText" dxfId="2339" priority="2581" operator="containsText" text="RECHAZADO">
      <formula>NOT(ISERROR(SEARCH("RECHAZADO",O326)))</formula>
    </cfRule>
    <cfRule type="containsText" dxfId="2338" priority="2582" operator="containsText" text="NO">
      <formula>NOT(ISERROR(SEARCH("NO",O326)))</formula>
    </cfRule>
    <cfRule type="containsText" dxfId="2337" priority="2583" operator="containsText" text="CUMPLE">
      <formula>NOT(ISERROR(SEARCH("CUMPLE",O326)))</formula>
    </cfRule>
  </conditionalFormatting>
  <conditionalFormatting sqref="L335">
    <cfRule type="containsText" dxfId="2336" priority="2569" stopIfTrue="1" operator="containsText" text="NO HABILITADO">
      <formula>NOT(ISERROR(SEARCH("NO HABILITADO",L335)))</formula>
    </cfRule>
    <cfRule type="containsText" dxfId="2335" priority="2570" stopIfTrue="1" operator="containsText" text="HABILITADO">
      <formula>NOT(ISERROR(SEARCH("HABILITADO",L335)))</formula>
    </cfRule>
  </conditionalFormatting>
  <conditionalFormatting sqref="L335">
    <cfRule type="containsText" dxfId="2334" priority="2566" operator="containsText" text="RECHAZADO">
      <formula>NOT(ISERROR(SEARCH("RECHAZADO",L335)))</formula>
    </cfRule>
    <cfRule type="containsText" dxfId="2333" priority="2567" operator="containsText" text="NO">
      <formula>NOT(ISERROR(SEARCH("NO",L335)))</formula>
    </cfRule>
    <cfRule type="containsText" dxfId="2332" priority="2568" operator="containsText" text="CUMPLE">
      <formula>NOT(ISERROR(SEARCH("CUMPLE",L335)))</formula>
    </cfRule>
  </conditionalFormatting>
  <conditionalFormatting sqref="L335">
    <cfRule type="containsText" dxfId="2331" priority="2564" stopIfTrue="1" operator="containsText" text="NO HABILITADO">
      <formula>NOT(ISERROR(SEARCH("NO HABILITADO",L335)))</formula>
    </cfRule>
    <cfRule type="containsText" dxfId="2330" priority="2565" stopIfTrue="1" operator="containsText" text="HABILITADO">
      <formula>NOT(ISERROR(SEARCH("HABILITADO",L335)))</formula>
    </cfRule>
  </conditionalFormatting>
  <conditionalFormatting sqref="L335">
    <cfRule type="containsText" dxfId="2329" priority="2561" operator="containsText" text="RECHAZADO">
      <formula>NOT(ISERROR(SEARCH("RECHAZADO",L335)))</formula>
    </cfRule>
    <cfRule type="containsText" dxfId="2328" priority="2562" operator="containsText" text="NO">
      <formula>NOT(ISERROR(SEARCH("NO",L335)))</formula>
    </cfRule>
    <cfRule type="containsText" dxfId="2327" priority="2563" operator="containsText" text="CUMPLE">
      <formula>NOT(ISERROR(SEARCH("CUMPLE",L335)))</formula>
    </cfRule>
  </conditionalFormatting>
  <conditionalFormatting sqref="L314">
    <cfRule type="containsText" dxfId="2326" priority="2609" stopIfTrue="1" operator="containsText" text="NO HABILITADO">
      <formula>NOT(ISERROR(SEARCH("NO HABILITADO",L314)))</formula>
    </cfRule>
    <cfRule type="containsText" dxfId="2325" priority="2610" stopIfTrue="1" operator="containsText" text="HABILITADO">
      <formula>NOT(ISERROR(SEARCH("HABILITADO",L314)))</formula>
    </cfRule>
  </conditionalFormatting>
  <conditionalFormatting sqref="L314">
    <cfRule type="containsText" dxfId="2324" priority="2606" operator="containsText" text="RECHAZADO">
      <formula>NOT(ISERROR(SEARCH("RECHAZADO",L314)))</formula>
    </cfRule>
    <cfRule type="containsText" dxfId="2323" priority="2607" operator="containsText" text="NO">
      <formula>NOT(ISERROR(SEARCH("NO",L314)))</formula>
    </cfRule>
    <cfRule type="containsText" dxfId="2322" priority="2608" operator="containsText" text="CUMPLE">
      <formula>NOT(ISERROR(SEARCH("CUMPLE",L314)))</formula>
    </cfRule>
  </conditionalFormatting>
  <conditionalFormatting sqref="L314">
    <cfRule type="containsText" dxfId="2321" priority="2604" stopIfTrue="1" operator="containsText" text="NO HABILITADO">
      <formula>NOT(ISERROR(SEARCH("NO HABILITADO",L314)))</formula>
    </cfRule>
    <cfRule type="containsText" dxfId="2320" priority="2605" stopIfTrue="1" operator="containsText" text="HABILITADO">
      <formula>NOT(ISERROR(SEARCH("HABILITADO",L314)))</formula>
    </cfRule>
  </conditionalFormatting>
  <conditionalFormatting sqref="L314">
    <cfRule type="containsText" dxfId="2319" priority="2601" operator="containsText" text="RECHAZADO">
      <formula>NOT(ISERROR(SEARCH("RECHAZADO",L314)))</formula>
    </cfRule>
    <cfRule type="containsText" dxfId="2318" priority="2602" operator="containsText" text="NO">
      <formula>NOT(ISERROR(SEARCH("NO",L314)))</formula>
    </cfRule>
    <cfRule type="containsText" dxfId="2317" priority="2603" operator="containsText" text="CUMPLE">
      <formula>NOT(ISERROR(SEARCH("CUMPLE",L314)))</formula>
    </cfRule>
  </conditionalFormatting>
  <conditionalFormatting sqref="L336">
    <cfRule type="containsText" dxfId="2316" priority="2529" stopIfTrue="1" operator="containsText" text="NO HABILITADO">
      <formula>NOT(ISERROR(SEARCH("NO HABILITADO",L336)))</formula>
    </cfRule>
    <cfRule type="containsText" dxfId="2315" priority="2530" stopIfTrue="1" operator="containsText" text="HABILITADO">
      <formula>NOT(ISERROR(SEARCH("HABILITADO",L336)))</formula>
    </cfRule>
  </conditionalFormatting>
  <conditionalFormatting sqref="L336">
    <cfRule type="containsText" dxfId="2314" priority="2526" operator="containsText" text="RECHAZADO">
      <formula>NOT(ISERROR(SEARCH("RECHAZADO",L336)))</formula>
    </cfRule>
    <cfRule type="containsText" dxfId="2313" priority="2527" operator="containsText" text="NO">
      <formula>NOT(ISERROR(SEARCH("NO",L336)))</formula>
    </cfRule>
    <cfRule type="containsText" dxfId="2312" priority="2528" operator="containsText" text="CUMPLE">
      <formula>NOT(ISERROR(SEARCH("CUMPLE",L336)))</formula>
    </cfRule>
  </conditionalFormatting>
  <conditionalFormatting sqref="L336">
    <cfRule type="containsText" dxfId="2311" priority="2524" stopIfTrue="1" operator="containsText" text="NO HABILITADO">
      <formula>NOT(ISERROR(SEARCH("NO HABILITADO",L336)))</formula>
    </cfRule>
    <cfRule type="containsText" dxfId="2310" priority="2525" stopIfTrue="1" operator="containsText" text="HABILITADO">
      <formula>NOT(ISERROR(SEARCH("HABILITADO",L336)))</formula>
    </cfRule>
  </conditionalFormatting>
  <conditionalFormatting sqref="L336">
    <cfRule type="containsText" dxfId="2309" priority="2521" operator="containsText" text="RECHAZADO">
      <formula>NOT(ISERROR(SEARCH("RECHAZADO",L336)))</formula>
    </cfRule>
    <cfRule type="containsText" dxfId="2308" priority="2522" operator="containsText" text="NO">
      <formula>NOT(ISERROR(SEARCH("NO",L336)))</formula>
    </cfRule>
    <cfRule type="containsText" dxfId="2307" priority="2523" operator="containsText" text="CUMPLE">
      <formula>NOT(ISERROR(SEARCH("CUMPLE",L336)))</formula>
    </cfRule>
  </conditionalFormatting>
  <conditionalFormatting sqref="E344">
    <cfRule type="containsText" dxfId="2306" priority="2519" stopIfTrue="1" operator="containsText" text="NO HABILITADO">
      <formula>NOT(ISERROR(SEARCH("NO HABILITADO",E344)))</formula>
    </cfRule>
    <cfRule type="containsText" dxfId="2305" priority="2520" stopIfTrue="1" operator="containsText" text="HABILITADO">
      <formula>NOT(ISERROR(SEARCH("HABILITADO",E344)))</formula>
    </cfRule>
  </conditionalFormatting>
  <conditionalFormatting sqref="E344">
    <cfRule type="containsText" dxfId="2304" priority="2516" operator="containsText" text="RECHAZADO">
      <formula>NOT(ISERROR(SEARCH("RECHAZADO",E344)))</formula>
    </cfRule>
    <cfRule type="containsText" dxfId="2303" priority="2517" operator="containsText" text="NO">
      <formula>NOT(ISERROR(SEARCH("NO",E344)))</formula>
    </cfRule>
    <cfRule type="containsText" dxfId="2302" priority="2518" operator="containsText" text="CUMPLE">
      <formula>NOT(ISERROR(SEARCH("CUMPLE",E344)))</formula>
    </cfRule>
  </conditionalFormatting>
  <conditionalFormatting sqref="E344">
    <cfRule type="containsText" dxfId="2301" priority="2514" stopIfTrue="1" operator="containsText" text="NO HABILITADO">
      <formula>NOT(ISERROR(SEARCH("NO HABILITADO",E344)))</formula>
    </cfRule>
    <cfRule type="containsText" dxfId="2300" priority="2515" stopIfTrue="1" operator="containsText" text="HABILITADO">
      <formula>NOT(ISERROR(SEARCH("HABILITADO",E344)))</formula>
    </cfRule>
  </conditionalFormatting>
  <conditionalFormatting sqref="E344">
    <cfRule type="containsText" dxfId="2299" priority="2511" operator="containsText" text="RECHAZADO">
      <formula>NOT(ISERROR(SEARCH("RECHAZADO",E344)))</formula>
    </cfRule>
    <cfRule type="containsText" dxfId="2298" priority="2512" operator="containsText" text="NO">
      <formula>NOT(ISERROR(SEARCH("NO",E344)))</formula>
    </cfRule>
    <cfRule type="containsText" dxfId="2297" priority="2513" operator="containsText" text="CUMPLE">
      <formula>NOT(ISERROR(SEARCH("CUMPLE",E344)))</formula>
    </cfRule>
  </conditionalFormatting>
  <conditionalFormatting sqref="O352">
    <cfRule type="containsText" dxfId="2296" priority="2509" stopIfTrue="1" operator="containsText" text="NO HABILITADO">
      <formula>NOT(ISERROR(SEARCH("NO HABILITADO",O352)))</formula>
    </cfRule>
    <cfRule type="containsText" dxfId="2295" priority="2510" stopIfTrue="1" operator="containsText" text="HABILITADO">
      <formula>NOT(ISERROR(SEARCH("HABILITADO",O352)))</formula>
    </cfRule>
  </conditionalFormatting>
  <conditionalFormatting sqref="O352">
    <cfRule type="containsText" dxfId="2294" priority="2506" operator="containsText" text="RECHAZADO">
      <formula>NOT(ISERROR(SEARCH("RECHAZADO",O352)))</formula>
    </cfRule>
    <cfRule type="containsText" dxfId="2293" priority="2507" operator="containsText" text="NO">
      <formula>NOT(ISERROR(SEARCH("NO",O352)))</formula>
    </cfRule>
    <cfRule type="containsText" dxfId="2292" priority="2508" operator="containsText" text="CUMPLE">
      <formula>NOT(ISERROR(SEARCH("CUMPLE",O352)))</formula>
    </cfRule>
  </conditionalFormatting>
  <conditionalFormatting sqref="O352">
    <cfRule type="containsText" dxfId="2291" priority="2504" stopIfTrue="1" operator="containsText" text="NO HABILITADO">
      <formula>NOT(ISERROR(SEARCH("NO HABILITADO",O352)))</formula>
    </cfRule>
    <cfRule type="containsText" dxfId="2290" priority="2505" stopIfTrue="1" operator="containsText" text="HABILITADO">
      <formula>NOT(ISERROR(SEARCH("HABILITADO",O352)))</formula>
    </cfRule>
  </conditionalFormatting>
  <conditionalFormatting sqref="O352">
    <cfRule type="containsText" dxfId="2289" priority="2501" operator="containsText" text="RECHAZADO">
      <formula>NOT(ISERROR(SEARCH("RECHAZADO",O352)))</formula>
    </cfRule>
    <cfRule type="containsText" dxfId="2288" priority="2502" operator="containsText" text="NO">
      <formula>NOT(ISERROR(SEARCH("NO",O352)))</formula>
    </cfRule>
    <cfRule type="containsText" dxfId="2287" priority="2503" operator="containsText" text="CUMPLE">
      <formula>NOT(ISERROR(SEARCH("CUMPLE",O352)))</formula>
    </cfRule>
  </conditionalFormatting>
  <conditionalFormatting sqref="L359:L361">
    <cfRule type="containsText" dxfId="2286" priority="2499" stopIfTrue="1" operator="containsText" text="NO HABILITADO">
      <formula>NOT(ISERROR(SEARCH("NO HABILITADO",L359)))</formula>
    </cfRule>
    <cfRule type="containsText" dxfId="2285" priority="2500" stopIfTrue="1" operator="containsText" text="HABILITADO">
      <formula>NOT(ISERROR(SEARCH("HABILITADO",L359)))</formula>
    </cfRule>
  </conditionalFormatting>
  <conditionalFormatting sqref="L359:L361">
    <cfRule type="containsText" dxfId="2284" priority="2496" operator="containsText" text="RECHAZADO">
      <formula>NOT(ISERROR(SEARCH("RECHAZADO",L359)))</formula>
    </cfRule>
    <cfRule type="containsText" dxfId="2283" priority="2497" operator="containsText" text="NO">
      <formula>NOT(ISERROR(SEARCH("NO",L359)))</formula>
    </cfRule>
    <cfRule type="containsText" dxfId="2282" priority="2498" operator="containsText" text="CUMPLE">
      <formula>NOT(ISERROR(SEARCH("CUMPLE",L359)))</formula>
    </cfRule>
  </conditionalFormatting>
  <conditionalFormatting sqref="L359:L361">
    <cfRule type="containsText" dxfId="2281" priority="2494" stopIfTrue="1" operator="containsText" text="NO HABILITADO">
      <formula>NOT(ISERROR(SEARCH("NO HABILITADO",L359)))</formula>
    </cfRule>
    <cfRule type="containsText" dxfId="2280" priority="2495" stopIfTrue="1" operator="containsText" text="HABILITADO">
      <formula>NOT(ISERROR(SEARCH("HABILITADO",L359)))</formula>
    </cfRule>
  </conditionalFormatting>
  <conditionalFormatting sqref="L359:L361">
    <cfRule type="containsText" dxfId="2279" priority="2491" operator="containsText" text="RECHAZADO">
      <formula>NOT(ISERROR(SEARCH("RECHAZADO",L359)))</formula>
    </cfRule>
    <cfRule type="containsText" dxfId="2278" priority="2492" operator="containsText" text="NO">
      <formula>NOT(ISERROR(SEARCH("NO",L359)))</formula>
    </cfRule>
    <cfRule type="containsText" dxfId="2277" priority="2493" operator="containsText" text="CUMPLE">
      <formula>NOT(ISERROR(SEARCH("CUMPLE",L359)))</formula>
    </cfRule>
  </conditionalFormatting>
  <conditionalFormatting sqref="L362">
    <cfRule type="containsText" dxfId="2276" priority="2489" stopIfTrue="1" operator="containsText" text="NO HABILITADO">
      <formula>NOT(ISERROR(SEARCH("NO HABILITADO",L362)))</formula>
    </cfRule>
    <cfRule type="containsText" dxfId="2275" priority="2490" stopIfTrue="1" operator="containsText" text="HABILITADO">
      <formula>NOT(ISERROR(SEARCH("HABILITADO",L362)))</formula>
    </cfRule>
  </conditionalFormatting>
  <conditionalFormatting sqref="L362">
    <cfRule type="containsText" dxfId="2274" priority="2486" operator="containsText" text="RECHAZADO">
      <formula>NOT(ISERROR(SEARCH("RECHAZADO",L362)))</formula>
    </cfRule>
    <cfRule type="containsText" dxfId="2273" priority="2487" operator="containsText" text="NO">
      <formula>NOT(ISERROR(SEARCH("NO",L362)))</formula>
    </cfRule>
    <cfRule type="containsText" dxfId="2272" priority="2488" operator="containsText" text="CUMPLE">
      <formula>NOT(ISERROR(SEARCH("CUMPLE",L362)))</formula>
    </cfRule>
  </conditionalFormatting>
  <conditionalFormatting sqref="L362">
    <cfRule type="containsText" dxfId="2271" priority="2484" stopIfTrue="1" operator="containsText" text="NO HABILITADO">
      <formula>NOT(ISERROR(SEARCH("NO HABILITADO",L362)))</formula>
    </cfRule>
    <cfRule type="containsText" dxfId="2270" priority="2485" stopIfTrue="1" operator="containsText" text="HABILITADO">
      <formula>NOT(ISERROR(SEARCH("HABILITADO",L362)))</formula>
    </cfRule>
  </conditionalFormatting>
  <conditionalFormatting sqref="L362">
    <cfRule type="containsText" dxfId="2269" priority="2481" operator="containsText" text="RECHAZADO">
      <formula>NOT(ISERROR(SEARCH("RECHAZADO",L362)))</formula>
    </cfRule>
    <cfRule type="containsText" dxfId="2268" priority="2482" operator="containsText" text="NO">
      <formula>NOT(ISERROR(SEARCH("NO",L362)))</formula>
    </cfRule>
    <cfRule type="containsText" dxfId="2267" priority="2483" operator="containsText" text="CUMPLE">
      <formula>NOT(ISERROR(SEARCH("CUMPLE",L362)))</formula>
    </cfRule>
  </conditionalFormatting>
  <conditionalFormatting sqref="L368">
    <cfRule type="containsText" dxfId="2266" priority="2469" stopIfTrue="1" operator="containsText" text="NO HABILITADO">
      <formula>NOT(ISERROR(SEARCH("NO HABILITADO",L368)))</formula>
    </cfRule>
    <cfRule type="containsText" dxfId="2265" priority="2470" stopIfTrue="1" operator="containsText" text="HABILITADO">
      <formula>NOT(ISERROR(SEARCH("HABILITADO",L368)))</formula>
    </cfRule>
  </conditionalFormatting>
  <conditionalFormatting sqref="L368">
    <cfRule type="containsText" dxfId="2264" priority="2466" operator="containsText" text="RECHAZADO">
      <formula>NOT(ISERROR(SEARCH("RECHAZADO",L368)))</formula>
    </cfRule>
    <cfRule type="containsText" dxfId="2263" priority="2467" operator="containsText" text="NO">
      <formula>NOT(ISERROR(SEARCH("NO",L368)))</formula>
    </cfRule>
    <cfRule type="containsText" dxfId="2262" priority="2468" operator="containsText" text="CUMPLE">
      <formula>NOT(ISERROR(SEARCH("CUMPLE",L368)))</formula>
    </cfRule>
  </conditionalFormatting>
  <conditionalFormatting sqref="L368">
    <cfRule type="containsText" dxfId="2261" priority="2464" stopIfTrue="1" operator="containsText" text="NO HABILITADO">
      <formula>NOT(ISERROR(SEARCH("NO HABILITADO",L368)))</formula>
    </cfRule>
    <cfRule type="containsText" dxfId="2260" priority="2465" stopIfTrue="1" operator="containsText" text="HABILITADO">
      <formula>NOT(ISERROR(SEARCH("HABILITADO",L368)))</formula>
    </cfRule>
  </conditionalFormatting>
  <conditionalFormatting sqref="L368">
    <cfRule type="containsText" dxfId="2259" priority="2461" operator="containsText" text="RECHAZADO">
      <formula>NOT(ISERROR(SEARCH("RECHAZADO",L368)))</formula>
    </cfRule>
    <cfRule type="containsText" dxfId="2258" priority="2462" operator="containsText" text="NO">
      <formula>NOT(ISERROR(SEARCH("NO",L368)))</formula>
    </cfRule>
    <cfRule type="containsText" dxfId="2257" priority="2463" operator="containsText" text="CUMPLE">
      <formula>NOT(ISERROR(SEARCH("CUMPLE",L368)))</formula>
    </cfRule>
  </conditionalFormatting>
  <conditionalFormatting sqref="L369">
    <cfRule type="containsText" dxfId="2256" priority="2459" stopIfTrue="1" operator="containsText" text="NO HABILITADO">
      <formula>NOT(ISERROR(SEARCH("NO HABILITADO",L369)))</formula>
    </cfRule>
    <cfRule type="containsText" dxfId="2255" priority="2460" stopIfTrue="1" operator="containsText" text="HABILITADO">
      <formula>NOT(ISERROR(SEARCH("HABILITADO",L369)))</formula>
    </cfRule>
  </conditionalFormatting>
  <conditionalFormatting sqref="L369">
    <cfRule type="containsText" dxfId="2254" priority="2456" operator="containsText" text="RECHAZADO">
      <formula>NOT(ISERROR(SEARCH("RECHAZADO",L369)))</formula>
    </cfRule>
    <cfRule type="containsText" dxfId="2253" priority="2457" operator="containsText" text="NO">
      <formula>NOT(ISERROR(SEARCH("NO",L369)))</formula>
    </cfRule>
    <cfRule type="containsText" dxfId="2252" priority="2458" operator="containsText" text="CUMPLE">
      <formula>NOT(ISERROR(SEARCH("CUMPLE",L369)))</formula>
    </cfRule>
  </conditionalFormatting>
  <conditionalFormatting sqref="L369">
    <cfRule type="containsText" dxfId="2251" priority="2454" stopIfTrue="1" operator="containsText" text="NO HABILITADO">
      <formula>NOT(ISERROR(SEARCH("NO HABILITADO",L369)))</formula>
    </cfRule>
    <cfRule type="containsText" dxfId="2250" priority="2455" stopIfTrue="1" operator="containsText" text="HABILITADO">
      <formula>NOT(ISERROR(SEARCH("HABILITADO",L369)))</formula>
    </cfRule>
  </conditionalFormatting>
  <conditionalFormatting sqref="L369">
    <cfRule type="containsText" dxfId="2249" priority="2451" operator="containsText" text="RECHAZADO">
      <formula>NOT(ISERROR(SEARCH("RECHAZADO",L369)))</formula>
    </cfRule>
    <cfRule type="containsText" dxfId="2248" priority="2452" operator="containsText" text="NO">
      <formula>NOT(ISERROR(SEARCH("NO",L369)))</formula>
    </cfRule>
    <cfRule type="containsText" dxfId="2247" priority="2453" operator="containsText" text="CUMPLE">
      <formula>NOT(ISERROR(SEARCH("CUMPLE",L369)))</formula>
    </cfRule>
  </conditionalFormatting>
  <conditionalFormatting sqref="L363">
    <cfRule type="containsText" dxfId="2246" priority="2449" stopIfTrue="1" operator="containsText" text="NO HABILITADO">
      <formula>NOT(ISERROR(SEARCH("NO HABILITADO",L363)))</formula>
    </cfRule>
    <cfRule type="containsText" dxfId="2245" priority="2450" stopIfTrue="1" operator="containsText" text="HABILITADO">
      <formula>NOT(ISERROR(SEARCH("HABILITADO",L363)))</formula>
    </cfRule>
  </conditionalFormatting>
  <conditionalFormatting sqref="L363">
    <cfRule type="containsText" dxfId="2244" priority="2446" operator="containsText" text="RECHAZADO">
      <formula>NOT(ISERROR(SEARCH("RECHAZADO",L363)))</formula>
    </cfRule>
    <cfRule type="containsText" dxfId="2243" priority="2447" operator="containsText" text="NO">
      <formula>NOT(ISERROR(SEARCH("NO",L363)))</formula>
    </cfRule>
    <cfRule type="containsText" dxfId="2242" priority="2448" operator="containsText" text="CUMPLE">
      <formula>NOT(ISERROR(SEARCH("CUMPLE",L363)))</formula>
    </cfRule>
  </conditionalFormatting>
  <conditionalFormatting sqref="L363">
    <cfRule type="containsText" dxfId="2241" priority="2444" stopIfTrue="1" operator="containsText" text="NO HABILITADO">
      <formula>NOT(ISERROR(SEARCH("NO HABILITADO",L363)))</formula>
    </cfRule>
    <cfRule type="containsText" dxfId="2240" priority="2445" stopIfTrue="1" operator="containsText" text="HABILITADO">
      <formula>NOT(ISERROR(SEARCH("HABILITADO",L363)))</formula>
    </cfRule>
  </conditionalFormatting>
  <conditionalFormatting sqref="L363">
    <cfRule type="containsText" dxfId="2239" priority="2441" operator="containsText" text="RECHAZADO">
      <formula>NOT(ISERROR(SEARCH("RECHAZADO",L363)))</formula>
    </cfRule>
    <cfRule type="containsText" dxfId="2238" priority="2442" operator="containsText" text="NO">
      <formula>NOT(ISERROR(SEARCH("NO",L363)))</formula>
    </cfRule>
    <cfRule type="containsText" dxfId="2237" priority="2443" operator="containsText" text="CUMPLE">
      <formula>NOT(ISERROR(SEARCH("CUMPLE",L363)))</formula>
    </cfRule>
  </conditionalFormatting>
  <conditionalFormatting sqref="E370">
    <cfRule type="containsText" dxfId="2236" priority="2439" stopIfTrue="1" operator="containsText" text="NO HABILITADO">
      <formula>NOT(ISERROR(SEARCH("NO HABILITADO",E370)))</formula>
    </cfRule>
    <cfRule type="containsText" dxfId="2235" priority="2440" stopIfTrue="1" operator="containsText" text="HABILITADO">
      <formula>NOT(ISERROR(SEARCH("HABILITADO",E370)))</formula>
    </cfRule>
  </conditionalFormatting>
  <conditionalFormatting sqref="E370">
    <cfRule type="containsText" dxfId="2234" priority="2436" operator="containsText" text="RECHAZADO">
      <formula>NOT(ISERROR(SEARCH("RECHAZADO",E370)))</formula>
    </cfRule>
    <cfRule type="containsText" dxfId="2233" priority="2437" operator="containsText" text="NO">
      <formula>NOT(ISERROR(SEARCH("NO",E370)))</formula>
    </cfRule>
    <cfRule type="containsText" dxfId="2232" priority="2438" operator="containsText" text="CUMPLE">
      <formula>NOT(ISERROR(SEARCH("CUMPLE",E370)))</formula>
    </cfRule>
  </conditionalFormatting>
  <conditionalFormatting sqref="E370">
    <cfRule type="containsText" dxfId="2231" priority="2434" stopIfTrue="1" operator="containsText" text="NO HABILITADO">
      <formula>NOT(ISERROR(SEARCH("NO HABILITADO",E370)))</formula>
    </cfRule>
    <cfRule type="containsText" dxfId="2230" priority="2435" stopIfTrue="1" operator="containsText" text="HABILITADO">
      <formula>NOT(ISERROR(SEARCH("HABILITADO",E370)))</formula>
    </cfRule>
  </conditionalFormatting>
  <conditionalFormatting sqref="E370">
    <cfRule type="containsText" dxfId="2229" priority="2431" operator="containsText" text="RECHAZADO">
      <formula>NOT(ISERROR(SEARCH("RECHAZADO",E370)))</formula>
    </cfRule>
    <cfRule type="containsText" dxfId="2228" priority="2432" operator="containsText" text="NO">
      <formula>NOT(ISERROR(SEARCH("NO",E370)))</formula>
    </cfRule>
    <cfRule type="containsText" dxfId="2227" priority="2433" operator="containsText" text="CUMPLE">
      <formula>NOT(ISERROR(SEARCH("CUMPLE",E370)))</formula>
    </cfRule>
  </conditionalFormatting>
  <conditionalFormatting sqref="O374">
    <cfRule type="containsText" dxfId="2226" priority="2429" stopIfTrue="1" operator="containsText" text="NO HABILITADO">
      <formula>NOT(ISERROR(SEARCH("NO HABILITADO",O374)))</formula>
    </cfRule>
    <cfRule type="containsText" dxfId="2225" priority="2430" stopIfTrue="1" operator="containsText" text="HABILITADO">
      <formula>NOT(ISERROR(SEARCH("HABILITADO",O374)))</formula>
    </cfRule>
  </conditionalFormatting>
  <conditionalFormatting sqref="O374">
    <cfRule type="containsText" dxfId="2224" priority="2426" operator="containsText" text="RECHAZADO">
      <formula>NOT(ISERROR(SEARCH("RECHAZADO",O374)))</formula>
    </cfRule>
    <cfRule type="containsText" dxfId="2223" priority="2427" operator="containsText" text="NO">
      <formula>NOT(ISERROR(SEARCH("NO",O374)))</formula>
    </cfRule>
    <cfRule type="containsText" dxfId="2222" priority="2428" operator="containsText" text="CUMPLE">
      <formula>NOT(ISERROR(SEARCH("CUMPLE",O374)))</formula>
    </cfRule>
  </conditionalFormatting>
  <conditionalFormatting sqref="O374">
    <cfRule type="containsText" dxfId="2221" priority="2424" stopIfTrue="1" operator="containsText" text="NO HABILITADO">
      <formula>NOT(ISERROR(SEARCH("NO HABILITADO",O374)))</formula>
    </cfRule>
    <cfRule type="containsText" dxfId="2220" priority="2425" stopIfTrue="1" operator="containsText" text="HABILITADO">
      <formula>NOT(ISERROR(SEARCH("HABILITADO",O374)))</formula>
    </cfRule>
  </conditionalFormatting>
  <conditionalFormatting sqref="O374">
    <cfRule type="containsText" dxfId="2219" priority="2421" operator="containsText" text="RECHAZADO">
      <formula>NOT(ISERROR(SEARCH("RECHAZADO",O374)))</formula>
    </cfRule>
    <cfRule type="containsText" dxfId="2218" priority="2422" operator="containsText" text="NO">
      <formula>NOT(ISERROR(SEARCH("NO",O374)))</formula>
    </cfRule>
    <cfRule type="containsText" dxfId="2217" priority="2423" operator="containsText" text="CUMPLE">
      <formula>NOT(ISERROR(SEARCH("CUMPLE",O374)))</formula>
    </cfRule>
  </conditionalFormatting>
  <conditionalFormatting sqref="L381">
    <cfRule type="containsText" dxfId="2216" priority="2419" stopIfTrue="1" operator="containsText" text="NO HABILITADO">
      <formula>NOT(ISERROR(SEARCH("NO HABILITADO",L381)))</formula>
    </cfRule>
    <cfRule type="containsText" dxfId="2215" priority="2420" stopIfTrue="1" operator="containsText" text="HABILITADO">
      <formula>NOT(ISERROR(SEARCH("HABILITADO",L381)))</formula>
    </cfRule>
  </conditionalFormatting>
  <conditionalFormatting sqref="L381">
    <cfRule type="containsText" dxfId="2214" priority="2416" operator="containsText" text="RECHAZADO">
      <formula>NOT(ISERROR(SEARCH("RECHAZADO",L381)))</formula>
    </cfRule>
    <cfRule type="containsText" dxfId="2213" priority="2417" operator="containsText" text="NO">
      <formula>NOT(ISERROR(SEARCH("NO",L381)))</formula>
    </cfRule>
    <cfRule type="containsText" dxfId="2212" priority="2418" operator="containsText" text="CUMPLE">
      <formula>NOT(ISERROR(SEARCH("CUMPLE",L381)))</formula>
    </cfRule>
  </conditionalFormatting>
  <conditionalFormatting sqref="L381">
    <cfRule type="containsText" dxfId="2211" priority="2414" stopIfTrue="1" operator="containsText" text="NO HABILITADO">
      <formula>NOT(ISERROR(SEARCH("NO HABILITADO",L381)))</formula>
    </cfRule>
    <cfRule type="containsText" dxfId="2210" priority="2415" stopIfTrue="1" operator="containsText" text="HABILITADO">
      <formula>NOT(ISERROR(SEARCH("HABILITADO",L381)))</formula>
    </cfRule>
  </conditionalFormatting>
  <conditionalFormatting sqref="L381">
    <cfRule type="containsText" dxfId="2209" priority="2411" operator="containsText" text="RECHAZADO">
      <formula>NOT(ISERROR(SEARCH("RECHAZADO",L381)))</formula>
    </cfRule>
    <cfRule type="containsText" dxfId="2208" priority="2412" operator="containsText" text="NO">
      <formula>NOT(ISERROR(SEARCH("NO",L381)))</formula>
    </cfRule>
    <cfRule type="containsText" dxfId="2207" priority="2413" operator="containsText" text="CUMPLE">
      <formula>NOT(ISERROR(SEARCH("CUMPLE",L381)))</formula>
    </cfRule>
  </conditionalFormatting>
  <conditionalFormatting sqref="L384">
    <cfRule type="containsText" dxfId="2206" priority="2409" stopIfTrue="1" operator="containsText" text="NO HABILITADO">
      <formula>NOT(ISERROR(SEARCH("NO HABILITADO",L384)))</formula>
    </cfRule>
    <cfRule type="containsText" dxfId="2205" priority="2410" stopIfTrue="1" operator="containsText" text="HABILITADO">
      <formula>NOT(ISERROR(SEARCH("HABILITADO",L384)))</formula>
    </cfRule>
  </conditionalFormatting>
  <conditionalFormatting sqref="L384">
    <cfRule type="containsText" dxfId="2204" priority="2406" operator="containsText" text="RECHAZADO">
      <formula>NOT(ISERROR(SEARCH("RECHAZADO",L384)))</formula>
    </cfRule>
    <cfRule type="containsText" dxfId="2203" priority="2407" operator="containsText" text="NO">
      <formula>NOT(ISERROR(SEARCH("NO",L384)))</formula>
    </cfRule>
    <cfRule type="containsText" dxfId="2202" priority="2408" operator="containsText" text="CUMPLE">
      <formula>NOT(ISERROR(SEARCH("CUMPLE",L384)))</formula>
    </cfRule>
  </conditionalFormatting>
  <conditionalFormatting sqref="L384">
    <cfRule type="containsText" dxfId="2201" priority="2404" stopIfTrue="1" operator="containsText" text="NO HABILITADO">
      <formula>NOT(ISERROR(SEARCH("NO HABILITADO",L384)))</formula>
    </cfRule>
    <cfRule type="containsText" dxfId="2200" priority="2405" stopIfTrue="1" operator="containsText" text="HABILITADO">
      <formula>NOT(ISERROR(SEARCH("HABILITADO",L384)))</formula>
    </cfRule>
  </conditionalFormatting>
  <conditionalFormatting sqref="L384">
    <cfRule type="containsText" dxfId="2199" priority="2401" operator="containsText" text="RECHAZADO">
      <formula>NOT(ISERROR(SEARCH("RECHAZADO",L384)))</formula>
    </cfRule>
    <cfRule type="containsText" dxfId="2198" priority="2402" operator="containsText" text="NO">
      <formula>NOT(ISERROR(SEARCH("NO",L384)))</formula>
    </cfRule>
    <cfRule type="containsText" dxfId="2197" priority="2403" operator="containsText" text="CUMPLE">
      <formula>NOT(ISERROR(SEARCH("CUMPLE",L384)))</formula>
    </cfRule>
  </conditionalFormatting>
  <conditionalFormatting sqref="L390">
    <cfRule type="containsText" dxfId="2196" priority="2389" stopIfTrue="1" operator="containsText" text="NO HABILITADO">
      <formula>NOT(ISERROR(SEARCH("NO HABILITADO",L390)))</formula>
    </cfRule>
    <cfRule type="containsText" dxfId="2195" priority="2390" stopIfTrue="1" operator="containsText" text="HABILITADO">
      <formula>NOT(ISERROR(SEARCH("HABILITADO",L390)))</formula>
    </cfRule>
  </conditionalFormatting>
  <conditionalFormatting sqref="L390">
    <cfRule type="containsText" dxfId="2194" priority="2386" operator="containsText" text="RECHAZADO">
      <formula>NOT(ISERROR(SEARCH("RECHAZADO",L390)))</formula>
    </cfRule>
    <cfRule type="containsText" dxfId="2193" priority="2387" operator="containsText" text="NO">
      <formula>NOT(ISERROR(SEARCH("NO",L390)))</formula>
    </cfRule>
    <cfRule type="containsText" dxfId="2192" priority="2388" operator="containsText" text="CUMPLE">
      <formula>NOT(ISERROR(SEARCH("CUMPLE",L390)))</formula>
    </cfRule>
  </conditionalFormatting>
  <conditionalFormatting sqref="L390">
    <cfRule type="containsText" dxfId="2191" priority="2384" stopIfTrue="1" operator="containsText" text="NO HABILITADO">
      <formula>NOT(ISERROR(SEARCH("NO HABILITADO",L390)))</formula>
    </cfRule>
    <cfRule type="containsText" dxfId="2190" priority="2385" stopIfTrue="1" operator="containsText" text="HABILITADO">
      <formula>NOT(ISERROR(SEARCH("HABILITADO",L390)))</formula>
    </cfRule>
  </conditionalFormatting>
  <conditionalFormatting sqref="L390">
    <cfRule type="containsText" dxfId="2189" priority="2381" operator="containsText" text="RECHAZADO">
      <formula>NOT(ISERROR(SEARCH("RECHAZADO",L390)))</formula>
    </cfRule>
    <cfRule type="containsText" dxfId="2188" priority="2382" operator="containsText" text="NO">
      <formula>NOT(ISERROR(SEARCH("NO",L390)))</formula>
    </cfRule>
    <cfRule type="containsText" dxfId="2187" priority="2383" operator="containsText" text="CUMPLE">
      <formula>NOT(ISERROR(SEARCH("CUMPLE",L390)))</formula>
    </cfRule>
  </conditionalFormatting>
  <conditionalFormatting sqref="L391">
    <cfRule type="containsText" dxfId="2186" priority="2379" stopIfTrue="1" operator="containsText" text="NO HABILITADO">
      <formula>NOT(ISERROR(SEARCH("NO HABILITADO",L391)))</formula>
    </cfRule>
    <cfRule type="containsText" dxfId="2185" priority="2380" stopIfTrue="1" operator="containsText" text="HABILITADO">
      <formula>NOT(ISERROR(SEARCH("HABILITADO",L391)))</formula>
    </cfRule>
  </conditionalFormatting>
  <conditionalFormatting sqref="L391">
    <cfRule type="containsText" dxfId="2184" priority="2376" operator="containsText" text="RECHAZADO">
      <formula>NOT(ISERROR(SEARCH("RECHAZADO",L391)))</formula>
    </cfRule>
    <cfRule type="containsText" dxfId="2183" priority="2377" operator="containsText" text="NO">
      <formula>NOT(ISERROR(SEARCH("NO",L391)))</formula>
    </cfRule>
    <cfRule type="containsText" dxfId="2182" priority="2378" operator="containsText" text="CUMPLE">
      <formula>NOT(ISERROR(SEARCH("CUMPLE",L391)))</formula>
    </cfRule>
  </conditionalFormatting>
  <conditionalFormatting sqref="L391">
    <cfRule type="containsText" dxfId="2181" priority="2374" stopIfTrue="1" operator="containsText" text="NO HABILITADO">
      <formula>NOT(ISERROR(SEARCH("NO HABILITADO",L391)))</formula>
    </cfRule>
    <cfRule type="containsText" dxfId="2180" priority="2375" stopIfTrue="1" operator="containsText" text="HABILITADO">
      <formula>NOT(ISERROR(SEARCH("HABILITADO",L391)))</formula>
    </cfRule>
  </conditionalFormatting>
  <conditionalFormatting sqref="L391">
    <cfRule type="containsText" dxfId="2179" priority="2371" operator="containsText" text="RECHAZADO">
      <formula>NOT(ISERROR(SEARCH("RECHAZADO",L391)))</formula>
    </cfRule>
    <cfRule type="containsText" dxfId="2178" priority="2372" operator="containsText" text="NO">
      <formula>NOT(ISERROR(SEARCH("NO",L391)))</formula>
    </cfRule>
    <cfRule type="containsText" dxfId="2177" priority="2373" operator="containsText" text="CUMPLE">
      <formula>NOT(ISERROR(SEARCH("CUMPLE",L391)))</formula>
    </cfRule>
  </conditionalFormatting>
  <conditionalFormatting sqref="L385">
    <cfRule type="containsText" dxfId="2176" priority="2369" stopIfTrue="1" operator="containsText" text="NO HABILITADO">
      <formula>NOT(ISERROR(SEARCH("NO HABILITADO",L385)))</formula>
    </cfRule>
    <cfRule type="containsText" dxfId="2175" priority="2370" stopIfTrue="1" operator="containsText" text="HABILITADO">
      <formula>NOT(ISERROR(SEARCH("HABILITADO",L385)))</formula>
    </cfRule>
  </conditionalFormatting>
  <conditionalFormatting sqref="L385">
    <cfRule type="containsText" dxfId="2174" priority="2366" operator="containsText" text="RECHAZADO">
      <formula>NOT(ISERROR(SEARCH("RECHAZADO",L385)))</formula>
    </cfRule>
    <cfRule type="containsText" dxfId="2173" priority="2367" operator="containsText" text="NO">
      <formula>NOT(ISERROR(SEARCH("NO",L385)))</formula>
    </cfRule>
    <cfRule type="containsText" dxfId="2172" priority="2368" operator="containsText" text="CUMPLE">
      <formula>NOT(ISERROR(SEARCH("CUMPLE",L385)))</formula>
    </cfRule>
  </conditionalFormatting>
  <conditionalFormatting sqref="L385">
    <cfRule type="containsText" dxfId="2171" priority="2364" stopIfTrue="1" operator="containsText" text="NO HABILITADO">
      <formula>NOT(ISERROR(SEARCH("NO HABILITADO",L385)))</formula>
    </cfRule>
    <cfRule type="containsText" dxfId="2170" priority="2365" stopIfTrue="1" operator="containsText" text="HABILITADO">
      <formula>NOT(ISERROR(SEARCH("HABILITADO",L385)))</formula>
    </cfRule>
  </conditionalFormatting>
  <conditionalFormatting sqref="L385">
    <cfRule type="containsText" dxfId="2169" priority="2361" operator="containsText" text="RECHAZADO">
      <formula>NOT(ISERROR(SEARCH("RECHAZADO",L385)))</formula>
    </cfRule>
    <cfRule type="containsText" dxfId="2168" priority="2362" operator="containsText" text="NO">
      <formula>NOT(ISERROR(SEARCH("NO",L385)))</formula>
    </cfRule>
    <cfRule type="containsText" dxfId="2167" priority="2363" operator="containsText" text="CUMPLE">
      <formula>NOT(ISERROR(SEARCH("CUMPLE",L385)))</formula>
    </cfRule>
  </conditionalFormatting>
  <conditionalFormatting sqref="E392:E393">
    <cfRule type="containsText" dxfId="2166" priority="2359" stopIfTrue="1" operator="containsText" text="NO HABILITADO">
      <formula>NOT(ISERROR(SEARCH("NO HABILITADO",E392)))</formula>
    </cfRule>
    <cfRule type="containsText" dxfId="2165" priority="2360" stopIfTrue="1" operator="containsText" text="HABILITADO">
      <formula>NOT(ISERROR(SEARCH("HABILITADO",E392)))</formula>
    </cfRule>
  </conditionalFormatting>
  <conditionalFormatting sqref="E392:E393">
    <cfRule type="containsText" dxfId="2164" priority="2356" operator="containsText" text="RECHAZADO">
      <formula>NOT(ISERROR(SEARCH("RECHAZADO",E392)))</formula>
    </cfRule>
    <cfRule type="containsText" dxfId="2163" priority="2357" operator="containsText" text="NO">
      <formula>NOT(ISERROR(SEARCH("NO",E392)))</formula>
    </cfRule>
    <cfRule type="containsText" dxfId="2162" priority="2358" operator="containsText" text="CUMPLE">
      <formula>NOT(ISERROR(SEARCH("CUMPLE",E392)))</formula>
    </cfRule>
  </conditionalFormatting>
  <conditionalFormatting sqref="E392:E393">
    <cfRule type="containsText" dxfId="2161" priority="2354" stopIfTrue="1" operator="containsText" text="NO HABILITADO">
      <formula>NOT(ISERROR(SEARCH("NO HABILITADO",E392)))</formula>
    </cfRule>
    <cfRule type="containsText" dxfId="2160" priority="2355" stopIfTrue="1" operator="containsText" text="HABILITADO">
      <formula>NOT(ISERROR(SEARCH("HABILITADO",E392)))</formula>
    </cfRule>
  </conditionalFormatting>
  <conditionalFormatting sqref="E392:E393">
    <cfRule type="containsText" dxfId="2159" priority="2351" operator="containsText" text="RECHAZADO">
      <formula>NOT(ISERROR(SEARCH("RECHAZADO",E392)))</formula>
    </cfRule>
    <cfRule type="containsText" dxfId="2158" priority="2352" operator="containsText" text="NO">
      <formula>NOT(ISERROR(SEARCH("NO",E392)))</formula>
    </cfRule>
    <cfRule type="containsText" dxfId="2157" priority="2353" operator="containsText" text="CUMPLE">
      <formula>NOT(ISERROR(SEARCH("CUMPLE",E392)))</formula>
    </cfRule>
  </conditionalFormatting>
  <conditionalFormatting sqref="O400">
    <cfRule type="containsText" dxfId="2156" priority="2349" stopIfTrue="1" operator="containsText" text="NO HABILITADO">
      <formula>NOT(ISERROR(SEARCH("NO HABILITADO",O400)))</formula>
    </cfRule>
    <cfRule type="containsText" dxfId="2155" priority="2350" stopIfTrue="1" operator="containsText" text="HABILITADO">
      <formula>NOT(ISERROR(SEARCH("HABILITADO",O400)))</formula>
    </cfRule>
  </conditionalFormatting>
  <conditionalFormatting sqref="O400">
    <cfRule type="containsText" dxfId="2154" priority="2346" operator="containsText" text="RECHAZADO">
      <formula>NOT(ISERROR(SEARCH("RECHAZADO",O400)))</formula>
    </cfRule>
    <cfRule type="containsText" dxfId="2153" priority="2347" operator="containsText" text="NO">
      <formula>NOT(ISERROR(SEARCH("NO",O400)))</formula>
    </cfRule>
    <cfRule type="containsText" dxfId="2152" priority="2348" operator="containsText" text="CUMPLE">
      <formula>NOT(ISERROR(SEARCH("CUMPLE",O400)))</formula>
    </cfRule>
  </conditionalFormatting>
  <conditionalFormatting sqref="O400">
    <cfRule type="containsText" dxfId="2151" priority="2344" stopIfTrue="1" operator="containsText" text="NO HABILITADO">
      <formula>NOT(ISERROR(SEARCH("NO HABILITADO",O400)))</formula>
    </cfRule>
    <cfRule type="containsText" dxfId="2150" priority="2345" stopIfTrue="1" operator="containsText" text="HABILITADO">
      <formula>NOT(ISERROR(SEARCH("HABILITADO",O400)))</formula>
    </cfRule>
  </conditionalFormatting>
  <conditionalFormatting sqref="O400">
    <cfRule type="containsText" dxfId="2149" priority="2341" operator="containsText" text="RECHAZADO">
      <formula>NOT(ISERROR(SEARCH("RECHAZADO",O400)))</formula>
    </cfRule>
    <cfRule type="containsText" dxfId="2148" priority="2342" operator="containsText" text="NO">
      <formula>NOT(ISERROR(SEARCH("NO",O400)))</formula>
    </cfRule>
    <cfRule type="containsText" dxfId="2147" priority="2343" operator="containsText" text="CUMPLE">
      <formula>NOT(ISERROR(SEARCH("CUMPLE",O400)))</formula>
    </cfRule>
  </conditionalFormatting>
  <conditionalFormatting sqref="L407">
    <cfRule type="containsText" dxfId="2146" priority="2339" stopIfTrue="1" operator="containsText" text="NO HABILITADO">
      <formula>NOT(ISERROR(SEARCH("NO HABILITADO",L407)))</formula>
    </cfRule>
    <cfRule type="containsText" dxfId="2145" priority="2340" stopIfTrue="1" operator="containsText" text="HABILITADO">
      <formula>NOT(ISERROR(SEARCH("HABILITADO",L407)))</formula>
    </cfRule>
  </conditionalFormatting>
  <conditionalFormatting sqref="L407">
    <cfRule type="containsText" dxfId="2144" priority="2336" operator="containsText" text="RECHAZADO">
      <formula>NOT(ISERROR(SEARCH("RECHAZADO",L407)))</formula>
    </cfRule>
    <cfRule type="containsText" dxfId="2143" priority="2337" operator="containsText" text="NO">
      <formula>NOT(ISERROR(SEARCH("NO",L407)))</formula>
    </cfRule>
    <cfRule type="containsText" dxfId="2142" priority="2338" operator="containsText" text="CUMPLE">
      <formula>NOT(ISERROR(SEARCH("CUMPLE",L407)))</formula>
    </cfRule>
  </conditionalFormatting>
  <conditionalFormatting sqref="L407">
    <cfRule type="containsText" dxfId="2141" priority="2334" stopIfTrue="1" operator="containsText" text="NO HABILITADO">
      <formula>NOT(ISERROR(SEARCH("NO HABILITADO",L407)))</formula>
    </cfRule>
    <cfRule type="containsText" dxfId="2140" priority="2335" stopIfTrue="1" operator="containsText" text="HABILITADO">
      <formula>NOT(ISERROR(SEARCH("HABILITADO",L407)))</formula>
    </cfRule>
  </conditionalFormatting>
  <conditionalFormatting sqref="L407">
    <cfRule type="containsText" dxfId="2139" priority="2331" operator="containsText" text="RECHAZADO">
      <formula>NOT(ISERROR(SEARCH("RECHAZADO",L407)))</formula>
    </cfRule>
    <cfRule type="containsText" dxfId="2138" priority="2332" operator="containsText" text="NO">
      <formula>NOT(ISERROR(SEARCH("NO",L407)))</formula>
    </cfRule>
    <cfRule type="containsText" dxfId="2137" priority="2333" operator="containsText" text="CUMPLE">
      <formula>NOT(ISERROR(SEARCH("CUMPLE",L407)))</formula>
    </cfRule>
  </conditionalFormatting>
  <conditionalFormatting sqref="L408:L409">
    <cfRule type="containsText" dxfId="2136" priority="2329" stopIfTrue="1" operator="containsText" text="NO HABILITADO">
      <formula>NOT(ISERROR(SEARCH("NO HABILITADO",L408)))</formula>
    </cfRule>
    <cfRule type="containsText" dxfId="2135" priority="2330" stopIfTrue="1" operator="containsText" text="HABILITADO">
      <formula>NOT(ISERROR(SEARCH("HABILITADO",L408)))</formula>
    </cfRule>
  </conditionalFormatting>
  <conditionalFormatting sqref="L408:L409">
    <cfRule type="containsText" dxfId="2134" priority="2326" operator="containsText" text="RECHAZADO">
      <formula>NOT(ISERROR(SEARCH("RECHAZADO",L408)))</formula>
    </cfRule>
    <cfRule type="containsText" dxfId="2133" priority="2327" operator="containsText" text="NO">
      <formula>NOT(ISERROR(SEARCH("NO",L408)))</formula>
    </cfRule>
    <cfRule type="containsText" dxfId="2132" priority="2328" operator="containsText" text="CUMPLE">
      <formula>NOT(ISERROR(SEARCH("CUMPLE",L408)))</formula>
    </cfRule>
  </conditionalFormatting>
  <conditionalFormatting sqref="L408:L409">
    <cfRule type="containsText" dxfId="2131" priority="2324" stopIfTrue="1" operator="containsText" text="NO HABILITADO">
      <formula>NOT(ISERROR(SEARCH("NO HABILITADO",L408)))</formula>
    </cfRule>
    <cfRule type="containsText" dxfId="2130" priority="2325" stopIfTrue="1" operator="containsText" text="HABILITADO">
      <formula>NOT(ISERROR(SEARCH("HABILITADO",L408)))</formula>
    </cfRule>
  </conditionalFormatting>
  <conditionalFormatting sqref="L408:L409">
    <cfRule type="containsText" dxfId="2129" priority="2321" operator="containsText" text="RECHAZADO">
      <formula>NOT(ISERROR(SEARCH("RECHAZADO",L408)))</formula>
    </cfRule>
    <cfRule type="containsText" dxfId="2128" priority="2322" operator="containsText" text="NO">
      <formula>NOT(ISERROR(SEARCH("NO",L408)))</formula>
    </cfRule>
    <cfRule type="containsText" dxfId="2127" priority="2323" operator="containsText" text="CUMPLE">
      <formula>NOT(ISERROR(SEARCH("CUMPLE",L408)))</formula>
    </cfRule>
  </conditionalFormatting>
  <conditionalFormatting sqref="L417">
    <cfRule type="containsText" dxfId="2126" priority="2319" stopIfTrue="1" operator="containsText" text="NO HABILITADO">
      <formula>NOT(ISERROR(SEARCH("NO HABILITADO",L417)))</formula>
    </cfRule>
    <cfRule type="containsText" dxfId="2125" priority="2320" stopIfTrue="1" operator="containsText" text="HABILITADO">
      <formula>NOT(ISERROR(SEARCH("HABILITADO",L417)))</formula>
    </cfRule>
  </conditionalFormatting>
  <conditionalFormatting sqref="L417">
    <cfRule type="containsText" dxfId="2124" priority="2316" operator="containsText" text="RECHAZADO">
      <formula>NOT(ISERROR(SEARCH("RECHAZADO",L417)))</formula>
    </cfRule>
    <cfRule type="containsText" dxfId="2123" priority="2317" operator="containsText" text="NO">
      <formula>NOT(ISERROR(SEARCH("NO",L417)))</formula>
    </cfRule>
    <cfRule type="containsText" dxfId="2122" priority="2318" operator="containsText" text="CUMPLE">
      <formula>NOT(ISERROR(SEARCH("CUMPLE",L417)))</formula>
    </cfRule>
  </conditionalFormatting>
  <conditionalFormatting sqref="L417">
    <cfRule type="containsText" dxfId="2121" priority="2314" stopIfTrue="1" operator="containsText" text="NO HABILITADO">
      <formula>NOT(ISERROR(SEARCH("NO HABILITADO",L417)))</formula>
    </cfRule>
    <cfRule type="containsText" dxfId="2120" priority="2315" stopIfTrue="1" operator="containsText" text="HABILITADO">
      <formula>NOT(ISERROR(SEARCH("HABILITADO",L417)))</formula>
    </cfRule>
  </conditionalFormatting>
  <conditionalFormatting sqref="L417">
    <cfRule type="containsText" dxfId="2119" priority="2311" operator="containsText" text="RECHAZADO">
      <formula>NOT(ISERROR(SEARCH("RECHAZADO",L417)))</formula>
    </cfRule>
    <cfRule type="containsText" dxfId="2118" priority="2312" operator="containsText" text="NO">
      <formula>NOT(ISERROR(SEARCH("NO",L417)))</formula>
    </cfRule>
    <cfRule type="containsText" dxfId="2117" priority="2313" operator="containsText" text="CUMPLE">
      <formula>NOT(ISERROR(SEARCH("CUMPLE",L417)))</formula>
    </cfRule>
  </conditionalFormatting>
  <conditionalFormatting sqref="L415">
    <cfRule type="containsText" dxfId="2116" priority="2309" stopIfTrue="1" operator="containsText" text="NO HABILITADO">
      <formula>NOT(ISERROR(SEARCH("NO HABILITADO",L415)))</formula>
    </cfRule>
    <cfRule type="containsText" dxfId="2115" priority="2310" stopIfTrue="1" operator="containsText" text="HABILITADO">
      <formula>NOT(ISERROR(SEARCH("HABILITADO",L415)))</formula>
    </cfRule>
  </conditionalFormatting>
  <conditionalFormatting sqref="L415">
    <cfRule type="containsText" dxfId="2114" priority="2306" operator="containsText" text="RECHAZADO">
      <formula>NOT(ISERROR(SEARCH("RECHAZADO",L415)))</formula>
    </cfRule>
    <cfRule type="containsText" dxfId="2113" priority="2307" operator="containsText" text="NO">
      <formula>NOT(ISERROR(SEARCH("NO",L415)))</formula>
    </cfRule>
    <cfRule type="containsText" dxfId="2112" priority="2308" operator="containsText" text="CUMPLE">
      <formula>NOT(ISERROR(SEARCH("CUMPLE",L415)))</formula>
    </cfRule>
  </conditionalFormatting>
  <conditionalFormatting sqref="L415">
    <cfRule type="containsText" dxfId="2111" priority="2304" stopIfTrue="1" operator="containsText" text="NO HABILITADO">
      <formula>NOT(ISERROR(SEARCH("NO HABILITADO",L415)))</formula>
    </cfRule>
    <cfRule type="containsText" dxfId="2110" priority="2305" stopIfTrue="1" operator="containsText" text="HABILITADO">
      <formula>NOT(ISERROR(SEARCH("HABILITADO",L415)))</formula>
    </cfRule>
  </conditionalFormatting>
  <conditionalFormatting sqref="L415">
    <cfRule type="containsText" dxfId="2109" priority="2301" operator="containsText" text="RECHAZADO">
      <formula>NOT(ISERROR(SEARCH("RECHAZADO",L415)))</formula>
    </cfRule>
    <cfRule type="containsText" dxfId="2108" priority="2302" operator="containsText" text="NO">
      <formula>NOT(ISERROR(SEARCH("NO",L415)))</formula>
    </cfRule>
    <cfRule type="containsText" dxfId="2107" priority="2303" operator="containsText" text="CUMPLE">
      <formula>NOT(ISERROR(SEARCH("CUMPLE",L415)))</formula>
    </cfRule>
  </conditionalFormatting>
  <conditionalFormatting sqref="L416">
    <cfRule type="containsText" dxfId="2106" priority="2299" stopIfTrue="1" operator="containsText" text="NO HABILITADO">
      <formula>NOT(ISERROR(SEARCH("NO HABILITADO",L416)))</formula>
    </cfRule>
    <cfRule type="containsText" dxfId="2105" priority="2300" stopIfTrue="1" operator="containsText" text="HABILITADO">
      <formula>NOT(ISERROR(SEARCH("HABILITADO",L416)))</formula>
    </cfRule>
  </conditionalFormatting>
  <conditionalFormatting sqref="L416">
    <cfRule type="containsText" dxfId="2104" priority="2296" operator="containsText" text="RECHAZADO">
      <formula>NOT(ISERROR(SEARCH("RECHAZADO",L416)))</formula>
    </cfRule>
    <cfRule type="containsText" dxfId="2103" priority="2297" operator="containsText" text="NO">
      <formula>NOT(ISERROR(SEARCH("NO",L416)))</formula>
    </cfRule>
    <cfRule type="containsText" dxfId="2102" priority="2298" operator="containsText" text="CUMPLE">
      <formula>NOT(ISERROR(SEARCH("CUMPLE",L416)))</formula>
    </cfRule>
  </conditionalFormatting>
  <conditionalFormatting sqref="L416">
    <cfRule type="containsText" dxfId="2101" priority="2294" stopIfTrue="1" operator="containsText" text="NO HABILITADO">
      <formula>NOT(ISERROR(SEARCH("NO HABILITADO",L416)))</formula>
    </cfRule>
    <cfRule type="containsText" dxfId="2100" priority="2295" stopIfTrue="1" operator="containsText" text="HABILITADO">
      <formula>NOT(ISERROR(SEARCH("HABILITADO",L416)))</formula>
    </cfRule>
  </conditionalFormatting>
  <conditionalFormatting sqref="L416">
    <cfRule type="containsText" dxfId="2099" priority="2291" operator="containsText" text="RECHAZADO">
      <formula>NOT(ISERROR(SEARCH("RECHAZADO",L416)))</formula>
    </cfRule>
    <cfRule type="containsText" dxfId="2098" priority="2292" operator="containsText" text="NO">
      <formula>NOT(ISERROR(SEARCH("NO",L416)))</formula>
    </cfRule>
    <cfRule type="containsText" dxfId="2097" priority="2293" operator="containsText" text="CUMPLE">
      <formula>NOT(ISERROR(SEARCH("CUMPLE",L416)))</formula>
    </cfRule>
  </conditionalFormatting>
  <conditionalFormatting sqref="L410">
    <cfRule type="containsText" dxfId="2096" priority="2289" stopIfTrue="1" operator="containsText" text="NO HABILITADO">
      <formula>NOT(ISERROR(SEARCH("NO HABILITADO",L410)))</formula>
    </cfRule>
    <cfRule type="containsText" dxfId="2095" priority="2290" stopIfTrue="1" operator="containsText" text="HABILITADO">
      <formula>NOT(ISERROR(SEARCH("HABILITADO",L410)))</formula>
    </cfRule>
  </conditionalFormatting>
  <conditionalFormatting sqref="L410">
    <cfRule type="containsText" dxfId="2094" priority="2286" operator="containsText" text="RECHAZADO">
      <formula>NOT(ISERROR(SEARCH("RECHAZADO",L410)))</formula>
    </cfRule>
    <cfRule type="containsText" dxfId="2093" priority="2287" operator="containsText" text="NO">
      <formula>NOT(ISERROR(SEARCH("NO",L410)))</formula>
    </cfRule>
    <cfRule type="containsText" dxfId="2092" priority="2288" operator="containsText" text="CUMPLE">
      <formula>NOT(ISERROR(SEARCH("CUMPLE",L410)))</formula>
    </cfRule>
  </conditionalFormatting>
  <conditionalFormatting sqref="L410">
    <cfRule type="containsText" dxfId="2091" priority="2284" stopIfTrue="1" operator="containsText" text="NO HABILITADO">
      <formula>NOT(ISERROR(SEARCH("NO HABILITADO",L410)))</formula>
    </cfRule>
    <cfRule type="containsText" dxfId="2090" priority="2285" stopIfTrue="1" operator="containsText" text="HABILITADO">
      <formula>NOT(ISERROR(SEARCH("HABILITADO",L410)))</formula>
    </cfRule>
  </conditionalFormatting>
  <conditionalFormatting sqref="L410">
    <cfRule type="containsText" dxfId="2089" priority="2281" operator="containsText" text="RECHAZADO">
      <formula>NOT(ISERROR(SEARCH("RECHAZADO",L410)))</formula>
    </cfRule>
    <cfRule type="containsText" dxfId="2088" priority="2282" operator="containsText" text="NO">
      <formula>NOT(ISERROR(SEARCH("NO",L410)))</formula>
    </cfRule>
    <cfRule type="containsText" dxfId="2087" priority="2283" operator="containsText" text="CUMPLE">
      <formula>NOT(ISERROR(SEARCH("CUMPLE",L410)))</formula>
    </cfRule>
  </conditionalFormatting>
  <conditionalFormatting sqref="E418">
    <cfRule type="containsText" dxfId="2086" priority="2279" stopIfTrue="1" operator="containsText" text="NO HABILITADO">
      <formula>NOT(ISERROR(SEARCH("NO HABILITADO",E418)))</formula>
    </cfRule>
    <cfRule type="containsText" dxfId="2085" priority="2280" stopIfTrue="1" operator="containsText" text="HABILITADO">
      <formula>NOT(ISERROR(SEARCH("HABILITADO",E418)))</formula>
    </cfRule>
  </conditionalFormatting>
  <conditionalFormatting sqref="E418">
    <cfRule type="containsText" dxfId="2084" priority="2276" operator="containsText" text="RECHAZADO">
      <formula>NOT(ISERROR(SEARCH("RECHAZADO",E418)))</formula>
    </cfRule>
    <cfRule type="containsText" dxfId="2083" priority="2277" operator="containsText" text="NO">
      <formula>NOT(ISERROR(SEARCH("NO",E418)))</formula>
    </cfRule>
    <cfRule type="containsText" dxfId="2082" priority="2278" operator="containsText" text="CUMPLE">
      <formula>NOT(ISERROR(SEARCH("CUMPLE",E418)))</formula>
    </cfRule>
  </conditionalFormatting>
  <conditionalFormatting sqref="E418">
    <cfRule type="containsText" dxfId="2081" priority="2274" stopIfTrue="1" operator="containsText" text="NO HABILITADO">
      <formula>NOT(ISERROR(SEARCH("NO HABILITADO",E418)))</formula>
    </cfRule>
    <cfRule type="containsText" dxfId="2080" priority="2275" stopIfTrue="1" operator="containsText" text="HABILITADO">
      <formula>NOT(ISERROR(SEARCH("HABILITADO",E418)))</formula>
    </cfRule>
  </conditionalFormatting>
  <conditionalFormatting sqref="E418">
    <cfRule type="containsText" dxfId="2079" priority="2271" operator="containsText" text="RECHAZADO">
      <formula>NOT(ISERROR(SEARCH("RECHAZADO",E418)))</formula>
    </cfRule>
    <cfRule type="containsText" dxfId="2078" priority="2272" operator="containsText" text="NO">
      <formula>NOT(ISERROR(SEARCH("NO",E418)))</formula>
    </cfRule>
    <cfRule type="containsText" dxfId="2077" priority="2273" operator="containsText" text="CUMPLE">
      <formula>NOT(ISERROR(SEARCH("CUMPLE",E418)))</formula>
    </cfRule>
  </conditionalFormatting>
  <conditionalFormatting sqref="O422">
    <cfRule type="containsText" dxfId="2076" priority="2269" stopIfTrue="1" operator="containsText" text="NO HABILITADO">
      <formula>NOT(ISERROR(SEARCH("NO HABILITADO",O422)))</formula>
    </cfRule>
    <cfRule type="containsText" dxfId="2075" priority="2270" stopIfTrue="1" operator="containsText" text="HABILITADO">
      <formula>NOT(ISERROR(SEARCH("HABILITADO",O422)))</formula>
    </cfRule>
  </conditionalFormatting>
  <conditionalFormatting sqref="O422">
    <cfRule type="containsText" dxfId="2074" priority="2266" operator="containsText" text="RECHAZADO">
      <formula>NOT(ISERROR(SEARCH("RECHAZADO",O422)))</formula>
    </cfRule>
    <cfRule type="containsText" dxfId="2073" priority="2267" operator="containsText" text="NO">
      <formula>NOT(ISERROR(SEARCH("NO",O422)))</formula>
    </cfRule>
    <cfRule type="containsText" dxfId="2072" priority="2268" operator="containsText" text="CUMPLE">
      <formula>NOT(ISERROR(SEARCH("CUMPLE",O422)))</formula>
    </cfRule>
  </conditionalFormatting>
  <conditionalFormatting sqref="O422">
    <cfRule type="containsText" dxfId="2071" priority="2264" stopIfTrue="1" operator="containsText" text="NO HABILITADO">
      <formula>NOT(ISERROR(SEARCH("NO HABILITADO",O422)))</formula>
    </cfRule>
    <cfRule type="containsText" dxfId="2070" priority="2265" stopIfTrue="1" operator="containsText" text="HABILITADO">
      <formula>NOT(ISERROR(SEARCH("HABILITADO",O422)))</formula>
    </cfRule>
  </conditionalFormatting>
  <conditionalFormatting sqref="O422">
    <cfRule type="containsText" dxfId="2069" priority="2261" operator="containsText" text="RECHAZADO">
      <formula>NOT(ISERROR(SEARCH("RECHAZADO",O422)))</formula>
    </cfRule>
    <cfRule type="containsText" dxfId="2068" priority="2262" operator="containsText" text="NO">
      <formula>NOT(ISERROR(SEARCH("NO",O422)))</formula>
    </cfRule>
    <cfRule type="containsText" dxfId="2067" priority="2263" operator="containsText" text="CUMPLE">
      <formula>NOT(ISERROR(SEARCH("CUMPLE",O422)))</formula>
    </cfRule>
  </conditionalFormatting>
  <conditionalFormatting sqref="L429:L430">
    <cfRule type="containsText" dxfId="2066" priority="2259" stopIfTrue="1" operator="containsText" text="NO HABILITADO">
      <formula>NOT(ISERROR(SEARCH("NO HABILITADO",L429)))</formula>
    </cfRule>
    <cfRule type="containsText" dxfId="2065" priority="2260" stopIfTrue="1" operator="containsText" text="HABILITADO">
      <formula>NOT(ISERROR(SEARCH("HABILITADO",L429)))</formula>
    </cfRule>
  </conditionalFormatting>
  <conditionalFormatting sqref="L429:L430">
    <cfRule type="containsText" dxfId="2064" priority="2256" operator="containsText" text="RECHAZADO">
      <formula>NOT(ISERROR(SEARCH("RECHAZADO",L429)))</formula>
    </cfRule>
    <cfRule type="containsText" dxfId="2063" priority="2257" operator="containsText" text="NO">
      <formula>NOT(ISERROR(SEARCH("NO",L429)))</formula>
    </cfRule>
    <cfRule type="containsText" dxfId="2062" priority="2258" operator="containsText" text="CUMPLE">
      <formula>NOT(ISERROR(SEARCH("CUMPLE",L429)))</formula>
    </cfRule>
  </conditionalFormatting>
  <conditionalFormatting sqref="L429:L430">
    <cfRule type="containsText" dxfId="2061" priority="2254" stopIfTrue="1" operator="containsText" text="NO HABILITADO">
      <formula>NOT(ISERROR(SEARCH("NO HABILITADO",L429)))</formula>
    </cfRule>
    <cfRule type="containsText" dxfId="2060" priority="2255" stopIfTrue="1" operator="containsText" text="HABILITADO">
      <formula>NOT(ISERROR(SEARCH("HABILITADO",L429)))</formula>
    </cfRule>
  </conditionalFormatting>
  <conditionalFormatting sqref="L429:L430">
    <cfRule type="containsText" dxfId="2059" priority="2251" operator="containsText" text="RECHAZADO">
      <formula>NOT(ISERROR(SEARCH("RECHAZADO",L429)))</formula>
    </cfRule>
    <cfRule type="containsText" dxfId="2058" priority="2252" operator="containsText" text="NO">
      <formula>NOT(ISERROR(SEARCH("NO",L429)))</formula>
    </cfRule>
    <cfRule type="containsText" dxfId="2057" priority="2253" operator="containsText" text="CUMPLE">
      <formula>NOT(ISERROR(SEARCH("CUMPLE",L429)))</formula>
    </cfRule>
  </conditionalFormatting>
  <conditionalFormatting sqref="L431">
    <cfRule type="containsText" dxfId="2056" priority="2249" stopIfTrue="1" operator="containsText" text="NO HABILITADO">
      <formula>NOT(ISERROR(SEARCH("NO HABILITADO",L431)))</formula>
    </cfRule>
    <cfRule type="containsText" dxfId="2055" priority="2250" stopIfTrue="1" operator="containsText" text="HABILITADO">
      <formula>NOT(ISERROR(SEARCH("HABILITADO",L431)))</formula>
    </cfRule>
  </conditionalFormatting>
  <conditionalFormatting sqref="L431">
    <cfRule type="containsText" dxfId="2054" priority="2246" operator="containsText" text="RECHAZADO">
      <formula>NOT(ISERROR(SEARCH("RECHAZADO",L431)))</formula>
    </cfRule>
    <cfRule type="containsText" dxfId="2053" priority="2247" operator="containsText" text="NO">
      <formula>NOT(ISERROR(SEARCH("NO",L431)))</formula>
    </cfRule>
    <cfRule type="containsText" dxfId="2052" priority="2248" operator="containsText" text="CUMPLE">
      <formula>NOT(ISERROR(SEARCH("CUMPLE",L431)))</formula>
    </cfRule>
  </conditionalFormatting>
  <conditionalFormatting sqref="L431">
    <cfRule type="containsText" dxfId="2051" priority="2244" stopIfTrue="1" operator="containsText" text="NO HABILITADO">
      <formula>NOT(ISERROR(SEARCH("NO HABILITADO",L431)))</formula>
    </cfRule>
    <cfRule type="containsText" dxfId="2050" priority="2245" stopIfTrue="1" operator="containsText" text="HABILITADO">
      <formula>NOT(ISERROR(SEARCH("HABILITADO",L431)))</formula>
    </cfRule>
  </conditionalFormatting>
  <conditionalFormatting sqref="L431">
    <cfRule type="containsText" dxfId="2049" priority="2241" operator="containsText" text="RECHAZADO">
      <formula>NOT(ISERROR(SEARCH("RECHAZADO",L431)))</formula>
    </cfRule>
    <cfRule type="containsText" dxfId="2048" priority="2242" operator="containsText" text="NO">
      <formula>NOT(ISERROR(SEARCH("NO",L431)))</formula>
    </cfRule>
    <cfRule type="containsText" dxfId="2047" priority="2243" operator="containsText" text="CUMPLE">
      <formula>NOT(ISERROR(SEARCH("CUMPLE",L431)))</formula>
    </cfRule>
  </conditionalFormatting>
  <conditionalFormatting sqref="L439">
    <cfRule type="containsText" dxfId="2046" priority="2239" stopIfTrue="1" operator="containsText" text="NO HABILITADO">
      <formula>NOT(ISERROR(SEARCH("NO HABILITADO",L439)))</formula>
    </cfRule>
    <cfRule type="containsText" dxfId="2045" priority="2240" stopIfTrue="1" operator="containsText" text="HABILITADO">
      <formula>NOT(ISERROR(SEARCH("HABILITADO",L439)))</formula>
    </cfRule>
  </conditionalFormatting>
  <conditionalFormatting sqref="L439">
    <cfRule type="containsText" dxfId="2044" priority="2236" operator="containsText" text="RECHAZADO">
      <formula>NOT(ISERROR(SEARCH("RECHAZADO",L439)))</formula>
    </cfRule>
    <cfRule type="containsText" dxfId="2043" priority="2237" operator="containsText" text="NO">
      <formula>NOT(ISERROR(SEARCH("NO",L439)))</formula>
    </cfRule>
    <cfRule type="containsText" dxfId="2042" priority="2238" operator="containsText" text="CUMPLE">
      <formula>NOT(ISERROR(SEARCH("CUMPLE",L439)))</formula>
    </cfRule>
  </conditionalFormatting>
  <conditionalFormatting sqref="L439">
    <cfRule type="containsText" dxfId="2041" priority="2234" stopIfTrue="1" operator="containsText" text="NO HABILITADO">
      <formula>NOT(ISERROR(SEARCH("NO HABILITADO",L439)))</formula>
    </cfRule>
    <cfRule type="containsText" dxfId="2040" priority="2235" stopIfTrue="1" operator="containsText" text="HABILITADO">
      <formula>NOT(ISERROR(SEARCH("HABILITADO",L439)))</formula>
    </cfRule>
  </conditionalFormatting>
  <conditionalFormatting sqref="L439">
    <cfRule type="containsText" dxfId="2039" priority="2231" operator="containsText" text="RECHAZADO">
      <formula>NOT(ISERROR(SEARCH("RECHAZADO",L439)))</formula>
    </cfRule>
    <cfRule type="containsText" dxfId="2038" priority="2232" operator="containsText" text="NO">
      <formula>NOT(ISERROR(SEARCH("NO",L439)))</formula>
    </cfRule>
    <cfRule type="containsText" dxfId="2037" priority="2233" operator="containsText" text="CUMPLE">
      <formula>NOT(ISERROR(SEARCH("CUMPLE",L439)))</formula>
    </cfRule>
  </conditionalFormatting>
  <conditionalFormatting sqref="L437">
    <cfRule type="containsText" dxfId="2036" priority="2229" stopIfTrue="1" operator="containsText" text="NO HABILITADO">
      <formula>NOT(ISERROR(SEARCH("NO HABILITADO",L437)))</formula>
    </cfRule>
    <cfRule type="containsText" dxfId="2035" priority="2230" stopIfTrue="1" operator="containsText" text="HABILITADO">
      <formula>NOT(ISERROR(SEARCH("HABILITADO",L437)))</formula>
    </cfRule>
  </conditionalFormatting>
  <conditionalFormatting sqref="L437">
    <cfRule type="containsText" dxfId="2034" priority="2226" operator="containsText" text="RECHAZADO">
      <formula>NOT(ISERROR(SEARCH("RECHAZADO",L437)))</formula>
    </cfRule>
    <cfRule type="containsText" dxfId="2033" priority="2227" operator="containsText" text="NO">
      <formula>NOT(ISERROR(SEARCH("NO",L437)))</formula>
    </cfRule>
    <cfRule type="containsText" dxfId="2032" priority="2228" operator="containsText" text="CUMPLE">
      <formula>NOT(ISERROR(SEARCH("CUMPLE",L437)))</formula>
    </cfRule>
  </conditionalFormatting>
  <conditionalFormatting sqref="L437">
    <cfRule type="containsText" dxfId="2031" priority="2224" stopIfTrue="1" operator="containsText" text="NO HABILITADO">
      <formula>NOT(ISERROR(SEARCH("NO HABILITADO",L437)))</formula>
    </cfRule>
    <cfRule type="containsText" dxfId="2030" priority="2225" stopIfTrue="1" operator="containsText" text="HABILITADO">
      <formula>NOT(ISERROR(SEARCH("HABILITADO",L437)))</formula>
    </cfRule>
  </conditionalFormatting>
  <conditionalFormatting sqref="L437">
    <cfRule type="containsText" dxfId="2029" priority="2221" operator="containsText" text="RECHAZADO">
      <formula>NOT(ISERROR(SEARCH("RECHAZADO",L437)))</formula>
    </cfRule>
    <cfRule type="containsText" dxfId="2028" priority="2222" operator="containsText" text="NO">
      <formula>NOT(ISERROR(SEARCH("NO",L437)))</formula>
    </cfRule>
    <cfRule type="containsText" dxfId="2027" priority="2223" operator="containsText" text="CUMPLE">
      <formula>NOT(ISERROR(SEARCH("CUMPLE",L437)))</formula>
    </cfRule>
  </conditionalFormatting>
  <conditionalFormatting sqref="L438">
    <cfRule type="containsText" dxfId="2026" priority="2219" stopIfTrue="1" operator="containsText" text="NO HABILITADO">
      <formula>NOT(ISERROR(SEARCH("NO HABILITADO",L438)))</formula>
    </cfRule>
    <cfRule type="containsText" dxfId="2025" priority="2220" stopIfTrue="1" operator="containsText" text="HABILITADO">
      <formula>NOT(ISERROR(SEARCH("HABILITADO",L438)))</formula>
    </cfRule>
  </conditionalFormatting>
  <conditionalFormatting sqref="L438">
    <cfRule type="containsText" dxfId="2024" priority="2216" operator="containsText" text="RECHAZADO">
      <formula>NOT(ISERROR(SEARCH("RECHAZADO",L438)))</formula>
    </cfRule>
    <cfRule type="containsText" dxfId="2023" priority="2217" operator="containsText" text="NO">
      <formula>NOT(ISERROR(SEARCH("NO",L438)))</formula>
    </cfRule>
    <cfRule type="containsText" dxfId="2022" priority="2218" operator="containsText" text="CUMPLE">
      <formula>NOT(ISERROR(SEARCH("CUMPLE",L438)))</formula>
    </cfRule>
  </conditionalFormatting>
  <conditionalFormatting sqref="L438">
    <cfRule type="containsText" dxfId="2021" priority="2214" stopIfTrue="1" operator="containsText" text="NO HABILITADO">
      <formula>NOT(ISERROR(SEARCH("NO HABILITADO",L438)))</formula>
    </cfRule>
    <cfRule type="containsText" dxfId="2020" priority="2215" stopIfTrue="1" operator="containsText" text="HABILITADO">
      <formula>NOT(ISERROR(SEARCH("HABILITADO",L438)))</formula>
    </cfRule>
  </conditionalFormatting>
  <conditionalFormatting sqref="L438">
    <cfRule type="containsText" dxfId="2019" priority="2211" operator="containsText" text="RECHAZADO">
      <formula>NOT(ISERROR(SEARCH("RECHAZADO",L438)))</formula>
    </cfRule>
    <cfRule type="containsText" dxfId="2018" priority="2212" operator="containsText" text="NO">
      <formula>NOT(ISERROR(SEARCH("NO",L438)))</formula>
    </cfRule>
    <cfRule type="containsText" dxfId="2017" priority="2213" operator="containsText" text="CUMPLE">
      <formula>NOT(ISERROR(SEARCH("CUMPLE",L438)))</formula>
    </cfRule>
  </conditionalFormatting>
  <conditionalFormatting sqref="L432">
    <cfRule type="containsText" dxfId="2016" priority="2209" stopIfTrue="1" operator="containsText" text="NO HABILITADO">
      <formula>NOT(ISERROR(SEARCH("NO HABILITADO",L432)))</formula>
    </cfRule>
    <cfRule type="containsText" dxfId="2015" priority="2210" stopIfTrue="1" operator="containsText" text="HABILITADO">
      <formula>NOT(ISERROR(SEARCH("HABILITADO",L432)))</formula>
    </cfRule>
  </conditionalFormatting>
  <conditionalFormatting sqref="L432">
    <cfRule type="containsText" dxfId="2014" priority="2206" operator="containsText" text="RECHAZADO">
      <formula>NOT(ISERROR(SEARCH("RECHAZADO",L432)))</formula>
    </cfRule>
    <cfRule type="containsText" dxfId="2013" priority="2207" operator="containsText" text="NO">
      <formula>NOT(ISERROR(SEARCH("NO",L432)))</formula>
    </cfRule>
    <cfRule type="containsText" dxfId="2012" priority="2208" operator="containsText" text="CUMPLE">
      <formula>NOT(ISERROR(SEARCH("CUMPLE",L432)))</formula>
    </cfRule>
  </conditionalFormatting>
  <conditionalFormatting sqref="L432">
    <cfRule type="containsText" dxfId="2011" priority="2204" stopIfTrue="1" operator="containsText" text="NO HABILITADO">
      <formula>NOT(ISERROR(SEARCH("NO HABILITADO",L432)))</formula>
    </cfRule>
    <cfRule type="containsText" dxfId="2010" priority="2205" stopIfTrue="1" operator="containsText" text="HABILITADO">
      <formula>NOT(ISERROR(SEARCH("HABILITADO",L432)))</formula>
    </cfRule>
  </conditionalFormatting>
  <conditionalFormatting sqref="L432">
    <cfRule type="containsText" dxfId="2009" priority="2201" operator="containsText" text="RECHAZADO">
      <formula>NOT(ISERROR(SEARCH("RECHAZADO",L432)))</formula>
    </cfRule>
    <cfRule type="containsText" dxfId="2008" priority="2202" operator="containsText" text="NO">
      <formula>NOT(ISERROR(SEARCH("NO",L432)))</formula>
    </cfRule>
    <cfRule type="containsText" dxfId="2007" priority="2203" operator="containsText" text="CUMPLE">
      <formula>NOT(ISERROR(SEARCH("CUMPLE",L432)))</formula>
    </cfRule>
  </conditionalFormatting>
  <conditionalFormatting sqref="E440">
    <cfRule type="containsText" dxfId="2006" priority="2199" stopIfTrue="1" operator="containsText" text="NO HABILITADO">
      <formula>NOT(ISERROR(SEARCH("NO HABILITADO",E440)))</formula>
    </cfRule>
    <cfRule type="containsText" dxfId="2005" priority="2200" stopIfTrue="1" operator="containsText" text="HABILITADO">
      <formula>NOT(ISERROR(SEARCH("HABILITADO",E440)))</formula>
    </cfRule>
  </conditionalFormatting>
  <conditionalFormatting sqref="E440">
    <cfRule type="containsText" dxfId="2004" priority="2196" operator="containsText" text="RECHAZADO">
      <formula>NOT(ISERROR(SEARCH("RECHAZADO",E440)))</formula>
    </cfRule>
    <cfRule type="containsText" dxfId="2003" priority="2197" operator="containsText" text="NO">
      <formula>NOT(ISERROR(SEARCH("NO",E440)))</formula>
    </cfRule>
    <cfRule type="containsText" dxfId="2002" priority="2198" operator="containsText" text="CUMPLE">
      <formula>NOT(ISERROR(SEARCH("CUMPLE",E440)))</formula>
    </cfRule>
  </conditionalFormatting>
  <conditionalFormatting sqref="E440">
    <cfRule type="containsText" dxfId="2001" priority="2194" stopIfTrue="1" operator="containsText" text="NO HABILITADO">
      <formula>NOT(ISERROR(SEARCH("NO HABILITADO",E440)))</formula>
    </cfRule>
    <cfRule type="containsText" dxfId="2000" priority="2195" stopIfTrue="1" operator="containsText" text="HABILITADO">
      <formula>NOT(ISERROR(SEARCH("HABILITADO",E440)))</formula>
    </cfRule>
  </conditionalFormatting>
  <conditionalFormatting sqref="E440">
    <cfRule type="containsText" dxfId="1999" priority="2191" operator="containsText" text="RECHAZADO">
      <formula>NOT(ISERROR(SEARCH("RECHAZADO",E440)))</formula>
    </cfRule>
    <cfRule type="containsText" dxfId="1998" priority="2192" operator="containsText" text="NO">
      <formula>NOT(ISERROR(SEARCH("NO",E440)))</formula>
    </cfRule>
    <cfRule type="containsText" dxfId="1997" priority="2193" operator="containsText" text="CUMPLE">
      <formula>NOT(ISERROR(SEARCH("CUMPLE",E440)))</formula>
    </cfRule>
  </conditionalFormatting>
  <conditionalFormatting sqref="O448">
    <cfRule type="containsText" dxfId="1996" priority="2189" stopIfTrue="1" operator="containsText" text="NO HABILITADO">
      <formula>NOT(ISERROR(SEARCH("NO HABILITADO",O448)))</formula>
    </cfRule>
    <cfRule type="containsText" dxfId="1995" priority="2190" stopIfTrue="1" operator="containsText" text="HABILITADO">
      <formula>NOT(ISERROR(SEARCH("HABILITADO",O448)))</formula>
    </cfRule>
  </conditionalFormatting>
  <conditionalFormatting sqref="O448">
    <cfRule type="containsText" dxfId="1994" priority="2186" operator="containsText" text="RECHAZADO">
      <formula>NOT(ISERROR(SEARCH("RECHAZADO",O448)))</formula>
    </cfRule>
    <cfRule type="containsText" dxfId="1993" priority="2187" operator="containsText" text="NO">
      <formula>NOT(ISERROR(SEARCH("NO",O448)))</formula>
    </cfRule>
    <cfRule type="containsText" dxfId="1992" priority="2188" operator="containsText" text="CUMPLE">
      <formula>NOT(ISERROR(SEARCH("CUMPLE",O448)))</formula>
    </cfRule>
  </conditionalFormatting>
  <conditionalFormatting sqref="O448">
    <cfRule type="containsText" dxfId="1991" priority="2184" stopIfTrue="1" operator="containsText" text="NO HABILITADO">
      <formula>NOT(ISERROR(SEARCH("NO HABILITADO",O448)))</formula>
    </cfRule>
    <cfRule type="containsText" dxfId="1990" priority="2185" stopIfTrue="1" operator="containsText" text="HABILITADO">
      <formula>NOT(ISERROR(SEARCH("HABILITADO",O448)))</formula>
    </cfRule>
  </conditionalFormatting>
  <conditionalFormatting sqref="O448">
    <cfRule type="containsText" dxfId="1989" priority="2181" operator="containsText" text="RECHAZADO">
      <formula>NOT(ISERROR(SEARCH("RECHAZADO",O448)))</formula>
    </cfRule>
    <cfRule type="containsText" dxfId="1988" priority="2182" operator="containsText" text="NO">
      <formula>NOT(ISERROR(SEARCH("NO",O448)))</formula>
    </cfRule>
    <cfRule type="containsText" dxfId="1987" priority="2183" operator="containsText" text="CUMPLE">
      <formula>NOT(ISERROR(SEARCH("CUMPLE",O448)))</formula>
    </cfRule>
  </conditionalFormatting>
  <conditionalFormatting sqref="L455">
    <cfRule type="containsText" dxfId="1986" priority="2179" stopIfTrue="1" operator="containsText" text="NO HABILITADO">
      <formula>NOT(ISERROR(SEARCH("NO HABILITADO",L455)))</formula>
    </cfRule>
    <cfRule type="containsText" dxfId="1985" priority="2180" stopIfTrue="1" operator="containsText" text="HABILITADO">
      <formula>NOT(ISERROR(SEARCH("HABILITADO",L455)))</formula>
    </cfRule>
  </conditionalFormatting>
  <conditionalFormatting sqref="L455">
    <cfRule type="containsText" dxfId="1984" priority="2176" operator="containsText" text="RECHAZADO">
      <formula>NOT(ISERROR(SEARCH("RECHAZADO",L455)))</formula>
    </cfRule>
    <cfRule type="containsText" dxfId="1983" priority="2177" operator="containsText" text="NO">
      <formula>NOT(ISERROR(SEARCH("NO",L455)))</formula>
    </cfRule>
    <cfRule type="containsText" dxfId="1982" priority="2178" operator="containsText" text="CUMPLE">
      <formula>NOT(ISERROR(SEARCH("CUMPLE",L455)))</formula>
    </cfRule>
  </conditionalFormatting>
  <conditionalFormatting sqref="L455">
    <cfRule type="containsText" dxfId="1981" priority="2174" stopIfTrue="1" operator="containsText" text="NO HABILITADO">
      <formula>NOT(ISERROR(SEARCH("NO HABILITADO",L455)))</formula>
    </cfRule>
    <cfRule type="containsText" dxfId="1980" priority="2175" stopIfTrue="1" operator="containsText" text="HABILITADO">
      <formula>NOT(ISERROR(SEARCH("HABILITADO",L455)))</formula>
    </cfRule>
  </conditionalFormatting>
  <conditionalFormatting sqref="L455">
    <cfRule type="containsText" dxfId="1979" priority="2171" operator="containsText" text="RECHAZADO">
      <formula>NOT(ISERROR(SEARCH("RECHAZADO",L455)))</formula>
    </cfRule>
    <cfRule type="containsText" dxfId="1978" priority="2172" operator="containsText" text="NO">
      <formula>NOT(ISERROR(SEARCH("NO",L455)))</formula>
    </cfRule>
    <cfRule type="containsText" dxfId="1977" priority="2173" operator="containsText" text="CUMPLE">
      <formula>NOT(ISERROR(SEARCH("CUMPLE",L455)))</formula>
    </cfRule>
  </conditionalFormatting>
  <conditionalFormatting sqref="L457:L458">
    <cfRule type="containsText" dxfId="1976" priority="2169" stopIfTrue="1" operator="containsText" text="NO HABILITADO">
      <formula>NOT(ISERROR(SEARCH("NO HABILITADO",L457)))</formula>
    </cfRule>
    <cfRule type="containsText" dxfId="1975" priority="2170" stopIfTrue="1" operator="containsText" text="HABILITADO">
      <formula>NOT(ISERROR(SEARCH("HABILITADO",L457)))</formula>
    </cfRule>
  </conditionalFormatting>
  <conditionalFormatting sqref="L457:L458">
    <cfRule type="containsText" dxfId="1974" priority="2166" operator="containsText" text="RECHAZADO">
      <formula>NOT(ISERROR(SEARCH("RECHAZADO",L457)))</formula>
    </cfRule>
    <cfRule type="containsText" dxfId="1973" priority="2167" operator="containsText" text="NO">
      <formula>NOT(ISERROR(SEARCH("NO",L457)))</formula>
    </cfRule>
    <cfRule type="containsText" dxfId="1972" priority="2168" operator="containsText" text="CUMPLE">
      <formula>NOT(ISERROR(SEARCH("CUMPLE",L457)))</formula>
    </cfRule>
  </conditionalFormatting>
  <conditionalFormatting sqref="L457:L458">
    <cfRule type="containsText" dxfId="1971" priority="2164" stopIfTrue="1" operator="containsText" text="NO HABILITADO">
      <formula>NOT(ISERROR(SEARCH("NO HABILITADO",L457)))</formula>
    </cfRule>
    <cfRule type="containsText" dxfId="1970" priority="2165" stopIfTrue="1" operator="containsText" text="HABILITADO">
      <formula>NOT(ISERROR(SEARCH("HABILITADO",L457)))</formula>
    </cfRule>
  </conditionalFormatting>
  <conditionalFormatting sqref="L457:L458">
    <cfRule type="containsText" dxfId="1969" priority="2161" operator="containsText" text="RECHAZADO">
      <formula>NOT(ISERROR(SEARCH("RECHAZADO",L457)))</formula>
    </cfRule>
    <cfRule type="containsText" dxfId="1968" priority="2162" operator="containsText" text="NO">
      <formula>NOT(ISERROR(SEARCH("NO",L457)))</formula>
    </cfRule>
    <cfRule type="containsText" dxfId="1967" priority="2163" operator="containsText" text="CUMPLE">
      <formula>NOT(ISERROR(SEARCH("CUMPLE",L457)))</formula>
    </cfRule>
  </conditionalFormatting>
  <conditionalFormatting sqref="L466">
    <cfRule type="containsText" dxfId="1966" priority="2159" stopIfTrue="1" operator="containsText" text="NO HABILITADO">
      <formula>NOT(ISERROR(SEARCH("NO HABILITADO",L466)))</formula>
    </cfRule>
    <cfRule type="containsText" dxfId="1965" priority="2160" stopIfTrue="1" operator="containsText" text="HABILITADO">
      <formula>NOT(ISERROR(SEARCH("HABILITADO",L466)))</formula>
    </cfRule>
  </conditionalFormatting>
  <conditionalFormatting sqref="L466">
    <cfRule type="containsText" dxfId="1964" priority="2156" operator="containsText" text="RECHAZADO">
      <formula>NOT(ISERROR(SEARCH("RECHAZADO",L466)))</formula>
    </cfRule>
    <cfRule type="containsText" dxfId="1963" priority="2157" operator="containsText" text="NO">
      <formula>NOT(ISERROR(SEARCH("NO",L466)))</formula>
    </cfRule>
    <cfRule type="containsText" dxfId="1962" priority="2158" operator="containsText" text="CUMPLE">
      <formula>NOT(ISERROR(SEARCH("CUMPLE",L466)))</formula>
    </cfRule>
  </conditionalFormatting>
  <conditionalFormatting sqref="L466">
    <cfRule type="containsText" dxfId="1961" priority="2154" stopIfTrue="1" operator="containsText" text="NO HABILITADO">
      <formula>NOT(ISERROR(SEARCH("NO HABILITADO",L466)))</formula>
    </cfRule>
    <cfRule type="containsText" dxfId="1960" priority="2155" stopIfTrue="1" operator="containsText" text="HABILITADO">
      <formula>NOT(ISERROR(SEARCH("HABILITADO",L466)))</formula>
    </cfRule>
  </conditionalFormatting>
  <conditionalFormatting sqref="L466">
    <cfRule type="containsText" dxfId="1959" priority="2151" operator="containsText" text="RECHAZADO">
      <formula>NOT(ISERROR(SEARCH("RECHAZADO",L466)))</formula>
    </cfRule>
    <cfRule type="containsText" dxfId="1958" priority="2152" operator="containsText" text="NO">
      <formula>NOT(ISERROR(SEARCH("NO",L466)))</formula>
    </cfRule>
    <cfRule type="containsText" dxfId="1957" priority="2153" operator="containsText" text="CUMPLE">
      <formula>NOT(ISERROR(SEARCH("CUMPLE",L466)))</formula>
    </cfRule>
  </conditionalFormatting>
  <conditionalFormatting sqref="L464">
    <cfRule type="containsText" dxfId="1956" priority="2149" stopIfTrue="1" operator="containsText" text="NO HABILITADO">
      <formula>NOT(ISERROR(SEARCH("NO HABILITADO",L464)))</formula>
    </cfRule>
    <cfRule type="containsText" dxfId="1955" priority="2150" stopIfTrue="1" operator="containsText" text="HABILITADO">
      <formula>NOT(ISERROR(SEARCH("HABILITADO",L464)))</formula>
    </cfRule>
  </conditionalFormatting>
  <conditionalFormatting sqref="L464">
    <cfRule type="containsText" dxfId="1954" priority="2146" operator="containsText" text="RECHAZADO">
      <formula>NOT(ISERROR(SEARCH("RECHAZADO",L464)))</formula>
    </cfRule>
    <cfRule type="containsText" dxfId="1953" priority="2147" operator="containsText" text="NO">
      <formula>NOT(ISERROR(SEARCH("NO",L464)))</formula>
    </cfRule>
    <cfRule type="containsText" dxfId="1952" priority="2148" operator="containsText" text="CUMPLE">
      <formula>NOT(ISERROR(SEARCH("CUMPLE",L464)))</formula>
    </cfRule>
  </conditionalFormatting>
  <conditionalFormatting sqref="L464">
    <cfRule type="containsText" dxfId="1951" priority="2144" stopIfTrue="1" operator="containsText" text="NO HABILITADO">
      <formula>NOT(ISERROR(SEARCH("NO HABILITADO",L464)))</formula>
    </cfRule>
    <cfRule type="containsText" dxfId="1950" priority="2145" stopIfTrue="1" operator="containsText" text="HABILITADO">
      <formula>NOT(ISERROR(SEARCH("HABILITADO",L464)))</formula>
    </cfRule>
  </conditionalFormatting>
  <conditionalFormatting sqref="L464">
    <cfRule type="containsText" dxfId="1949" priority="2141" operator="containsText" text="RECHAZADO">
      <formula>NOT(ISERROR(SEARCH("RECHAZADO",L464)))</formula>
    </cfRule>
    <cfRule type="containsText" dxfId="1948" priority="2142" operator="containsText" text="NO">
      <formula>NOT(ISERROR(SEARCH("NO",L464)))</formula>
    </cfRule>
    <cfRule type="containsText" dxfId="1947" priority="2143" operator="containsText" text="CUMPLE">
      <formula>NOT(ISERROR(SEARCH("CUMPLE",L464)))</formula>
    </cfRule>
  </conditionalFormatting>
  <conditionalFormatting sqref="L465">
    <cfRule type="containsText" dxfId="1946" priority="2139" stopIfTrue="1" operator="containsText" text="NO HABILITADO">
      <formula>NOT(ISERROR(SEARCH("NO HABILITADO",L465)))</formula>
    </cfRule>
    <cfRule type="containsText" dxfId="1945" priority="2140" stopIfTrue="1" operator="containsText" text="HABILITADO">
      <formula>NOT(ISERROR(SEARCH("HABILITADO",L465)))</formula>
    </cfRule>
  </conditionalFormatting>
  <conditionalFormatting sqref="L465">
    <cfRule type="containsText" dxfId="1944" priority="2136" operator="containsText" text="RECHAZADO">
      <formula>NOT(ISERROR(SEARCH("RECHAZADO",L465)))</formula>
    </cfRule>
    <cfRule type="containsText" dxfId="1943" priority="2137" operator="containsText" text="NO">
      <formula>NOT(ISERROR(SEARCH("NO",L465)))</formula>
    </cfRule>
    <cfRule type="containsText" dxfId="1942" priority="2138" operator="containsText" text="CUMPLE">
      <formula>NOT(ISERROR(SEARCH("CUMPLE",L465)))</formula>
    </cfRule>
  </conditionalFormatting>
  <conditionalFormatting sqref="L465">
    <cfRule type="containsText" dxfId="1941" priority="2134" stopIfTrue="1" operator="containsText" text="NO HABILITADO">
      <formula>NOT(ISERROR(SEARCH("NO HABILITADO",L465)))</formula>
    </cfRule>
    <cfRule type="containsText" dxfId="1940" priority="2135" stopIfTrue="1" operator="containsText" text="HABILITADO">
      <formula>NOT(ISERROR(SEARCH("HABILITADO",L465)))</formula>
    </cfRule>
  </conditionalFormatting>
  <conditionalFormatting sqref="L465">
    <cfRule type="containsText" dxfId="1939" priority="2131" operator="containsText" text="RECHAZADO">
      <formula>NOT(ISERROR(SEARCH("RECHAZADO",L465)))</formula>
    </cfRule>
    <cfRule type="containsText" dxfId="1938" priority="2132" operator="containsText" text="NO">
      <formula>NOT(ISERROR(SEARCH("NO",L465)))</formula>
    </cfRule>
    <cfRule type="containsText" dxfId="1937" priority="2133" operator="containsText" text="CUMPLE">
      <formula>NOT(ISERROR(SEARCH("CUMPLE",L465)))</formula>
    </cfRule>
  </conditionalFormatting>
  <conditionalFormatting sqref="L459">
    <cfRule type="containsText" dxfId="1936" priority="2129" stopIfTrue="1" operator="containsText" text="NO HABILITADO">
      <formula>NOT(ISERROR(SEARCH("NO HABILITADO",L459)))</formula>
    </cfRule>
    <cfRule type="containsText" dxfId="1935" priority="2130" stopIfTrue="1" operator="containsText" text="HABILITADO">
      <formula>NOT(ISERROR(SEARCH("HABILITADO",L459)))</formula>
    </cfRule>
  </conditionalFormatting>
  <conditionalFormatting sqref="L459">
    <cfRule type="containsText" dxfId="1934" priority="2126" operator="containsText" text="RECHAZADO">
      <formula>NOT(ISERROR(SEARCH("RECHAZADO",L459)))</formula>
    </cfRule>
    <cfRule type="containsText" dxfId="1933" priority="2127" operator="containsText" text="NO">
      <formula>NOT(ISERROR(SEARCH("NO",L459)))</formula>
    </cfRule>
    <cfRule type="containsText" dxfId="1932" priority="2128" operator="containsText" text="CUMPLE">
      <formula>NOT(ISERROR(SEARCH("CUMPLE",L459)))</formula>
    </cfRule>
  </conditionalFormatting>
  <conditionalFormatting sqref="L459">
    <cfRule type="containsText" dxfId="1931" priority="2124" stopIfTrue="1" operator="containsText" text="NO HABILITADO">
      <formula>NOT(ISERROR(SEARCH("NO HABILITADO",L459)))</formula>
    </cfRule>
    <cfRule type="containsText" dxfId="1930" priority="2125" stopIfTrue="1" operator="containsText" text="HABILITADO">
      <formula>NOT(ISERROR(SEARCH("HABILITADO",L459)))</formula>
    </cfRule>
  </conditionalFormatting>
  <conditionalFormatting sqref="L459">
    <cfRule type="containsText" dxfId="1929" priority="2121" operator="containsText" text="RECHAZADO">
      <formula>NOT(ISERROR(SEARCH("RECHAZADO",L459)))</formula>
    </cfRule>
    <cfRule type="containsText" dxfId="1928" priority="2122" operator="containsText" text="NO">
      <formula>NOT(ISERROR(SEARCH("NO",L459)))</formula>
    </cfRule>
    <cfRule type="containsText" dxfId="1927" priority="2123" operator="containsText" text="CUMPLE">
      <formula>NOT(ISERROR(SEARCH("CUMPLE",L459)))</formula>
    </cfRule>
  </conditionalFormatting>
  <conditionalFormatting sqref="E467">
    <cfRule type="containsText" dxfId="1926" priority="2119" stopIfTrue="1" operator="containsText" text="NO HABILITADO">
      <formula>NOT(ISERROR(SEARCH("NO HABILITADO",E467)))</formula>
    </cfRule>
    <cfRule type="containsText" dxfId="1925" priority="2120" stopIfTrue="1" operator="containsText" text="HABILITADO">
      <formula>NOT(ISERROR(SEARCH("HABILITADO",E467)))</formula>
    </cfRule>
  </conditionalFormatting>
  <conditionalFormatting sqref="E467">
    <cfRule type="containsText" dxfId="1924" priority="2116" operator="containsText" text="RECHAZADO">
      <formula>NOT(ISERROR(SEARCH("RECHAZADO",E467)))</formula>
    </cfRule>
    <cfRule type="containsText" dxfId="1923" priority="2117" operator="containsText" text="NO">
      <formula>NOT(ISERROR(SEARCH("NO",E467)))</formula>
    </cfRule>
    <cfRule type="containsText" dxfId="1922" priority="2118" operator="containsText" text="CUMPLE">
      <formula>NOT(ISERROR(SEARCH("CUMPLE",E467)))</formula>
    </cfRule>
  </conditionalFormatting>
  <conditionalFormatting sqref="E467">
    <cfRule type="containsText" dxfId="1921" priority="2114" stopIfTrue="1" operator="containsText" text="NO HABILITADO">
      <formula>NOT(ISERROR(SEARCH("NO HABILITADO",E467)))</formula>
    </cfRule>
    <cfRule type="containsText" dxfId="1920" priority="2115" stopIfTrue="1" operator="containsText" text="HABILITADO">
      <formula>NOT(ISERROR(SEARCH("HABILITADO",E467)))</formula>
    </cfRule>
  </conditionalFormatting>
  <conditionalFormatting sqref="E467">
    <cfRule type="containsText" dxfId="1919" priority="2111" operator="containsText" text="RECHAZADO">
      <formula>NOT(ISERROR(SEARCH("RECHAZADO",E467)))</formula>
    </cfRule>
    <cfRule type="containsText" dxfId="1918" priority="2112" operator="containsText" text="NO">
      <formula>NOT(ISERROR(SEARCH("NO",E467)))</formula>
    </cfRule>
    <cfRule type="containsText" dxfId="1917" priority="2113" operator="containsText" text="CUMPLE">
      <formula>NOT(ISERROR(SEARCH("CUMPLE",E467)))</formula>
    </cfRule>
  </conditionalFormatting>
  <conditionalFormatting sqref="O471">
    <cfRule type="containsText" dxfId="1916" priority="2109" stopIfTrue="1" operator="containsText" text="NO HABILITADO">
      <formula>NOT(ISERROR(SEARCH("NO HABILITADO",O471)))</formula>
    </cfRule>
    <cfRule type="containsText" dxfId="1915" priority="2110" stopIfTrue="1" operator="containsText" text="HABILITADO">
      <formula>NOT(ISERROR(SEARCH("HABILITADO",O471)))</formula>
    </cfRule>
  </conditionalFormatting>
  <conditionalFormatting sqref="O471">
    <cfRule type="containsText" dxfId="1914" priority="2106" operator="containsText" text="RECHAZADO">
      <formula>NOT(ISERROR(SEARCH("RECHAZADO",O471)))</formula>
    </cfRule>
    <cfRule type="containsText" dxfId="1913" priority="2107" operator="containsText" text="NO">
      <formula>NOT(ISERROR(SEARCH("NO",O471)))</formula>
    </cfRule>
    <cfRule type="containsText" dxfId="1912" priority="2108" operator="containsText" text="CUMPLE">
      <formula>NOT(ISERROR(SEARCH("CUMPLE",O471)))</formula>
    </cfRule>
  </conditionalFormatting>
  <conditionalFormatting sqref="O471">
    <cfRule type="containsText" dxfId="1911" priority="2104" stopIfTrue="1" operator="containsText" text="NO HABILITADO">
      <formula>NOT(ISERROR(SEARCH("NO HABILITADO",O471)))</formula>
    </cfRule>
    <cfRule type="containsText" dxfId="1910" priority="2105" stopIfTrue="1" operator="containsText" text="HABILITADO">
      <formula>NOT(ISERROR(SEARCH("HABILITADO",O471)))</formula>
    </cfRule>
  </conditionalFormatting>
  <conditionalFormatting sqref="O471">
    <cfRule type="containsText" dxfId="1909" priority="2101" operator="containsText" text="RECHAZADO">
      <formula>NOT(ISERROR(SEARCH("RECHAZADO",O471)))</formula>
    </cfRule>
    <cfRule type="containsText" dxfId="1908" priority="2102" operator="containsText" text="NO">
      <formula>NOT(ISERROR(SEARCH("NO",O471)))</formula>
    </cfRule>
    <cfRule type="containsText" dxfId="1907" priority="2103" operator="containsText" text="CUMPLE">
      <formula>NOT(ISERROR(SEARCH("CUMPLE",O471)))</formula>
    </cfRule>
  </conditionalFormatting>
  <conditionalFormatting sqref="L478">
    <cfRule type="containsText" dxfId="1906" priority="2099" stopIfTrue="1" operator="containsText" text="NO HABILITADO">
      <formula>NOT(ISERROR(SEARCH("NO HABILITADO",L478)))</formula>
    </cfRule>
    <cfRule type="containsText" dxfId="1905" priority="2100" stopIfTrue="1" operator="containsText" text="HABILITADO">
      <formula>NOT(ISERROR(SEARCH("HABILITADO",L478)))</formula>
    </cfRule>
  </conditionalFormatting>
  <conditionalFormatting sqref="L478">
    <cfRule type="containsText" dxfId="1904" priority="2096" operator="containsText" text="RECHAZADO">
      <formula>NOT(ISERROR(SEARCH("RECHAZADO",L478)))</formula>
    </cfRule>
    <cfRule type="containsText" dxfId="1903" priority="2097" operator="containsText" text="NO">
      <formula>NOT(ISERROR(SEARCH("NO",L478)))</formula>
    </cfRule>
    <cfRule type="containsText" dxfId="1902" priority="2098" operator="containsText" text="CUMPLE">
      <formula>NOT(ISERROR(SEARCH("CUMPLE",L478)))</formula>
    </cfRule>
  </conditionalFormatting>
  <conditionalFormatting sqref="L478">
    <cfRule type="containsText" dxfId="1901" priority="2094" stopIfTrue="1" operator="containsText" text="NO HABILITADO">
      <formula>NOT(ISERROR(SEARCH("NO HABILITADO",L478)))</formula>
    </cfRule>
    <cfRule type="containsText" dxfId="1900" priority="2095" stopIfTrue="1" operator="containsText" text="HABILITADO">
      <formula>NOT(ISERROR(SEARCH("HABILITADO",L478)))</formula>
    </cfRule>
  </conditionalFormatting>
  <conditionalFormatting sqref="L478">
    <cfRule type="containsText" dxfId="1899" priority="2091" operator="containsText" text="RECHAZADO">
      <formula>NOT(ISERROR(SEARCH("RECHAZADO",L478)))</formula>
    </cfRule>
    <cfRule type="containsText" dxfId="1898" priority="2092" operator="containsText" text="NO">
      <formula>NOT(ISERROR(SEARCH("NO",L478)))</formula>
    </cfRule>
    <cfRule type="containsText" dxfId="1897" priority="2093" operator="containsText" text="CUMPLE">
      <formula>NOT(ISERROR(SEARCH("CUMPLE",L478)))</formula>
    </cfRule>
  </conditionalFormatting>
  <conditionalFormatting sqref="L481">
    <cfRule type="containsText" dxfId="1896" priority="2089" stopIfTrue="1" operator="containsText" text="NO HABILITADO">
      <formula>NOT(ISERROR(SEARCH("NO HABILITADO",L481)))</formula>
    </cfRule>
    <cfRule type="containsText" dxfId="1895" priority="2090" stopIfTrue="1" operator="containsText" text="HABILITADO">
      <formula>NOT(ISERROR(SEARCH("HABILITADO",L481)))</formula>
    </cfRule>
  </conditionalFormatting>
  <conditionalFormatting sqref="L481">
    <cfRule type="containsText" dxfId="1894" priority="2086" operator="containsText" text="RECHAZADO">
      <formula>NOT(ISERROR(SEARCH("RECHAZADO",L481)))</formula>
    </cfRule>
    <cfRule type="containsText" dxfId="1893" priority="2087" operator="containsText" text="NO">
      <formula>NOT(ISERROR(SEARCH("NO",L481)))</formula>
    </cfRule>
    <cfRule type="containsText" dxfId="1892" priority="2088" operator="containsText" text="CUMPLE">
      <formula>NOT(ISERROR(SEARCH("CUMPLE",L481)))</formula>
    </cfRule>
  </conditionalFormatting>
  <conditionalFormatting sqref="L481">
    <cfRule type="containsText" dxfId="1891" priority="2084" stopIfTrue="1" operator="containsText" text="NO HABILITADO">
      <formula>NOT(ISERROR(SEARCH("NO HABILITADO",L481)))</formula>
    </cfRule>
    <cfRule type="containsText" dxfId="1890" priority="2085" stopIfTrue="1" operator="containsText" text="HABILITADO">
      <formula>NOT(ISERROR(SEARCH("HABILITADO",L481)))</formula>
    </cfRule>
  </conditionalFormatting>
  <conditionalFormatting sqref="L481">
    <cfRule type="containsText" dxfId="1889" priority="2081" operator="containsText" text="RECHAZADO">
      <formula>NOT(ISERROR(SEARCH("RECHAZADO",L481)))</formula>
    </cfRule>
    <cfRule type="containsText" dxfId="1888" priority="2082" operator="containsText" text="NO">
      <formula>NOT(ISERROR(SEARCH("NO",L481)))</formula>
    </cfRule>
    <cfRule type="containsText" dxfId="1887" priority="2083" operator="containsText" text="CUMPLE">
      <formula>NOT(ISERROR(SEARCH("CUMPLE",L481)))</formula>
    </cfRule>
  </conditionalFormatting>
  <conditionalFormatting sqref="L489">
    <cfRule type="containsText" dxfId="1886" priority="2079" stopIfTrue="1" operator="containsText" text="NO HABILITADO">
      <formula>NOT(ISERROR(SEARCH("NO HABILITADO",L489)))</formula>
    </cfRule>
    <cfRule type="containsText" dxfId="1885" priority="2080" stopIfTrue="1" operator="containsText" text="HABILITADO">
      <formula>NOT(ISERROR(SEARCH("HABILITADO",L489)))</formula>
    </cfRule>
  </conditionalFormatting>
  <conditionalFormatting sqref="L489">
    <cfRule type="containsText" dxfId="1884" priority="2076" operator="containsText" text="RECHAZADO">
      <formula>NOT(ISERROR(SEARCH("RECHAZADO",L489)))</formula>
    </cfRule>
    <cfRule type="containsText" dxfId="1883" priority="2077" operator="containsText" text="NO">
      <formula>NOT(ISERROR(SEARCH("NO",L489)))</formula>
    </cfRule>
    <cfRule type="containsText" dxfId="1882" priority="2078" operator="containsText" text="CUMPLE">
      <formula>NOT(ISERROR(SEARCH("CUMPLE",L489)))</formula>
    </cfRule>
  </conditionalFormatting>
  <conditionalFormatting sqref="L489">
    <cfRule type="containsText" dxfId="1881" priority="2074" stopIfTrue="1" operator="containsText" text="NO HABILITADO">
      <formula>NOT(ISERROR(SEARCH("NO HABILITADO",L489)))</formula>
    </cfRule>
    <cfRule type="containsText" dxfId="1880" priority="2075" stopIfTrue="1" operator="containsText" text="HABILITADO">
      <formula>NOT(ISERROR(SEARCH("HABILITADO",L489)))</formula>
    </cfRule>
  </conditionalFormatting>
  <conditionalFormatting sqref="L489">
    <cfRule type="containsText" dxfId="1879" priority="2071" operator="containsText" text="RECHAZADO">
      <formula>NOT(ISERROR(SEARCH("RECHAZADO",L489)))</formula>
    </cfRule>
    <cfRule type="containsText" dxfId="1878" priority="2072" operator="containsText" text="NO">
      <formula>NOT(ISERROR(SEARCH("NO",L489)))</formula>
    </cfRule>
    <cfRule type="containsText" dxfId="1877" priority="2073" operator="containsText" text="CUMPLE">
      <formula>NOT(ISERROR(SEARCH("CUMPLE",L489)))</formula>
    </cfRule>
  </conditionalFormatting>
  <conditionalFormatting sqref="L487">
    <cfRule type="containsText" dxfId="1876" priority="2069" stopIfTrue="1" operator="containsText" text="NO HABILITADO">
      <formula>NOT(ISERROR(SEARCH("NO HABILITADO",L487)))</formula>
    </cfRule>
    <cfRule type="containsText" dxfId="1875" priority="2070" stopIfTrue="1" operator="containsText" text="HABILITADO">
      <formula>NOT(ISERROR(SEARCH("HABILITADO",L487)))</formula>
    </cfRule>
  </conditionalFormatting>
  <conditionalFormatting sqref="L487">
    <cfRule type="containsText" dxfId="1874" priority="2066" operator="containsText" text="RECHAZADO">
      <formula>NOT(ISERROR(SEARCH("RECHAZADO",L487)))</formula>
    </cfRule>
    <cfRule type="containsText" dxfId="1873" priority="2067" operator="containsText" text="NO">
      <formula>NOT(ISERROR(SEARCH("NO",L487)))</formula>
    </cfRule>
    <cfRule type="containsText" dxfId="1872" priority="2068" operator="containsText" text="CUMPLE">
      <formula>NOT(ISERROR(SEARCH("CUMPLE",L487)))</formula>
    </cfRule>
  </conditionalFormatting>
  <conditionalFormatting sqref="L487">
    <cfRule type="containsText" dxfId="1871" priority="2064" stopIfTrue="1" operator="containsText" text="NO HABILITADO">
      <formula>NOT(ISERROR(SEARCH("NO HABILITADO",L487)))</formula>
    </cfRule>
    <cfRule type="containsText" dxfId="1870" priority="2065" stopIfTrue="1" operator="containsText" text="HABILITADO">
      <formula>NOT(ISERROR(SEARCH("HABILITADO",L487)))</formula>
    </cfRule>
  </conditionalFormatting>
  <conditionalFormatting sqref="L487">
    <cfRule type="containsText" dxfId="1869" priority="2061" operator="containsText" text="RECHAZADO">
      <formula>NOT(ISERROR(SEARCH("RECHAZADO",L487)))</formula>
    </cfRule>
    <cfRule type="containsText" dxfId="1868" priority="2062" operator="containsText" text="NO">
      <formula>NOT(ISERROR(SEARCH("NO",L487)))</formula>
    </cfRule>
    <cfRule type="containsText" dxfId="1867" priority="2063" operator="containsText" text="CUMPLE">
      <formula>NOT(ISERROR(SEARCH("CUMPLE",L487)))</formula>
    </cfRule>
  </conditionalFormatting>
  <conditionalFormatting sqref="L488">
    <cfRule type="containsText" dxfId="1866" priority="2059" stopIfTrue="1" operator="containsText" text="NO HABILITADO">
      <formula>NOT(ISERROR(SEARCH("NO HABILITADO",L488)))</formula>
    </cfRule>
    <cfRule type="containsText" dxfId="1865" priority="2060" stopIfTrue="1" operator="containsText" text="HABILITADO">
      <formula>NOT(ISERROR(SEARCH("HABILITADO",L488)))</formula>
    </cfRule>
  </conditionalFormatting>
  <conditionalFormatting sqref="L488">
    <cfRule type="containsText" dxfId="1864" priority="2056" operator="containsText" text="RECHAZADO">
      <formula>NOT(ISERROR(SEARCH("RECHAZADO",L488)))</formula>
    </cfRule>
    <cfRule type="containsText" dxfId="1863" priority="2057" operator="containsText" text="NO">
      <formula>NOT(ISERROR(SEARCH("NO",L488)))</formula>
    </cfRule>
    <cfRule type="containsText" dxfId="1862" priority="2058" operator="containsText" text="CUMPLE">
      <formula>NOT(ISERROR(SEARCH("CUMPLE",L488)))</formula>
    </cfRule>
  </conditionalFormatting>
  <conditionalFormatting sqref="L488">
    <cfRule type="containsText" dxfId="1861" priority="2054" stopIfTrue="1" operator="containsText" text="NO HABILITADO">
      <formula>NOT(ISERROR(SEARCH("NO HABILITADO",L488)))</formula>
    </cfRule>
    <cfRule type="containsText" dxfId="1860" priority="2055" stopIfTrue="1" operator="containsText" text="HABILITADO">
      <formula>NOT(ISERROR(SEARCH("HABILITADO",L488)))</formula>
    </cfRule>
  </conditionalFormatting>
  <conditionalFormatting sqref="L488">
    <cfRule type="containsText" dxfId="1859" priority="2051" operator="containsText" text="RECHAZADO">
      <formula>NOT(ISERROR(SEARCH("RECHAZADO",L488)))</formula>
    </cfRule>
    <cfRule type="containsText" dxfId="1858" priority="2052" operator="containsText" text="NO">
      <formula>NOT(ISERROR(SEARCH("NO",L488)))</formula>
    </cfRule>
    <cfRule type="containsText" dxfId="1857" priority="2053" operator="containsText" text="CUMPLE">
      <formula>NOT(ISERROR(SEARCH("CUMPLE",L488)))</formula>
    </cfRule>
  </conditionalFormatting>
  <conditionalFormatting sqref="L482">
    <cfRule type="containsText" dxfId="1856" priority="2049" stopIfTrue="1" operator="containsText" text="NO HABILITADO">
      <formula>NOT(ISERROR(SEARCH("NO HABILITADO",L482)))</formula>
    </cfRule>
    <cfRule type="containsText" dxfId="1855" priority="2050" stopIfTrue="1" operator="containsText" text="HABILITADO">
      <formula>NOT(ISERROR(SEARCH("HABILITADO",L482)))</formula>
    </cfRule>
  </conditionalFormatting>
  <conditionalFormatting sqref="L482">
    <cfRule type="containsText" dxfId="1854" priority="2046" operator="containsText" text="RECHAZADO">
      <formula>NOT(ISERROR(SEARCH("RECHAZADO",L482)))</formula>
    </cfRule>
    <cfRule type="containsText" dxfId="1853" priority="2047" operator="containsText" text="NO">
      <formula>NOT(ISERROR(SEARCH("NO",L482)))</formula>
    </cfRule>
    <cfRule type="containsText" dxfId="1852" priority="2048" operator="containsText" text="CUMPLE">
      <formula>NOT(ISERROR(SEARCH("CUMPLE",L482)))</formula>
    </cfRule>
  </conditionalFormatting>
  <conditionalFormatting sqref="L482">
    <cfRule type="containsText" dxfId="1851" priority="2044" stopIfTrue="1" operator="containsText" text="NO HABILITADO">
      <formula>NOT(ISERROR(SEARCH("NO HABILITADO",L482)))</formula>
    </cfRule>
    <cfRule type="containsText" dxfId="1850" priority="2045" stopIfTrue="1" operator="containsText" text="HABILITADO">
      <formula>NOT(ISERROR(SEARCH("HABILITADO",L482)))</formula>
    </cfRule>
  </conditionalFormatting>
  <conditionalFormatting sqref="L482">
    <cfRule type="containsText" dxfId="1849" priority="2041" operator="containsText" text="RECHAZADO">
      <formula>NOT(ISERROR(SEARCH("RECHAZADO",L482)))</formula>
    </cfRule>
    <cfRule type="containsText" dxfId="1848" priority="2042" operator="containsText" text="NO">
      <formula>NOT(ISERROR(SEARCH("NO",L482)))</formula>
    </cfRule>
    <cfRule type="containsText" dxfId="1847" priority="2043" operator="containsText" text="CUMPLE">
      <formula>NOT(ISERROR(SEARCH("CUMPLE",L482)))</formula>
    </cfRule>
  </conditionalFormatting>
  <conditionalFormatting sqref="E490">
    <cfRule type="containsText" dxfId="1846" priority="2039" stopIfTrue="1" operator="containsText" text="NO HABILITADO">
      <formula>NOT(ISERROR(SEARCH("NO HABILITADO",E490)))</formula>
    </cfRule>
    <cfRule type="containsText" dxfId="1845" priority="2040" stopIfTrue="1" operator="containsText" text="HABILITADO">
      <formula>NOT(ISERROR(SEARCH("HABILITADO",E490)))</formula>
    </cfRule>
  </conditionalFormatting>
  <conditionalFormatting sqref="E490">
    <cfRule type="containsText" dxfId="1844" priority="2036" operator="containsText" text="RECHAZADO">
      <formula>NOT(ISERROR(SEARCH("RECHAZADO",E490)))</formula>
    </cfRule>
    <cfRule type="containsText" dxfId="1843" priority="2037" operator="containsText" text="NO">
      <formula>NOT(ISERROR(SEARCH("NO",E490)))</formula>
    </cfRule>
    <cfRule type="containsText" dxfId="1842" priority="2038" operator="containsText" text="CUMPLE">
      <formula>NOT(ISERROR(SEARCH("CUMPLE",E490)))</formula>
    </cfRule>
  </conditionalFormatting>
  <conditionalFormatting sqref="E490">
    <cfRule type="containsText" dxfId="1841" priority="2034" stopIfTrue="1" operator="containsText" text="NO HABILITADO">
      <formula>NOT(ISERROR(SEARCH("NO HABILITADO",E490)))</formula>
    </cfRule>
    <cfRule type="containsText" dxfId="1840" priority="2035" stopIfTrue="1" operator="containsText" text="HABILITADO">
      <formula>NOT(ISERROR(SEARCH("HABILITADO",E490)))</formula>
    </cfRule>
  </conditionalFormatting>
  <conditionalFormatting sqref="E490">
    <cfRule type="containsText" dxfId="1839" priority="2031" operator="containsText" text="RECHAZADO">
      <formula>NOT(ISERROR(SEARCH("RECHAZADO",E490)))</formula>
    </cfRule>
    <cfRule type="containsText" dxfId="1838" priority="2032" operator="containsText" text="NO">
      <formula>NOT(ISERROR(SEARCH("NO",E490)))</formula>
    </cfRule>
    <cfRule type="containsText" dxfId="1837" priority="2033" operator="containsText" text="CUMPLE">
      <formula>NOT(ISERROR(SEARCH("CUMPLE",E490)))</formula>
    </cfRule>
  </conditionalFormatting>
  <conditionalFormatting sqref="O684">
    <cfRule type="containsText" dxfId="1836" priority="1869" stopIfTrue="1" operator="containsText" text="NO HABILITADO">
      <formula>NOT(ISERROR(SEARCH("NO HABILITADO",O684)))</formula>
    </cfRule>
    <cfRule type="containsText" dxfId="1835" priority="1870" stopIfTrue="1" operator="containsText" text="HABILITADO">
      <formula>NOT(ISERROR(SEARCH("HABILITADO",O684)))</formula>
    </cfRule>
  </conditionalFormatting>
  <conditionalFormatting sqref="O684">
    <cfRule type="containsText" dxfId="1834" priority="1866" operator="containsText" text="RECHAZADO">
      <formula>NOT(ISERROR(SEARCH("RECHAZADO",O684)))</formula>
    </cfRule>
    <cfRule type="containsText" dxfId="1833" priority="1867" operator="containsText" text="NO">
      <formula>NOT(ISERROR(SEARCH("NO",O684)))</formula>
    </cfRule>
    <cfRule type="containsText" dxfId="1832" priority="1868" operator="containsText" text="CUMPLE">
      <formula>NOT(ISERROR(SEARCH("CUMPLE",O684)))</formula>
    </cfRule>
  </conditionalFormatting>
  <conditionalFormatting sqref="O684">
    <cfRule type="containsText" dxfId="1831" priority="1864" stopIfTrue="1" operator="containsText" text="NO HABILITADO">
      <formula>NOT(ISERROR(SEARCH("NO HABILITADO",O684)))</formula>
    </cfRule>
    <cfRule type="containsText" dxfId="1830" priority="1865" stopIfTrue="1" operator="containsText" text="HABILITADO">
      <formula>NOT(ISERROR(SEARCH("HABILITADO",O684)))</formula>
    </cfRule>
  </conditionalFormatting>
  <conditionalFormatting sqref="O684">
    <cfRule type="containsText" dxfId="1829" priority="1861" operator="containsText" text="RECHAZADO">
      <formula>NOT(ISERROR(SEARCH("RECHAZADO",O684)))</formula>
    </cfRule>
    <cfRule type="containsText" dxfId="1828" priority="1862" operator="containsText" text="NO">
      <formula>NOT(ISERROR(SEARCH("NO",O684)))</formula>
    </cfRule>
    <cfRule type="containsText" dxfId="1827" priority="1863" operator="containsText" text="CUMPLE">
      <formula>NOT(ISERROR(SEARCH("CUMPLE",O684)))</formula>
    </cfRule>
  </conditionalFormatting>
  <conditionalFormatting sqref="L691">
    <cfRule type="containsText" dxfId="1826" priority="1859" stopIfTrue="1" operator="containsText" text="NO HABILITADO">
      <formula>NOT(ISERROR(SEARCH("NO HABILITADO",L691)))</formula>
    </cfRule>
    <cfRule type="containsText" dxfId="1825" priority="1860" stopIfTrue="1" operator="containsText" text="HABILITADO">
      <formula>NOT(ISERROR(SEARCH("HABILITADO",L691)))</formula>
    </cfRule>
  </conditionalFormatting>
  <conditionalFormatting sqref="L691">
    <cfRule type="containsText" dxfId="1824" priority="1856" operator="containsText" text="RECHAZADO">
      <formula>NOT(ISERROR(SEARCH("RECHAZADO",L691)))</formula>
    </cfRule>
    <cfRule type="containsText" dxfId="1823" priority="1857" operator="containsText" text="NO">
      <formula>NOT(ISERROR(SEARCH("NO",L691)))</formula>
    </cfRule>
    <cfRule type="containsText" dxfId="1822" priority="1858" operator="containsText" text="CUMPLE">
      <formula>NOT(ISERROR(SEARCH("CUMPLE",L691)))</formula>
    </cfRule>
  </conditionalFormatting>
  <conditionalFormatting sqref="L691">
    <cfRule type="containsText" dxfId="1821" priority="1854" stopIfTrue="1" operator="containsText" text="NO HABILITADO">
      <formula>NOT(ISERROR(SEARCH("NO HABILITADO",L691)))</formula>
    </cfRule>
    <cfRule type="containsText" dxfId="1820" priority="1855" stopIfTrue="1" operator="containsText" text="HABILITADO">
      <formula>NOT(ISERROR(SEARCH("HABILITADO",L691)))</formula>
    </cfRule>
  </conditionalFormatting>
  <conditionalFormatting sqref="L691">
    <cfRule type="containsText" dxfId="1819" priority="1851" operator="containsText" text="RECHAZADO">
      <formula>NOT(ISERROR(SEARCH("RECHAZADO",L691)))</formula>
    </cfRule>
    <cfRule type="containsText" dxfId="1818" priority="1852" operator="containsText" text="NO">
      <formula>NOT(ISERROR(SEARCH("NO",L691)))</formula>
    </cfRule>
    <cfRule type="containsText" dxfId="1817" priority="1853" operator="containsText" text="CUMPLE">
      <formula>NOT(ISERROR(SEARCH("CUMPLE",L691)))</formula>
    </cfRule>
  </conditionalFormatting>
  <conditionalFormatting sqref="L693">
    <cfRule type="containsText" dxfId="1816" priority="1849" stopIfTrue="1" operator="containsText" text="NO HABILITADO">
      <formula>NOT(ISERROR(SEARCH("NO HABILITADO",L693)))</formula>
    </cfRule>
    <cfRule type="containsText" dxfId="1815" priority="1850" stopIfTrue="1" operator="containsText" text="HABILITADO">
      <formula>NOT(ISERROR(SEARCH("HABILITADO",L693)))</formula>
    </cfRule>
  </conditionalFormatting>
  <conditionalFormatting sqref="L693">
    <cfRule type="containsText" dxfId="1814" priority="1846" operator="containsText" text="RECHAZADO">
      <formula>NOT(ISERROR(SEARCH("RECHAZADO",L693)))</formula>
    </cfRule>
    <cfRule type="containsText" dxfId="1813" priority="1847" operator="containsText" text="NO">
      <formula>NOT(ISERROR(SEARCH("NO",L693)))</formula>
    </cfRule>
    <cfRule type="containsText" dxfId="1812" priority="1848" operator="containsText" text="CUMPLE">
      <formula>NOT(ISERROR(SEARCH("CUMPLE",L693)))</formula>
    </cfRule>
  </conditionalFormatting>
  <conditionalFormatting sqref="L693">
    <cfRule type="containsText" dxfId="1811" priority="1844" stopIfTrue="1" operator="containsText" text="NO HABILITADO">
      <formula>NOT(ISERROR(SEARCH("NO HABILITADO",L693)))</formula>
    </cfRule>
    <cfRule type="containsText" dxfId="1810" priority="1845" stopIfTrue="1" operator="containsText" text="HABILITADO">
      <formula>NOT(ISERROR(SEARCH("HABILITADO",L693)))</formula>
    </cfRule>
  </conditionalFormatting>
  <conditionalFormatting sqref="L693">
    <cfRule type="containsText" dxfId="1809" priority="1841" operator="containsText" text="RECHAZADO">
      <formula>NOT(ISERROR(SEARCH("RECHAZADO",L693)))</formula>
    </cfRule>
    <cfRule type="containsText" dxfId="1808" priority="1842" operator="containsText" text="NO">
      <formula>NOT(ISERROR(SEARCH("NO",L693)))</formula>
    </cfRule>
    <cfRule type="containsText" dxfId="1807" priority="1843" operator="containsText" text="CUMPLE">
      <formula>NOT(ISERROR(SEARCH("CUMPLE",L693)))</formula>
    </cfRule>
  </conditionalFormatting>
  <conditionalFormatting sqref="L699">
    <cfRule type="containsText" dxfId="1806" priority="1829" stopIfTrue="1" operator="containsText" text="NO HABILITADO">
      <formula>NOT(ISERROR(SEARCH("NO HABILITADO",L699)))</formula>
    </cfRule>
    <cfRule type="containsText" dxfId="1805" priority="1830" stopIfTrue="1" operator="containsText" text="HABILITADO">
      <formula>NOT(ISERROR(SEARCH("HABILITADO",L699)))</formula>
    </cfRule>
  </conditionalFormatting>
  <conditionalFormatting sqref="L699">
    <cfRule type="containsText" dxfId="1804" priority="1826" operator="containsText" text="RECHAZADO">
      <formula>NOT(ISERROR(SEARCH("RECHAZADO",L699)))</formula>
    </cfRule>
    <cfRule type="containsText" dxfId="1803" priority="1827" operator="containsText" text="NO">
      <formula>NOT(ISERROR(SEARCH("NO",L699)))</formula>
    </cfRule>
    <cfRule type="containsText" dxfId="1802" priority="1828" operator="containsText" text="CUMPLE">
      <formula>NOT(ISERROR(SEARCH("CUMPLE",L699)))</formula>
    </cfRule>
  </conditionalFormatting>
  <conditionalFormatting sqref="L699">
    <cfRule type="containsText" dxfId="1801" priority="1824" stopIfTrue="1" operator="containsText" text="NO HABILITADO">
      <formula>NOT(ISERROR(SEARCH("NO HABILITADO",L699)))</formula>
    </cfRule>
    <cfRule type="containsText" dxfId="1800" priority="1825" stopIfTrue="1" operator="containsText" text="HABILITADO">
      <formula>NOT(ISERROR(SEARCH("HABILITADO",L699)))</formula>
    </cfRule>
  </conditionalFormatting>
  <conditionalFormatting sqref="L699">
    <cfRule type="containsText" dxfId="1799" priority="1821" operator="containsText" text="RECHAZADO">
      <formula>NOT(ISERROR(SEARCH("RECHAZADO",L699)))</formula>
    </cfRule>
    <cfRule type="containsText" dxfId="1798" priority="1822" operator="containsText" text="NO">
      <formula>NOT(ISERROR(SEARCH("NO",L699)))</formula>
    </cfRule>
    <cfRule type="containsText" dxfId="1797" priority="1823" operator="containsText" text="CUMPLE">
      <formula>NOT(ISERROR(SEARCH("CUMPLE",L699)))</formula>
    </cfRule>
  </conditionalFormatting>
  <conditionalFormatting sqref="L700">
    <cfRule type="containsText" dxfId="1796" priority="1819" stopIfTrue="1" operator="containsText" text="NO HABILITADO">
      <formula>NOT(ISERROR(SEARCH("NO HABILITADO",L700)))</formula>
    </cfRule>
    <cfRule type="containsText" dxfId="1795" priority="1820" stopIfTrue="1" operator="containsText" text="HABILITADO">
      <formula>NOT(ISERROR(SEARCH("HABILITADO",L700)))</formula>
    </cfRule>
  </conditionalFormatting>
  <conditionalFormatting sqref="L700">
    <cfRule type="containsText" dxfId="1794" priority="1816" operator="containsText" text="RECHAZADO">
      <formula>NOT(ISERROR(SEARCH("RECHAZADO",L700)))</formula>
    </cfRule>
    <cfRule type="containsText" dxfId="1793" priority="1817" operator="containsText" text="NO">
      <formula>NOT(ISERROR(SEARCH("NO",L700)))</formula>
    </cfRule>
    <cfRule type="containsText" dxfId="1792" priority="1818" operator="containsText" text="CUMPLE">
      <formula>NOT(ISERROR(SEARCH("CUMPLE",L700)))</formula>
    </cfRule>
  </conditionalFormatting>
  <conditionalFormatting sqref="L700">
    <cfRule type="containsText" dxfId="1791" priority="1814" stopIfTrue="1" operator="containsText" text="NO HABILITADO">
      <formula>NOT(ISERROR(SEARCH("NO HABILITADO",L700)))</formula>
    </cfRule>
    <cfRule type="containsText" dxfId="1790" priority="1815" stopIfTrue="1" operator="containsText" text="HABILITADO">
      <formula>NOT(ISERROR(SEARCH("HABILITADO",L700)))</formula>
    </cfRule>
  </conditionalFormatting>
  <conditionalFormatting sqref="L700">
    <cfRule type="containsText" dxfId="1789" priority="1811" operator="containsText" text="RECHAZADO">
      <formula>NOT(ISERROR(SEARCH("RECHAZADO",L700)))</formula>
    </cfRule>
    <cfRule type="containsText" dxfId="1788" priority="1812" operator="containsText" text="NO">
      <formula>NOT(ISERROR(SEARCH("NO",L700)))</formula>
    </cfRule>
    <cfRule type="containsText" dxfId="1787" priority="1813" operator="containsText" text="CUMPLE">
      <formula>NOT(ISERROR(SEARCH("CUMPLE",L700)))</formula>
    </cfRule>
  </conditionalFormatting>
  <conditionalFormatting sqref="L694">
    <cfRule type="containsText" dxfId="1786" priority="1809" stopIfTrue="1" operator="containsText" text="NO HABILITADO">
      <formula>NOT(ISERROR(SEARCH("NO HABILITADO",L694)))</formula>
    </cfRule>
    <cfRule type="containsText" dxfId="1785" priority="1810" stopIfTrue="1" operator="containsText" text="HABILITADO">
      <formula>NOT(ISERROR(SEARCH("HABILITADO",L694)))</formula>
    </cfRule>
  </conditionalFormatting>
  <conditionalFormatting sqref="L694">
    <cfRule type="containsText" dxfId="1784" priority="1806" operator="containsText" text="RECHAZADO">
      <formula>NOT(ISERROR(SEARCH("RECHAZADO",L694)))</formula>
    </cfRule>
    <cfRule type="containsText" dxfId="1783" priority="1807" operator="containsText" text="NO">
      <formula>NOT(ISERROR(SEARCH("NO",L694)))</formula>
    </cfRule>
    <cfRule type="containsText" dxfId="1782" priority="1808" operator="containsText" text="CUMPLE">
      <formula>NOT(ISERROR(SEARCH("CUMPLE",L694)))</formula>
    </cfRule>
  </conditionalFormatting>
  <conditionalFormatting sqref="L694">
    <cfRule type="containsText" dxfId="1781" priority="1804" stopIfTrue="1" operator="containsText" text="NO HABILITADO">
      <formula>NOT(ISERROR(SEARCH("NO HABILITADO",L694)))</formula>
    </cfRule>
    <cfRule type="containsText" dxfId="1780" priority="1805" stopIfTrue="1" operator="containsText" text="HABILITADO">
      <formula>NOT(ISERROR(SEARCH("HABILITADO",L694)))</formula>
    </cfRule>
  </conditionalFormatting>
  <conditionalFormatting sqref="L694">
    <cfRule type="containsText" dxfId="1779" priority="1801" operator="containsText" text="RECHAZADO">
      <formula>NOT(ISERROR(SEARCH("RECHAZADO",L694)))</formula>
    </cfRule>
    <cfRule type="containsText" dxfId="1778" priority="1802" operator="containsText" text="NO">
      <formula>NOT(ISERROR(SEARCH("NO",L694)))</formula>
    </cfRule>
    <cfRule type="containsText" dxfId="1777" priority="1803" operator="containsText" text="CUMPLE">
      <formula>NOT(ISERROR(SEARCH("CUMPLE",L694)))</formula>
    </cfRule>
  </conditionalFormatting>
  <conditionalFormatting sqref="E701">
    <cfRule type="containsText" dxfId="1776" priority="1799" stopIfTrue="1" operator="containsText" text="NO HABILITADO">
      <formula>NOT(ISERROR(SEARCH("NO HABILITADO",E701)))</formula>
    </cfRule>
    <cfRule type="containsText" dxfId="1775" priority="1800" stopIfTrue="1" operator="containsText" text="HABILITADO">
      <formula>NOT(ISERROR(SEARCH("HABILITADO",E701)))</formula>
    </cfRule>
  </conditionalFormatting>
  <conditionalFormatting sqref="E701">
    <cfRule type="containsText" dxfId="1774" priority="1796" operator="containsText" text="RECHAZADO">
      <formula>NOT(ISERROR(SEARCH("RECHAZADO",E701)))</formula>
    </cfRule>
    <cfRule type="containsText" dxfId="1773" priority="1797" operator="containsText" text="NO">
      <formula>NOT(ISERROR(SEARCH("NO",E701)))</formula>
    </cfRule>
    <cfRule type="containsText" dxfId="1772" priority="1798" operator="containsText" text="CUMPLE">
      <formula>NOT(ISERROR(SEARCH("CUMPLE",E701)))</formula>
    </cfRule>
  </conditionalFormatting>
  <conditionalFormatting sqref="E701">
    <cfRule type="containsText" dxfId="1771" priority="1794" stopIfTrue="1" operator="containsText" text="NO HABILITADO">
      <formula>NOT(ISERROR(SEARCH("NO HABILITADO",E701)))</formula>
    </cfRule>
    <cfRule type="containsText" dxfId="1770" priority="1795" stopIfTrue="1" operator="containsText" text="HABILITADO">
      <formula>NOT(ISERROR(SEARCH("HABILITADO",E701)))</formula>
    </cfRule>
  </conditionalFormatting>
  <conditionalFormatting sqref="E701">
    <cfRule type="containsText" dxfId="1769" priority="1791" operator="containsText" text="RECHAZADO">
      <formula>NOT(ISERROR(SEARCH("RECHAZADO",E701)))</formula>
    </cfRule>
    <cfRule type="containsText" dxfId="1768" priority="1792" operator="containsText" text="NO">
      <formula>NOT(ISERROR(SEARCH("NO",E701)))</formula>
    </cfRule>
    <cfRule type="containsText" dxfId="1767" priority="1793" operator="containsText" text="CUMPLE">
      <formula>NOT(ISERROR(SEARCH("CUMPLE",E701)))</formula>
    </cfRule>
  </conditionalFormatting>
  <conditionalFormatting sqref="O705">
    <cfRule type="containsText" dxfId="1766" priority="1789" stopIfTrue="1" operator="containsText" text="NO HABILITADO">
      <formula>NOT(ISERROR(SEARCH("NO HABILITADO",O705)))</formula>
    </cfRule>
    <cfRule type="containsText" dxfId="1765" priority="1790" stopIfTrue="1" operator="containsText" text="HABILITADO">
      <formula>NOT(ISERROR(SEARCH("HABILITADO",O705)))</formula>
    </cfRule>
  </conditionalFormatting>
  <conditionalFormatting sqref="O705">
    <cfRule type="containsText" dxfId="1764" priority="1786" operator="containsText" text="RECHAZADO">
      <formula>NOT(ISERROR(SEARCH("RECHAZADO",O705)))</formula>
    </cfRule>
    <cfRule type="containsText" dxfId="1763" priority="1787" operator="containsText" text="NO">
      <formula>NOT(ISERROR(SEARCH("NO",O705)))</formula>
    </cfRule>
    <cfRule type="containsText" dxfId="1762" priority="1788" operator="containsText" text="CUMPLE">
      <formula>NOT(ISERROR(SEARCH("CUMPLE",O705)))</formula>
    </cfRule>
  </conditionalFormatting>
  <conditionalFormatting sqref="O705">
    <cfRule type="containsText" dxfId="1761" priority="1784" stopIfTrue="1" operator="containsText" text="NO HABILITADO">
      <formula>NOT(ISERROR(SEARCH("NO HABILITADO",O705)))</formula>
    </cfRule>
    <cfRule type="containsText" dxfId="1760" priority="1785" stopIfTrue="1" operator="containsText" text="HABILITADO">
      <formula>NOT(ISERROR(SEARCH("HABILITADO",O705)))</formula>
    </cfRule>
  </conditionalFormatting>
  <conditionalFormatting sqref="O705">
    <cfRule type="containsText" dxfId="1759" priority="1781" operator="containsText" text="RECHAZADO">
      <formula>NOT(ISERROR(SEARCH("RECHAZADO",O705)))</formula>
    </cfRule>
    <cfRule type="containsText" dxfId="1758" priority="1782" operator="containsText" text="NO">
      <formula>NOT(ISERROR(SEARCH("NO",O705)))</formula>
    </cfRule>
    <cfRule type="containsText" dxfId="1757" priority="1783" operator="containsText" text="CUMPLE">
      <formula>NOT(ISERROR(SEARCH("CUMPLE",O705)))</formula>
    </cfRule>
  </conditionalFormatting>
  <conditionalFormatting sqref="L712">
    <cfRule type="containsText" dxfId="1756" priority="1779" stopIfTrue="1" operator="containsText" text="NO HABILITADO">
      <formula>NOT(ISERROR(SEARCH("NO HABILITADO",L712)))</formula>
    </cfRule>
    <cfRule type="containsText" dxfId="1755" priority="1780" stopIfTrue="1" operator="containsText" text="HABILITADO">
      <formula>NOT(ISERROR(SEARCH("HABILITADO",L712)))</formula>
    </cfRule>
  </conditionalFormatting>
  <conditionalFormatting sqref="L712">
    <cfRule type="containsText" dxfId="1754" priority="1776" operator="containsText" text="RECHAZADO">
      <formula>NOT(ISERROR(SEARCH("RECHAZADO",L712)))</formula>
    </cfRule>
    <cfRule type="containsText" dxfId="1753" priority="1777" operator="containsText" text="NO">
      <formula>NOT(ISERROR(SEARCH("NO",L712)))</formula>
    </cfRule>
    <cfRule type="containsText" dxfId="1752" priority="1778" operator="containsText" text="CUMPLE">
      <formula>NOT(ISERROR(SEARCH("CUMPLE",L712)))</formula>
    </cfRule>
  </conditionalFormatting>
  <conditionalFormatting sqref="L712">
    <cfRule type="containsText" dxfId="1751" priority="1774" stopIfTrue="1" operator="containsText" text="NO HABILITADO">
      <formula>NOT(ISERROR(SEARCH("NO HABILITADO",L712)))</formula>
    </cfRule>
    <cfRule type="containsText" dxfId="1750" priority="1775" stopIfTrue="1" operator="containsText" text="HABILITADO">
      <formula>NOT(ISERROR(SEARCH("HABILITADO",L712)))</formula>
    </cfRule>
  </conditionalFormatting>
  <conditionalFormatting sqref="L712">
    <cfRule type="containsText" dxfId="1749" priority="1771" operator="containsText" text="RECHAZADO">
      <formula>NOT(ISERROR(SEARCH("RECHAZADO",L712)))</formula>
    </cfRule>
    <cfRule type="containsText" dxfId="1748" priority="1772" operator="containsText" text="NO">
      <formula>NOT(ISERROR(SEARCH("NO",L712)))</formula>
    </cfRule>
    <cfRule type="containsText" dxfId="1747" priority="1773" operator="containsText" text="CUMPLE">
      <formula>NOT(ISERROR(SEARCH("CUMPLE",L712)))</formula>
    </cfRule>
  </conditionalFormatting>
  <conditionalFormatting sqref="L713:L714">
    <cfRule type="containsText" dxfId="1746" priority="1769" stopIfTrue="1" operator="containsText" text="NO HABILITADO">
      <formula>NOT(ISERROR(SEARCH("NO HABILITADO",L713)))</formula>
    </cfRule>
    <cfRule type="containsText" dxfId="1745" priority="1770" stopIfTrue="1" operator="containsText" text="HABILITADO">
      <formula>NOT(ISERROR(SEARCH("HABILITADO",L713)))</formula>
    </cfRule>
  </conditionalFormatting>
  <conditionalFormatting sqref="L713:L714">
    <cfRule type="containsText" dxfId="1744" priority="1766" operator="containsText" text="RECHAZADO">
      <formula>NOT(ISERROR(SEARCH("RECHAZADO",L713)))</formula>
    </cfRule>
    <cfRule type="containsText" dxfId="1743" priority="1767" operator="containsText" text="NO">
      <formula>NOT(ISERROR(SEARCH("NO",L713)))</formula>
    </cfRule>
    <cfRule type="containsText" dxfId="1742" priority="1768" operator="containsText" text="CUMPLE">
      <formula>NOT(ISERROR(SEARCH("CUMPLE",L713)))</formula>
    </cfRule>
  </conditionalFormatting>
  <conditionalFormatting sqref="L713:L714">
    <cfRule type="containsText" dxfId="1741" priority="1764" stopIfTrue="1" operator="containsText" text="NO HABILITADO">
      <formula>NOT(ISERROR(SEARCH("NO HABILITADO",L713)))</formula>
    </cfRule>
    <cfRule type="containsText" dxfId="1740" priority="1765" stopIfTrue="1" operator="containsText" text="HABILITADO">
      <formula>NOT(ISERROR(SEARCH("HABILITADO",L713)))</formula>
    </cfRule>
  </conditionalFormatting>
  <conditionalFormatting sqref="L713:L714">
    <cfRule type="containsText" dxfId="1739" priority="1761" operator="containsText" text="RECHAZADO">
      <formula>NOT(ISERROR(SEARCH("RECHAZADO",L713)))</formula>
    </cfRule>
    <cfRule type="containsText" dxfId="1738" priority="1762" operator="containsText" text="NO">
      <formula>NOT(ISERROR(SEARCH("NO",L713)))</formula>
    </cfRule>
    <cfRule type="containsText" dxfId="1737" priority="1763" operator="containsText" text="CUMPLE">
      <formula>NOT(ISERROR(SEARCH("CUMPLE",L713)))</formula>
    </cfRule>
  </conditionalFormatting>
  <conditionalFormatting sqref="L720">
    <cfRule type="containsText" dxfId="1736" priority="1749" stopIfTrue="1" operator="containsText" text="NO HABILITADO">
      <formula>NOT(ISERROR(SEARCH("NO HABILITADO",L720)))</formula>
    </cfRule>
    <cfRule type="containsText" dxfId="1735" priority="1750" stopIfTrue="1" operator="containsText" text="HABILITADO">
      <formula>NOT(ISERROR(SEARCH("HABILITADO",L720)))</formula>
    </cfRule>
  </conditionalFormatting>
  <conditionalFormatting sqref="L720">
    <cfRule type="containsText" dxfId="1734" priority="1746" operator="containsText" text="RECHAZADO">
      <formula>NOT(ISERROR(SEARCH("RECHAZADO",L720)))</formula>
    </cfRule>
    <cfRule type="containsText" dxfId="1733" priority="1747" operator="containsText" text="NO">
      <formula>NOT(ISERROR(SEARCH("NO",L720)))</formula>
    </cfRule>
    <cfRule type="containsText" dxfId="1732" priority="1748" operator="containsText" text="CUMPLE">
      <formula>NOT(ISERROR(SEARCH("CUMPLE",L720)))</formula>
    </cfRule>
  </conditionalFormatting>
  <conditionalFormatting sqref="L720">
    <cfRule type="containsText" dxfId="1731" priority="1744" stopIfTrue="1" operator="containsText" text="NO HABILITADO">
      <formula>NOT(ISERROR(SEARCH("NO HABILITADO",L720)))</formula>
    </cfRule>
    <cfRule type="containsText" dxfId="1730" priority="1745" stopIfTrue="1" operator="containsText" text="HABILITADO">
      <formula>NOT(ISERROR(SEARCH("HABILITADO",L720)))</formula>
    </cfRule>
  </conditionalFormatting>
  <conditionalFormatting sqref="L720">
    <cfRule type="containsText" dxfId="1729" priority="1741" operator="containsText" text="RECHAZADO">
      <formula>NOT(ISERROR(SEARCH("RECHAZADO",L720)))</formula>
    </cfRule>
    <cfRule type="containsText" dxfId="1728" priority="1742" operator="containsText" text="NO">
      <formula>NOT(ISERROR(SEARCH("NO",L720)))</formula>
    </cfRule>
    <cfRule type="containsText" dxfId="1727" priority="1743" operator="containsText" text="CUMPLE">
      <formula>NOT(ISERROR(SEARCH("CUMPLE",L720)))</formula>
    </cfRule>
  </conditionalFormatting>
  <conditionalFormatting sqref="L715">
    <cfRule type="containsText" dxfId="1726" priority="1729" stopIfTrue="1" operator="containsText" text="NO HABILITADO">
      <formula>NOT(ISERROR(SEARCH("NO HABILITADO",L715)))</formula>
    </cfRule>
    <cfRule type="containsText" dxfId="1725" priority="1730" stopIfTrue="1" operator="containsText" text="HABILITADO">
      <formula>NOT(ISERROR(SEARCH("HABILITADO",L715)))</formula>
    </cfRule>
  </conditionalFormatting>
  <conditionalFormatting sqref="L715">
    <cfRule type="containsText" dxfId="1724" priority="1726" operator="containsText" text="RECHAZADO">
      <formula>NOT(ISERROR(SEARCH("RECHAZADO",L715)))</formula>
    </cfRule>
    <cfRule type="containsText" dxfId="1723" priority="1727" operator="containsText" text="NO">
      <formula>NOT(ISERROR(SEARCH("NO",L715)))</formula>
    </cfRule>
    <cfRule type="containsText" dxfId="1722" priority="1728" operator="containsText" text="CUMPLE">
      <formula>NOT(ISERROR(SEARCH("CUMPLE",L715)))</formula>
    </cfRule>
  </conditionalFormatting>
  <conditionalFormatting sqref="L715">
    <cfRule type="containsText" dxfId="1721" priority="1724" stopIfTrue="1" operator="containsText" text="NO HABILITADO">
      <formula>NOT(ISERROR(SEARCH("NO HABILITADO",L715)))</formula>
    </cfRule>
    <cfRule type="containsText" dxfId="1720" priority="1725" stopIfTrue="1" operator="containsText" text="HABILITADO">
      <formula>NOT(ISERROR(SEARCH("HABILITADO",L715)))</formula>
    </cfRule>
  </conditionalFormatting>
  <conditionalFormatting sqref="L715">
    <cfRule type="containsText" dxfId="1719" priority="1721" operator="containsText" text="RECHAZADO">
      <formula>NOT(ISERROR(SEARCH("RECHAZADO",L715)))</formula>
    </cfRule>
    <cfRule type="containsText" dxfId="1718" priority="1722" operator="containsText" text="NO">
      <formula>NOT(ISERROR(SEARCH("NO",L715)))</formula>
    </cfRule>
    <cfRule type="containsText" dxfId="1717" priority="1723" operator="containsText" text="CUMPLE">
      <formula>NOT(ISERROR(SEARCH("CUMPLE",L715)))</formula>
    </cfRule>
  </conditionalFormatting>
  <conditionalFormatting sqref="E721:E723 E769:E778">
    <cfRule type="containsText" dxfId="1716" priority="1719" stopIfTrue="1" operator="containsText" text="NO HABILITADO">
      <formula>NOT(ISERROR(SEARCH("NO HABILITADO",E721)))</formula>
    </cfRule>
    <cfRule type="containsText" dxfId="1715" priority="1720" stopIfTrue="1" operator="containsText" text="HABILITADO">
      <formula>NOT(ISERROR(SEARCH("HABILITADO",E721)))</formula>
    </cfRule>
  </conditionalFormatting>
  <conditionalFormatting sqref="E721:E723 E769:E778">
    <cfRule type="containsText" dxfId="1714" priority="1716" operator="containsText" text="RECHAZADO">
      <formula>NOT(ISERROR(SEARCH("RECHAZADO",E721)))</formula>
    </cfRule>
    <cfRule type="containsText" dxfId="1713" priority="1717" operator="containsText" text="NO">
      <formula>NOT(ISERROR(SEARCH("NO",E721)))</formula>
    </cfRule>
    <cfRule type="containsText" dxfId="1712" priority="1718" operator="containsText" text="CUMPLE">
      <formula>NOT(ISERROR(SEARCH("CUMPLE",E721)))</formula>
    </cfRule>
  </conditionalFormatting>
  <conditionalFormatting sqref="E721:E723 E769:E778">
    <cfRule type="containsText" dxfId="1711" priority="1714" stopIfTrue="1" operator="containsText" text="NO HABILITADO">
      <formula>NOT(ISERROR(SEARCH("NO HABILITADO",E721)))</formula>
    </cfRule>
    <cfRule type="containsText" dxfId="1710" priority="1715" stopIfTrue="1" operator="containsText" text="HABILITADO">
      <formula>NOT(ISERROR(SEARCH("HABILITADO",E721)))</formula>
    </cfRule>
  </conditionalFormatting>
  <conditionalFormatting sqref="E721:E723 E769:E778">
    <cfRule type="containsText" dxfId="1709" priority="1711" operator="containsText" text="RECHAZADO">
      <formula>NOT(ISERROR(SEARCH("RECHAZADO",E721)))</formula>
    </cfRule>
    <cfRule type="containsText" dxfId="1708" priority="1712" operator="containsText" text="NO">
      <formula>NOT(ISERROR(SEARCH("NO",E721)))</formula>
    </cfRule>
    <cfRule type="containsText" dxfId="1707" priority="1713" operator="containsText" text="CUMPLE">
      <formula>NOT(ISERROR(SEARCH("CUMPLE",E721)))</formula>
    </cfRule>
  </conditionalFormatting>
  <conditionalFormatting sqref="F9">
    <cfRule type="containsText" dxfId="1706" priority="1389" stopIfTrue="1" operator="containsText" text="NO HABILITADO">
      <formula>NOT(ISERROR(SEARCH("NO HABILITADO",F9)))</formula>
    </cfRule>
    <cfRule type="containsText" dxfId="1705" priority="1390" stopIfTrue="1" operator="containsText" text="HABILITADO">
      <formula>NOT(ISERROR(SEARCH("HABILITADO",F9)))</formula>
    </cfRule>
  </conditionalFormatting>
  <conditionalFormatting sqref="F9">
    <cfRule type="containsText" dxfId="1704" priority="1386" operator="containsText" text="RECHAZADO">
      <formula>NOT(ISERROR(SEARCH("RECHAZADO",F9)))</formula>
    </cfRule>
    <cfRule type="containsText" dxfId="1703" priority="1387" operator="containsText" text="NO">
      <formula>NOT(ISERROR(SEARCH("NO",F9)))</formula>
    </cfRule>
    <cfRule type="containsText" dxfId="1702" priority="1388" operator="containsText" text="CUMPLE">
      <formula>NOT(ISERROR(SEARCH("CUMPLE",F9)))</formula>
    </cfRule>
  </conditionalFormatting>
  <conditionalFormatting sqref="F9">
    <cfRule type="containsText" dxfId="1701" priority="1384" stopIfTrue="1" operator="containsText" text="NO HABILITADO">
      <formula>NOT(ISERROR(SEARCH("NO HABILITADO",F9)))</formula>
    </cfRule>
    <cfRule type="containsText" dxfId="1700" priority="1385" stopIfTrue="1" operator="containsText" text="HABILITADO">
      <formula>NOT(ISERROR(SEARCH("HABILITADO",F9)))</formula>
    </cfRule>
  </conditionalFormatting>
  <conditionalFormatting sqref="F9">
    <cfRule type="containsText" dxfId="1699" priority="1381" operator="containsText" text="RECHAZADO">
      <formula>NOT(ISERROR(SEARCH("RECHAZADO",F9)))</formula>
    </cfRule>
    <cfRule type="containsText" dxfId="1698" priority="1382" operator="containsText" text="NO">
      <formula>NOT(ISERROR(SEARCH("NO",F9)))</formula>
    </cfRule>
    <cfRule type="containsText" dxfId="1697" priority="1383" operator="containsText" text="CUMPLE">
      <formula>NOT(ISERROR(SEARCH("CUMPLE",F9)))</formula>
    </cfRule>
  </conditionalFormatting>
  <conditionalFormatting sqref="L43">
    <cfRule type="containsText" dxfId="1696" priority="1379" stopIfTrue="1" operator="containsText" text="NO HABILITADO">
      <formula>NOT(ISERROR(SEARCH("NO HABILITADO",L43)))</formula>
    </cfRule>
    <cfRule type="containsText" dxfId="1695" priority="1380" stopIfTrue="1" operator="containsText" text="HABILITADO">
      <formula>NOT(ISERROR(SEARCH("HABILITADO",L43)))</formula>
    </cfRule>
  </conditionalFormatting>
  <conditionalFormatting sqref="L43">
    <cfRule type="containsText" dxfId="1694" priority="1376" operator="containsText" text="RECHAZADO">
      <formula>NOT(ISERROR(SEARCH("RECHAZADO",L43)))</formula>
    </cfRule>
    <cfRule type="containsText" dxfId="1693" priority="1377" operator="containsText" text="NO">
      <formula>NOT(ISERROR(SEARCH("NO",L43)))</formula>
    </cfRule>
    <cfRule type="containsText" dxfId="1692" priority="1378" operator="containsText" text="CUMPLE">
      <formula>NOT(ISERROR(SEARCH("CUMPLE",L43)))</formula>
    </cfRule>
  </conditionalFormatting>
  <conditionalFormatting sqref="L43">
    <cfRule type="containsText" dxfId="1691" priority="1374" stopIfTrue="1" operator="containsText" text="NO HABILITADO">
      <formula>NOT(ISERROR(SEARCH("NO HABILITADO",L43)))</formula>
    </cfRule>
    <cfRule type="containsText" dxfId="1690" priority="1375" stopIfTrue="1" operator="containsText" text="HABILITADO">
      <formula>NOT(ISERROR(SEARCH("HABILITADO",L43)))</formula>
    </cfRule>
  </conditionalFormatting>
  <conditionalFormatting sqref="L43">
    <cfRule type="containsText" dxfId="1689" priority="1371" operator="containsText" text="RECHAZADO">
      <formula>NOT(ISERROR(SEARCH("RECHAZADO",L43)))</formula>
    </cfRule>
    <cfRule type="containsText" dxfId="1688" priority="1372" operator="containsText" text="NO">
      <formula>NOT(ISERROR(SEARCH("NO",L43)))</formula>
    </cfRule>
    <cfRule type="containsText" dxfId="1687" priority="1373" operator="containsText" text="CUMPLE">
      <formula>NOT(ISERROR(SEARCH("CUMPLE",L43)))</formula>
    </cfRule>
  </conditionalFormatting>
  <conditionalFormatting sqref="L51:L53">
    <cfRule type="containsText" dxfId="1686" priority="1369" stopIfTrue="1" operator="containsText" text="NO HABILITADO">
      <formula>NOT(ISERROR(SEARCH("NO HABILITADO",L51)))</formula>
    </cfRule>
    <cfRule type="containsText" dxfId="1685" priority="1370" stopIfTrue="1" operator="containsText" text="HABILITADO">
      <formula>NOT(ISERROR(SEARCH("HABILITADO",L51)))</formula>
    </cfRule>
  </conditionalFormatting>
  <conditionalFormatting sqref="L51:L53">
    <cfRule type="containsText" dxfId="1684" priority="1366" operator="containsText" text="RECHAZADO">
      <formula>NOT(ISERROR(SEARCH("RECHAZADO",L51)))</formula>
    </cfRule>
    <cfRule type="containsText" dxfId="1683" priority="1367" operator="containsText" text="NO">
      <formula>NOT(ISERROR(SEARCH("NO",L51)))</formula>
    </cfRule>
    <cfRule type="containsText" dxfId="1682" priority="1368" operator="containsText" text="CUMPLE">
      <formula>NOT(ISERROR(SEARCH("CUMPLE",L51)))</formula>
    </cfRule>
  </conditionalFormatting>
  <conditionalFormatting sqref="L51:L53">
    <cfRule type="containsText" dxfId="1681" priority="1364" stopIfTrue="1" operator="containsText" text="NO HABILITADO">
      <formula>NOT(ISERROR(SEARCH("NO HABILITADO",L51)))</formula>
    </cfRule>
    <cfRule type="containsText" dxfId="1680" priority="1365" stopIfTrue="1" operator="containsText" text="HABILITADO">
      <formula>NOT(ISERROR(SEARCH("HABILITADO",L51)))</formula>
    </cfRule>
  </conditionalFormatting>
  <conditionalFormatting sqref="L51:L53">
    <cfRule type="containsText" dxfId="1679" priority="1361" operator="containsText" text="RECHAZADO">
      <formula>NOT(ISERROR(SEARCH("RECHAZADO",L51)))</formula>
    </cfRule>
    <cfRule type="containsText" dxfId="1678" priority="1362" operator="containsText" text="NO">
      <formula>NOT(ISERROR(SEARCH("NO",L51)))</formula>
    </cfRule>
    <cfRule type="containsText" dxfId="1677" priority="1363" operator="containsText" text="CUMPLE">
      <formula>NOT(ISERROR(SEARCH("CUMPLE",L51)))</formula>
    </cfRule>
  </conditionalFormatting>
  <conditionalFormatting sqref="F57">
    <cfRule type="containsText" dxfId="1676" priority="1359" stopIfTrue="1" operator="containsText" text="NO HABILITADO">
      <formula>NOT(ISERROR(SEARCH("NO HABILITADO",F57)))</formula>
    </cfRule>
    <cfRule type="containsText" dxfId="1675" priority="1360" stopIfTrue="1" operator="containsText" text="HABILITADO">
      <formula>NOT(ISERROR(SEARCH("HABILITADO",F57)))</formula>
    </cfRule>
  </conditionalFormatting>
  <conditionalFormatting sqref="F57">
    <cfRule type="containsText" dxfId="1674" priority="1356" operator="containsText" text="RECHAZADO">
      <formula>NOT(ISERROR(SEARCH("RECHAZADO",F57)))</formula>
    </cfRule>
    <cfRule type="containsText" dxfId="1673" priority="1357" operator="containsText" text="NO">
      <formula>NOT(ISERROR(SEARCH("NO",F57)))</formula>
    </cfRule>
    <cfRule type="containsText" dxfId="1672" priority="1358" operator="containsText" text="CUMPLE">
      <formula>NOT(ISERROR(SEARCH("CUMPLE",F57)))</formula>
    </cfRule>
  </conditionalFormatting>
  <conditionalFormatting sqref="F57">
    <cfRule type="containsText" dxfId="1671" priority="1354" stopIfTrue="1" operator="containsText" text="NO HABILITADO">
      <formula>NOT(ISERROR(SEARCH("NO HABILITADO",F57)))</formula>
    </cfRule>
    <cfRule type="containsText" dxfId="1670" priority="1355" stopIfTrue="1" operator="containsText" text="HABILITADO">
      <formula>NOT(ISERROR(SEARCH("HABILITADO",F57)))</formula>
    </cfRule>
  </conditionalFormatting>
  <conditionalFormatting sqref="F57">
    <cfRule type="containsText" dxfId="1669" priority="1351" operator="containsText" text="RECHAZADO">
      <formula>NOT(ISERROR(SEARCH("RECHAZADO",F57)))</formula>
    </cfRule>
    <cfRule type="containsText" dxfId="1668" priority="1352" operator="containsText" text="NO">
      <formula>NOT(ISERROR(SEARCH("NO",F57)))</formula>
    </cfRule>
    <cfRule type="containsText" dxfId="1667" priority="1353" operator="containsText" text="CUMPLE">
      <formula>NOT(ISERROR(SEARCH("CUMPLE",F57)))</formula>
    </cfRule>
  </conditionalFormatting>
  <conditionalFormatting sqref="L70">
    <cfRule type="containsText" dxfId="1666" priority="1349" stopIfTrue="1" operator="containsText" text="NO HABILITADO">
      <formula>NOT(ISERROR(SEARCH("NO HABILITADO",L70)))</formula>
    </cfRule>
    <cfRule type="containsText" dxfId="1665" priority="1350" stopIfTrue="1" operator="containsText" text="HABILITADO">
      <formula>NOT(ISERROR(SEARCH("HABILITADO",L70)))</formula>
    </cfRule>
  </conditionalFormatting>
  <conditionalFormatting sqref="L70">
    <cfRule type="containsText" dxfId="1664" priority="1346" operator="containsText" text="RECHAZADO">
      <formula>NOT(ISERROR(SEARCH("RECHAZADO",L70)))</formula>
    </cfRule>
    <cfRule type="containsText" dxfId="1663" priority="1347" operator="containsText" text="NO">
      <formula>NOT(ISERROR(SEARCH("NO",L70)))</formula>
    </cfRule>
    <cfRule type="containsText" dxfId="1662" priority="1348" operator="containsText" text="CUMPLE">
      <formula>NOT(ISERROR(SEARCH("CUMPLE",L70)))</formula>
    </cfRule>
  </conditionalFormatting>
  <conditionalFormatting sqref="L70">
    <cfRule type="containsText" dxfId="1661" priority="1344" stopIfTrue="1" operator="containsText" text="NO HABILITADO">
      <formula>NOT(ISERROR(SEARCH("NO HABILITADO",L70)))</formula>
    </cfRule>
    <cfRule type="containsText" dxfId="1660" priority="1345" stopIfTrue="1" operator="containsText" text="HABILITADO">
      <formula>NOT(ISERROR(SEARCH("HABILITADO",L70)))</formula>
    </cfRule>
  </conditionalFormatting>
  <conditionalFormatting sqref="L70">
    <cfRule type="containsText" dxfId="1659" priority="1341" operator="containsText" text="RECHAZADO">
      <formula>NOT(ISERROR(SEARCH("RECHAZADO",L70)))</formula>
    </cfRule>
    <cfRule type="containsText" dxfId="1658" priority="1342" operator="containsText" text="NO">
      <formula>NOT(ISERROR(SEARCH("NO",L70)))</formula>
    </cfRule>
    <cfRule type="containsText" dxfId="1657" priority="1343" operator="containsText" text="CUMPLE">
      <formula>NOT(ISERROR(SEARCH("CUMPLE",L70)))</formula>
    </cfRule>
  </conditionalFormatting>
  <conditionalFormatting sqref="L77">
    <cfRule type="containsText" dxfId="1656" priority="1339" stopIfTrue="1" operator="containsText" text="NO HABILITADO">
      <formula>NOT(ISERROR(SEARCH("NO HABILITADO",L77)))</formula>
    </cfRule>
    <cfRule type="containsText" dxfId="1655" priority="1340" stopIfTrue="1" operator="containsText" text="HABILITADO">
      <formula>NOT(ISERROR(SEARCH("HABILITADO",L77)))</formula>
    </cfRule>
  </conditionalFormatting>
  <conditionalFormatting sqref="L77">
    <cfRule type="containsText" dxfId="1654" priority="1336" operator="containsText" text="RECHAZADO">
      <formula>NOT(ISERROR(SEARCH("RECHAZADO",L77)))</formula>
    </cfRule>
    <cfRule type="containsText" dxfId="1653" priority="1337" operator="containsText" text="NO">
      <formula>NOT(ISERROR(SEARCH("NO",L77)))</formula>
    </cfRule>
    <cfRule type="containsText" dxfId="1652" priority="1338" operator="containsText" text="CUMPLE">
      <formula>NOT(ISERROR(SEARCH("CUMPLE",L77)))</formula>
    </cfRule>
  </conditionalFormatting>
  <conditionalFormatting sqref="L77">
    <cfRule type="containsText" dxfId="1651" priority="1334" stopIfTrue="1" operator="containsText" text="NO HABILITADO">
      <formula>NOT(ISERROR(SEARCH("NO HABILITADO",L77)))</formula>
    </cfRule>
    <cfRule type="containsText" dxfId="1650" priority="1335" stopIfTrue="1" operator="containsText" text="HABILITADO">
      <formula>NOT(ISERROR(SEARCH("HABILITADO",L77)))</formula>
    </cfRule>
  </conditionalFormatting>
  <conditionalFormatting sqref="L77">
    <cfRule type="containsText" dxfId="1649" priority="1331" operator="containsText" text="RECHAZADO">
      <formula>NOT(ISERROR(SEARCH("RECHAZADO",L77)))</formula>
    </cfRule>
    <cfRule type="containsText" dxfId="1648" priority="1332" operator="containsText" text="NO">
      <formula>NOT(ISERROR(SEARCH("NO",L77)))</formula>
    </cfRule>
    <cfRule type="containsText" dxfId="1647" priority="1333" operator="containsText" text="CUMPLE">
      <formula>NOT(ISERROR(SEARCH("CUMPLE",L77)))</formula>
    </cfRule>
  </conditionalFormatting>
  <conditionalFormatting sqref="L79">
    <cfRule type="containsText" dxfId="1646" priority="1329" stopIfTrue="1" operator="containsText" text="NO HABILITADO">
      <formula>NOT(ISERROR(SEARCH("NO HABILITADO",L79)))</formula>
    </cfRule>
    <cfRule type="containsText" dxfId="1645" priority="1330" stopIfTrue="1" operator="containsText" text="HABILITADO">
      <formula>NOT(ISERROR(SEARCH("HABILITADO",L79)))</formula>
    </cfRule>
  </conditionalFormatting>
  <conditionalFormatting sqref="L79">
    <cfRule type="containsText" dxfId="1644" priority="1326" operator="containsText" text="RECHAZADO">
      <formula>NOT(ISERROR(SEARCH("RECHAZADO",L79)))</formula>
    </cfRule>
    <cfRule type="containsText" dxfId="1643" priority="1327" operator="containsText" text="NO">
      <formula>NOT(ISERROR(SEARCH("NO",L79)))</formula>
    </cfRule>
    <cfRule type="containsText" dxfId="1642" priority="1328" operator="containsText" text="CUMPLE">
      <formula>NOT(ISERROR(SEARCH("CUMPLE",L79)))</formula>
    </cfRule>
  </conditionalFormatting>
  <conditionalFormatting sqref="L79">
    <cfRule type="containsText" dxfId="1641" priority="1324" stopIfTrue="1" operator="containsText" text="NO HABILITADO">
      <formula>NOT(ISERROR(SEARCH("NO HABILITADO",L79)))</formula>
    </cfRule>
    <cfRule type="containsText" dxfId="1640" priority="1325" stopIfTrue="1" operator="containsText" text="HABILITADO">
      <formula>NOT(ISERROR(SEARCH("HABILITADO",L79)))</formula>
    </cfRule>
  </conditionalFormatting>
  <conditionalFormatting sqref="L79">
    <cfRule type="containsText" dxfId="1639" priority="1321" operator="containsText" text="RECHAZADO">
      <formula>NOT(ISERROR(SEARCH("RECHAZADO",L79)))</formula>
    </cfRule>
    <cfRule type="containsText" dxfId="1638" priority="1322" operator="containsText" text="NO">
      <formula>NOT(ISERROR(SEARCH("NO",L79)))</formula>
    </cfRule>
    <cfRule type="containsText" dxfId="1637" priority="1323" operator="containsText" text="CUMPLE">
      <formula>NOT(ISERROR(SEARCH("CUMPLE",L79)))</formula>
    </cfRule>
  </conditionalFormatting>
  <conditionalFormatting sqref="L93">
    <cfRule type="containsText" dxfId="1636" priority="1319" stopIfTrue="1" operator="containsText" text="NO HABILITADO">
      <formula>NOT(ISERROR(SEARCH("NO HABILITADO",L93)))</formula>
    </cfRule>
    <cfRule type="containsText" dxfId="1635" priority="1320" stopIfTrue="1" operator="containsText" text="HABILITADO">
      <formula>NOT(ISERROR(SEARCH("HABILITADO",L93)))</formula>
    </cfRule>
  </conditionalFormatting>
  <conditionalFormatting sqref="L93">
    <cfRule type="containsText" dxfId="1634" priority="1316" operator="containsText" text="RECHAZADO">
      <formula>NOT(ISERROR(SEARCH("RECHAZADO",L93)))</formula>
    </cfRule>
    <cfRule type="containsText" dxfId="1633" priority="1317" operator="containsText" text="NO">
      <formula>NOT(ISERROR(SEARCH("NO",L93)))</formula>
    </cfRule>
    <cfRule type="containsText" dxfId="1632" priority="1318" operator="containsText" text="CUMPLE">
      <formula>NOT(ISERROR(SEARCH("CUMPLE",L93)))</formula>
    </cfRule>
  </conditionalFormatting>
  <conditionalFormatting sqref="L93">
    <cfRule type="containsText" dxfId="1631" priority="1314" stopIfTrue="1" operator="containsText" text="NO HABILITADO">
      <formula>NOT(ISERROR(SEARCH("NO HABILITADO",L93)))</formula>
    </cfRule>
    <cfRule type="containsText" dxfId="1630" priority="1315" stopIfTrue="1" operator="containsText" text="HABILITADO">
      <formula>NOT(ISERROR(SEARCH("HABILITADO",L93)))</formula>
    </cfRule>
  </conditionalFormatting>
  <conditionalFormatting sqref="L93">
    <cfRule type="containsText" dxfId="1629" priority="1311" operator="containsText" text="RECHAZADO">
      <formula>NOT(ISERROR(SEARCH("RECHAZADO",L93)))</formula>
    </cfRule>
    <cfRule type="containsText" dxfId="1628" priority="1312" operator="containsText" text="NO">
      <formula>NOT(ISERROR(SEARCH("NO",L93)))</formula>
    </cfRule>
    <cfRule type="containsText" dxfId="1627" priority="1313" operator="containsText" text="CUMPLE">
      <formula>NOT(ISERROR(SEARCH("CUMPLE",L93)))</formula>
    </cfRule>
  </conditionalFormatting>
  <conditionalFormatting sqref="F106">
    <cfRule type="containsText" dxfId="1626" priority="1309" stopIfTrue="1" operator="containsText" text="NO HABILITADO">
      <formula>NOT(ISERROR(SEARCH("NO HABILITADO",F106)))</formula>
    </cfRule>
    <cfRule type="containsText" dxfId="1625" priority="1310" stopIfTrue="1" operator="containsText" text="HABILITADO">
      <formula>NOT(ISERROR(SEARCH("HABILITADO",F106)))</formula>
    </cfRule>
  </conditionalFormatting>
  <conditionalFormatting sqref="F106">
    <cfRule type="containsText" dxfId="1624" priority="1306" operator="containsText" text="RECHAZADO">
      <formula>NOT(ISERROR(SEARCH("RECHAZADO",F106)))</formula>
    </cfRule>
    <cfRule type="containsText" dxfId="1623" priority="1307" operator="containsText" text="NO">
      <formula>NOT(ISERROR(SEARCH("NO",F106)))</formula>
    </cfRule>
    <cfRule type="containsText" dxfId="1622" priority="1308" operator="containsText" text="CUMPLE">
      <formula>NOT(ISERROR(SEARCH("CUMPLE",F106)))</formula>
    </cfRule>
  </conditionalFormatting>
  <conditionalFormatting sqref="F106">
    <cfRule type="containsText" dxfId="1621" priority="1304" stopIfTrue="1" operator="containsText" text="NO HABILITADO">
      <formula>NOT(ISERROR(SEARCH("NO HABILITADO",F106)))</formula>
    </cfRule>
    <cfRule type="containsText" dxfId="1620" priority="1305" stopIfTrue="1" operator="containsText" text="HABILITADO">
      <formula>NOT(ISERROR(SEARCH("HABILITADO",F106)))</formula>
    </cfRule>
  </conditionalFormatting>
  <conditionalFormatting sqref="F106">
    <cfRule type="containsText" dxfId="1619" priority="1301" operator="containsText" text="RECHAZADO">
      <formula>NOT(ISERROR(SEARCH("RECHAZADO",F106)))</formula>
    </cfRule>
    <cfRule type="containsText" dxfId="1618" priority="1302" operator="containsText" text="NO">
      <formula>NOT(ISERROR(SEARCH("NO",F106)))</formula>
    </cfRule>
    <cfRule type="containsText" dxfId="1617" priority="1303" operator="containsText" text="CUMPLE">
      <formula>NOT(ISERROR(SEARCH("CUMPLE",F106)))</formula>
    </cfRule>
  </conditionalFormatting>
  <conditionalFormatting sqref="L131">
    <cfRule type="containsText" dxfId="1616" priority="1299" stopIfTrue="1" operator="containsText" text="NO HABILITADO">
      <formula>NOT(ISERROR(SEARCH("NO HABILITADO",L131)))</formula>
    </cfRule>
    <cfRule type="containsText" dxfId="1615" priority="1300" stopIfTrue="1" operator="containsText" text="HABILITADO">
      <formula>NOT(ISERROR(SEARCH("HABILITADO",L131)))</formula>
    </cfRule>
  </conditionalFormatting>
  <conditionalFormatting sqref="L131">
    <cfRule type="containsText" dxfId="1614" priority="1296" operator="containsText" text="RECHAZADO">
      <formula>NOT(ISERROR(SEARCH("RECHAZADO",L131)))</formula>
    </cfRule>
    <cfRule type="containsText" dxfId="1613" priority="1297" operator="containsText" text="NO">
      <formula>NOT(ISERROR(SEARCH("NO",L131)))</formula>
    </cfRule>
    <cfRule type="containsText" dxfId="1612" priority="1298" operator="containsText" text="CUMPLE">
      <formula>NOT(ISERROR(SEARCH("CUMPLE",L131)))</formula>
    </cfRule>
  </conditionalFormatting>
  <conditionalFormatting sqref="L131">
    <cfRule type="containsText" dxfId="1611" priority="1294" stopIfTrue="1" operator="containsText" text="NO HABILITADO">
      <formula>NOT(ISERROR(SEARCH("NO HABILITADO",L131)))</formula>
    </cfRule>
    <cfRule type="containsText" dxfId="1610" priority="1295" stopIfTrue="1" operator="containsText" text="HABILITADO">
      <formula>NOT(ISERROR(SEARCH("HABILITADO",L131)))</formula>
    </cfRule>
  </conditionalFormatting>
  <conditionalFormatting sqref="L131">
    <cfRule type="containsText" dxfId="1609" priority="1291" operator="containsText" text="RECHAZADO">
      <formula>NOT(ISERROR(SEARCH("RECHAZADO",L131)))</formula>
    </cfRule>
    <cfRule type="containsText" dxfId="1608" priority="1292" operator="containsText" text="NO">
      <formula>NOT(ISERROR(SEARCH("NO",L131)))</formula>
    </cfRule>
    <cfRule type="containsText" dxfId="1607" priority="1293" operator="containsText" text="CUMPLE">
      <formula>NOT(ISERROR(SEARCH("CUMPLE",L131)))</formula>
    </cfRule>
  </conditionalFormatting>
  <conditionalFormatting sqref="L127">
    <cfRule type="containsText" dxfId="1606" priority="1289" stopIfTrue="1" operator="containsText" text="NO HABILITADO">
      <formula>NOT(ISERROR(SEARCH("NO HABILITADO",L127)))</formula>
    </cfRule>
    <cfRule type="containsText" dxfId="1605" priority="1290" stopIfTrue="1" operator="containsText" text="HABILITADO">
      <formula>NOT(ISERROR(SEARCH("HABILITADO",L127)))</formula>
    </cfRule>
  </conditionalFormatting>
  <conditionalFormatting sqref="L127">
    <cfRule type="containsText" dxfId="1604" priority="1286" operator="containsText" text="RECHAZADO">
      <formula>NOT(ISERROR(SEARCH("RECHAZADO",L127)))</formula>
    </cfRule>
    <cfRule type="containsText" dxfId="1603" priority="1287" operator="containsText" text="NO">
      <formula>NOT(ISERROR(SEARCH("NO",L127)))</formula>
    </cfRule>
    <cfRule type="containsText" dxfId="1602" priority="1288" operator="containsText" text="CUMPLE">
      <formula>NOT(ISERROR(SEARCH("CUMPLE",L127)))</formula>
    </cfRule>
  </conditionalFormatting>
  <conditionalFormatting sqref="L127">
    <cfRule type="containsText" dxfId="1601" priority="1284" stopIfTrue="1" operator="containsText" text="NO HABILITADO">
      <formula>NOT(ISERROR(SEARCH("NO HABILITADO",L127)))</formula>
    </cfRule>
    <cfRule type="containsText" dxfId="1600" priority="1285" stopIfTrue="1" operator="containsText" text="HABILITADO">
      <formula>NOT(ISERROR(SEARCH("HABILITADO",L127)))</formula>
    </cfRule>
  </conditionalFormatting>
  <conditionalFormatting sqref="L127">
    <cfRule type="containsText" dxfId="1599" priority="1281" operator="containsText" text="RECHAZADO">
      <formula>NOT(ISERROR(SEARCH("RECHAZADO",L127)))</formula>
    </cfRule>
    <cfRule type="containsText" dxfId="1598" priority="1282" operator="containsText" text="NO">
      <formula>NOT(ISERROR(SEARCH("NO",L127)))</formula>
    </cfRule>
    <cfRule type="containsText" dxfId="1597" priority="1283" operator="containsText" text="CUMPLE">
      <formula>NOT(ISERROR(SEARCH("CUMPLE",L127)))</formula>
    </cfRule>
  </conditionalFormatting>
  <conditionalFormatting sqref="L128">
    <cfRule type="containsText" dxfId="1596" priority="1279" stopIfTrue="1" operator="containsText" text="NO HABILITADO">
      <formula>NOT(ISERROR(SEARCH("NO HABILITADO",L128)))</formula>
    </cfRule>
    <cfRule type="containsText" dxfId="1595" priority="1280" stopIfTrue="1" operator="containsText" text="HABILITADO">
      <formula>NOT(ISERROR(SEARCH("HABILITADO",L128)))</formula>
    </cfRule>
  </conditionalFormatting>
  <conditionalFormatting sqref="L128">
    <cfRule type="containsText" dxfId="1594" priority="1276" operator="containsText" text="RECHAZADO">
      <formula>NOT(ISERROR(SEARCH("RECHAZADO",L128)))</formula>
    </cfRule>
    <cfRule type="containsText" dxfId="1593" priority="1277" operator="containsText" text="NO">
      <formula>NOT(ISERROR(SEARCH("NO",L128)))</formula>
    </cfRule>
    <cfRule type="containsText" dxfId="1592" priority="1278" operator="containsText" text="CUMPLE">
      <formula>NOT(ISERROR(SEARCH("CUMPLE",L128)))</formula>
    </cfRule>
  </conditionalFormatting>
  <conditionalFormatting sqref="L128">
    <cfRule type="containsText" dxfId="1591" priority="1274" stopIfTrue="1" operator="containsText" text="NO HABILITADO">
      <formula>NOT(ISERROR(SEARCH("NO HABILITADO",L128)))</formula>
    </cfRule>
    <cfRule type="containsText" dxfId="1590" priority="1275" stopIfTrue="1" operator="containsText" text="HABILITADO">
      <formula>NOT(ISERROR(SEARCH("HABILITADO",L128)))</formula>
    </cfRule>
  </conditionalFormatting>
  <conditionalFormatting sqref="L128">
    <cfRule type="containsText" dxfId="1589" priority="1271" operator="containsText" text="RECHAZADO">
      <formula>NOT(ISERROR(SEARCH("RECHAZADO",L128)))</formula>
    </cfRule>
    <cfRule type="containsText" dxfId="1588" priority="1272" operator="containsText" text="NO">
      <formula>NOT(ISERROR(SEARCH("NO",L128)))</formula>
    </cfRule>
    <cfRule type="containsText" dxfId="1587" priority="1273" operator="containsText" text="CUMPLE">
      <formula>NOT(ISERROR(SEARCH("CUMPLE",L128)))</formula>
    </cfRule>
  </conditionalFormatting>
  <conditionalFormatting sqref="L144">
    <cfRule type="containsText" dxfId="1586" priority="1269" stopIfTrue="1" operator="containsText" text="NO HABILITADO">
      <formula>NOT(ISERROR(SEARCH("NO HABILITADO",L144)))</formula>
    </cfRule>
    <cfRule type="containsText" dxfId="1585" priority="1270" stopIfTrue="1" operator="containsText" text="HABILITADO">
      <formula>NOT(ISERROR(SEARCH("HABILITADO",L144)))</formula>
    </cfRule>
  </conditionalFormatting>
  <conditionalFormatting sqref="L144">
    <cfRule type="containsText" dxfId="1584" priority="1266" operator="containsText" text="RECHAZADO">
      <formula>NOT(ISERROR(SEARCH("RECHAZADO",L144)))</formula>
    </cfRule>
    <cfRule type="containsText" dxfId="1583" priority="1267" operator="containsText" text="NO">
      <formula>NOT(ISERROR(SEARCH("NO",L144)))</formula>
    </cfRule>
    <cfRule type="containsText" dxfId="1582" priority="1268" operator="containsText" text="CUMPLE">
      <formula>NOT(ISERROR(SEARCH("CUMPLE",L144)))</formula>
    </cfRule>
  </conditionalFormatting>
  <conditionalFormatting sqref="L144">
    <cfRule type="containsText" dxfId="1581" priority="1264" stopIfTrue="1" operator="containsText" text="NO HABILITADO">
      <formula>NOT(ISERROR(SEARCH("NO HABILITADO",L144)))</formula>
    </cfRule>
    <cfRule type="containsText" dxfId="1580" priority="1265" stopIfTrue="1" operator="containsText" text="HABILITADO">
      <formula>NOT(ISERROR(SEARCH("HABILITADO",L144)))</formula>
    </cfRule>
  </conditionalFormatting>
  <conditionalFormatting sqref="L144">
    <cfRule type="containsText" dxfId="1579" priority="1261" operator="containsText" text="RECHAZADO">
      <formula>NOT(ISERROR(SEARCH("RECHAZADO",L144)))</formula>
    </cfRule>
    <cfRule type="containsText" dxfId="1578" priority="1262" operator="containsText" text="NO">
      <formula>NOT(ISERROR(SEARCH("NO",L144)))</formula>
    </cfRule>
    <cfRule type="containsText" dxfId="1577" priority="1263" operator="containsText" text="CUMPLE">
      <formula>NOT(ISERROR(SEARCH("CUMPLE",L144)))</formula>
    </cfRule>
  </conditionalFormatting>
  <conditionalFormatting sqref="L145">
    <cfRule type="containsText" dxfId="1576" priority="1259" stopIfTrue="1" operator="containsText" text="NO HABILITADO">
      <formula>NOT(ISERROR(SEARCH("NO HABILITADO",L145)))</formula>
    </cfRule>
    <cfRule type="containsText" dxfId="1575" priority="1260" stopIfTrue="1" operator="containsText" text="HABILITADO">
      <formula>NOT(ISERROR(SEARCH("HABILITADO",L145)))</formula>
    </cfRule>
  </conditionalFormatting>
  <conditionalFormatting sqref="L145">
    <cfRule type="containsText" dxfId="1574" priority="1256" operator="containsText" text="RECHAZADO">
      <formula>NOT(ISERROR(SEARCH("RECHAZADO",L145)))</formula>
    </cfRule>
    <cfRule type="containsText" dxfId="1573" priority="1257" operator="containsText" text="NO">
      <formula>NOT(ISERROR(SEARCH("NO",L145)))</formula>
    </cfRule>
    <cfRule type="containsText" dxfId="1572" priority="1258" operator="containsText" text="CUMPLE">
      <formula>NOT(ISERROR(SEARCH("CUMPLE",L145)))</formula>
    </cfRule>
  </conditionalFormatting>
  <conditionalFormatting sqref="L145">
    <cfRule type="containsText" dxfId="1571" priority="1254" stopIfTrue="1" operator="containsText" text="NO HABILITADO">
      <formula>NOT(ISERROR(SEARCH("NO HABILITADO",L145)))</formula>
    </cfRule>
    <cfRule type="containsText" dxfId="1570" priority="1255" stopIfTrue="1" operator="containsText" text="HABILITADO">
      <formula>NOT(ISERROR(SEARCH("HABILITADO",L145)))</formula>
    </cfRule>
  </conditionalFormatting>
  <conditionalFormatting sqref="L145">
    <cfRule type="containsText" dxfId="1569" priority="1251" operator="containsText" text="RECHAZADO">
      <formula>NOT(ISERROR(SEARCH("RECHAZADO",L145)))</formula>
    </cfRule>
    <cfRule type="containsText" dxfId="1568" priority="1252" operator="containsText" text="NO">
      <formula>NOT(ISERROR(SEARCH("NO",L145)))</formula>
    </cfRule>
    <cfRule type="containsText" dxfId="1567" priority="1253" operator="containsText" text="CUMPLE">
      <formula>NOT(ISERROR(SEARCH("CUMPLE",L145)))</formula>
    </cfRule>
  </conditionalFormatting>
  <conditionalFormatting sqref="F158">
    <cfRule type="containsText" dxfId="1566" priority="1249" stopIfTrue="1" operator="containsText" text="NO HABILITADO">
      <formula>NOT(ISERROR(SEARCH("NO HABILITADO",F158)))</formula>
    </cfRule>
    <cfRule type="containsText" dxfId="1565" priority="1250" stopIfTrue="1" operator="containsText" text="HABILITADO">
      <formula>NOT(ISERROR(SEARCH("HABILITADO",F158)))</formula>
    </cfRule>
  </conditionalFormatting>
  <conditionalFormatting sqref="F158">
    <cfRule type="containsText" dxfId="1564" priority="1246" operator="containsText" text="RECHAZADO">
      <formula>NOT(ISERROR(SEARCH("RECHAZADO",F158)))</formula>
    </cfRule>
    <cfRule type="containsText" dxfId="1563" priority="1247" operator="containsText" text="NO">
      <formula>NOT(ISERROR(SEARCH("NO",F158)))</formula>
    </cfRule>
    <cfRule type="containsText" dxfId="1562" priority="1248" operator="containsText" text="CUMPLE">
      <formula>NOT(ISERROR(SEARCH("CUMPLE",F158)))</formula>
    </cfRule>
  </conditionalFormatting>
  <conditionalFormatting sqref="F158">
    <cfRule type="containsText" dxfId="1561" priority="1244" stopIfTrue="1" operator="containsText" text="NO HABILITADO">
      <formula>NOT(ISERROR(SEARCH("NO HABILITADO",F158)))</formula>
    </cfRule>
    <cfRule type="containsText" dxfId="1560" priority="1245" stopIfTrue="1" operator="containsText" text="HABILITADO">
      <formula>NOT(ISERROR(SEARCH("HABILITADO",F158)))</formula>
    </cfRule>
  </conditionalFormatting>
  <conditionalFormatting sqref="F158">
    <cfRule type="containsText" dxfId="1559" priority="1241" operator="containsText" text="RECHAZADO">
      <formula>NOT(ISERROR(SEARCH("RECHAZADO",F158)))</formula>
    </cfRule>
    <cfRule type="containsText" dxfId="1558" priority="1242" operator="containsText" text="NO">
      <formula>NOT(ISERROR(SEARCH("NO",F158)))</formula>
    </cfRule>
    <cfRule type="containsText" dxfId="1557" priority="1243" operator="containsText" text="CUMPLE">
      <formula>NOT(ISERROR(SEARCH("CUMPLE",F158)))</formula>
    </cfRule>
  </conditionalFormatting>
  <conditionalFormatting sqref="L92">
    <cfRule type="containsText" dxfId="1556" priority="1239" stopIfTrue="1" operator="containsText" text="NO HABILITADO">
      <formula>NOT(ISERROR(SEARCH("NO HABILITADO",L92)))</formula>
    </cfRule>
    <cfRule type="containsText" dxfId="1555" priority="1240" stopIfTrue="1" operator="containsText" text="HABILITADO">
      <formula>NOT(ISERROR(SEARCH("HABILITADO",L92)))</formula>
    </cfRule>
  </conditionalFormatting>
  <conditionalFormatting sqref="L92">
    <cfRule type="containsText" dxfId="1554" priority="1236" operator="containsText" text="RECHAZADO">
      <formula>NOT(ISERROR(SEARCH("RECHAZADO",L92)))</formula>
    </cfRule>
    <cfRule type="containsText" dxfId="1553" priority="1237" operator="containsText" text="NO">
      <formula>NOT(ISERROR(SEARCH("NO",L92)))</formula>
    </cfRule>
    <cfRule type="containsText" dxfId="1552" priority="1238" operator="containsText" text="CUMPLE">
      <formula>NOT(ISERROR(SEARCH("CUMPLE",L92)))</formula>
    </cfRule>
  </conditionalFormatting>
  <conditionalFormatting sqref="L92">
    <cfRule type="containsText" dxfId="1551" priority="1234" stopIfTrue="1" operator="containsText" text="NO HABILITADO">
      <formula>NOT(ISERROR(SEARCH("NO HABILITADO",L92)))</formula>
    </cfRule>
    <cfRule type="containsText" dxfId="1550" priority="1235" stopIfTrue="1" operator="containsText" text="HABILITADO">
      <formula>NOT(ISERROR(SEARCH("HABILITADO",L92)))</formula>
    </cfRule>
  </conditionalFormatting>
  <conditionalFormatting sqref="L92">
    <cfRule type="containsText" dxfId="1549" priority="1231" operator="containsText" text="RECHAZADO">
      <formula>NOT(ISERROR(SEARCH("RECHAZADO",L92)))</formula>
    </cfRule>
    <cfRule type="containsText" dxfId="1548" priority="1232" operator="containsText" text="NO">
      <formula>NOT(ISERROR(SEARCH("NO",L92)))</formula>
    </cfRule>
    <cfRule type="containsText" dxfId="1547" priority="1233" operator="containsText" text="CUMPLE">
      <formula>NOT(ISERROR(SEARCH("CUMPLE",L92)))</formula>
    </cfRule>
  </conditionalFormatting>
  <conditionalFormatting sqref="L170">
    <cfRule type="containsText" dxfId="1546" priority="1229" stopIfTrue="1" operator="containsText" text="NO HABILITADO">
      <formula>NOT(ISERROR(SEARCH("NO HABILITADO",L170)))</formula>
    </cfRule>
    <cfRule type="containsText" dxfId="1545" priority="1230" stopIfTrue="1" operator="containsText" text="HABILITADO">
      <formula>NOT(ISERROR(SEARCH("HABILITADO",L170)))</formula>
    </cfRule>
  </conditionalFormatting>
  <conditionalFormatting sqref="L170">
    <cfRule type="containsText" dxfId="1544" priority="1226" operator="containsText" text="RECHAZADO">
      <formula>NOT(ISERROR(SEARCH("RECHAZADO",L170)))</formula>
    </cfRule>
    <cfRule type="containsText" dxfId="1543" priority="1227" operator="containsText" text="NO">
      <formula>NOT(ISERROR(SEARCH("NO",L170)))</formula>
    </cfRule>
    <cfRule type="containsText" dxfId="1542" priority="1228" operator="containsText" text="CUMPLE">
      <formula>NOT(ISERROR(SEARCH("CUMPLE",L170)))</formula>
    </cfRule>
  </conditionalFormatting>
  <conditionalFormatting sqref="L170">
    <cfRule type="containsText" dxfId="1541" priority="1224" stopIfTrue="1" operator="containsText" text="NO HABILITADO">
      <formula>NOT(ISERROR(SEARCH("NO HABILITADO",L170)))</formula>
    </cfRule>
    <cfRule type="containsText" dxfId="1540" priority="1225" stopIfTrue="1" operator="containsText" text="HABILITADO">
      <formula>NOT(ISERROR(SEARCH("HABILITADO",L170)))</formula>
    </cfRule>
  </conditionalFormatting>
  <conditionalFormatting sqref="L170">
    <cfRule type="containsText" dxfId="1539" priority="1221" operator="containsText" text="RECHAZADO">
      <formula>NOT(ISERROR(SEARCH("RECHAZADO",L170)))</formula>
    </cfRule>
    <cfRule type="containsText" dxfId="1538" priority="1222" operator="containsText" text="NO">
      <formula>NOT(ISERROR(SEARCH("NO",L170)))</formula>
    </cfRule>
    <cfRule type="containsText" dxfId="1537" priority="1223" operator="containsText" text="CUMPLE">
      <formula>NOT(ISERROR(SEARCH("CUMPLE",L170)))</formula>
    </cfRule>
  </conditionalFormatting>
  <conditionalFormatting sqref="F206">
    <cfRule type="containsText" dxfId="1536" priority="1219" stopIfTrue="1" operator="containsText" text="NO HABILITADO">
      <formula>NOT(ISERROR(SEARCH("NO HABILITADO",F206)))</formula>
    </cfRule>
    <cfRule type="containsText" dxfId="1535" priority="1220" stopIfTrue="1" operator="containsText" text="HABILITADO">
      <formula>NOT(ISERROR(SEARCH("HABILITADO",F206)))</formula>
    </cfRule>
  </conditionalFormatting>
  <conditionalFormatting sqref="F206">
    <cfRule type="containsText" dxfId="1534" priority="1216" operator="containsText" text="RECHAZADO">
      <formula>NOT(ISERROR(SEARCH("RECHAZADO",F206)))</formula>
    </cfRule>
    <cfRule type="containsText" dxfId="1533" priority="1217" operator="containsText" text="NO">
      <formula>NOT(ISERROR(SEARCH("NO",F206)))</formula>
    </cfRule>
    <cfRule type="containsText" dxfId="1532" priority="1218" operator="containsText" text="CUMPLE">
      <formula>NOT(ISERROR(SEARCH("CUMPLE",F206)))</formula>
    </cfRule>
  </conditionalFormatting>
  <conditionalFormatting sqref="F206">
    <cfRule type="containsText" dxfId="1531" priority="1214" stopIfTrue="1" operator="containsText" text="NO HABILITADO">
      <formula>NOT(ISERROR(SEARCH("NO HABILITADO",F206)))</formula>
    </cfRule>
    <cfRule type="containsText" dxfId="1530" priority="1215" stopIfTrue="1" operator="containsText" text="HABILITADO">
      <formula>NOT(ISERROR(SEARCH("HABILITADO",F206)))</formula>
    </cfRule>
  </conditionalFormatting>
  <conditionalFormatting sqref="F206">
    <cfRule type="containsText" dxfId="1529" priority="1211" operator="containsText" text="RECHAZADO">
      <formula>NOT(ISERROR(SEARCH("RECHAZADO",F206)))</formula>
    </cfRule>
    <cfRule type="containsText" dxfId="1528" priority="1212" operator="containsText" text="NO">
      <formula>NOT(ISERROR(SEARCH("NO",F206)))</formula>
    </cfRule>
    <cfRule type="containsText" dxfId="1527" priority="1213" operator="containsText" text="CUMPLE">
      <formula>NOT(ISERROR(SEARCH("CUMPLE",F206)))</formula>
    </cfRule>
  </conditionalFormatting>
  <conditionalFormatting sqref="F254">
    <cfRule type="containsText" dxfId="1526" priority="1209" stopIfTrue="1" operator="containsText" text="NO HABILITADO">
      <formula>NOT(ISERROR(SEARCH("NO HABILITADO",F254)))</formula>
    </cfRule>
    <cfRule type="containsText" dxfId="1525" priority="1210" stopIfTrue="1" operator="containsText" text="HABILITADO">
      <formula>NOT(ISERROR(SEARCH("HABILITADO",F254)))</formula>
    </cfRule>
  </conditionalFormatting>
  <conditionalFormatting sqref="F254">
    <cfRule type="containsText" dxfId="1524" priority="1206" operator="containsText" text="RECHAZADO">
      <formula>NOT(ISERROR(SEARCH("RECHAZADO",F254)))</formula>
    </cfRule>
    <cfRule type="containsText" dxfId="1523" priority="1207" operator="containsText" text="NO">
      <formula>NOT(ISERROR(SEARCH("NO",F254)))</formula>
    </cfRule>
    <cfRule type="containsText" dxfId="1522" priority="1208" operator="containsText" text="CUMPLE">
      <formula>NOT(ISERROR(SEARCH("CUMPLE",F254)))</formula>
    </cfRule>
  </conditionalFormatting>
  <conditionalFormatting sqref="F254">
    <cfRule type="containsText" dxfId="1521" priority="1204" stopIfTrue="1" operator="containsText" text="NO HABILITADO">
      <formula>NOT(ISERROR(SEARCH("NO HABILITADO",F254)))</formula>
    </cfRule>
    <cfRule type="containsText" dxfId="1520" priority="1205" stopIfTrue="1" operator="containsText" text="HABILITADO">
      <formula>NOT(ISERROR(SEARCH("HABILITADO",F254)))</formula>
    </cfRule>
  </conditionalFormatting>
  <conditionalFormatting sqref="F254">
    <cfRule type="containsText" dxfId="1519" priority="1201" operator="containsText" text="RECHAZADO">
      <formula>NOT(ISERROR(SEARCH("RECHAZADO",F254)))</formula>
    </cfRule>
    <cfRule type="containsText" dxfId="1518" priority="1202" operator="containsText" text="NO">
      <formula>NOT(ISERROR(SEARCH("NO",F254)))</formula>
    </cfRule>
    <cfRule type="containsText" dxfId="1517" priority="1203" operator="containsText" text="CUMPLE">
      <formula>NOT(ISERROR(SEARCH("CUMPLE",F254)))</formula>
    </cfRule>
  </conditionalFormatting>
  <conditionalFormatting sqref="L241">
    <cfRule type="containsText" dxfId="1516" priority="1159" stopIfTrue="1" operator="containsText" text="NO HABILITADO">
      <formula>NOT(ISERROR(SEARCH("NO HABILITADO",L241)))</formula>
    </cfRule>
    <cfRule type="containsText" dxfId="1515" priority="1160" stopIfTrue="1" operator="containsText" text="HABILITADO">
      <formula>NOT(ISERROR(SEARCH("HABILITADO",L241)))</formula>
    </cfRule>
  </conditionalFormatting>
  <conditionalFormatting sqref="L241">
    <cfRule type="containsText" dxfId="1514" priority="1156" operator="containsText" text="RECHAZADO">
      <formula>NOT(ISERROR(SEARCH("RECHAZADO",L241)))</formula>
    </cfRule>
    <cfRule type="containsText" dxfId="1513" priority="1157" operator="containsText" text="NO">
      <formula>NOT(ISERROR(SEARCH("NO",L241)))</formula>
    </cfRule>
    <cfRule type="containsText" dxfId="1512" priority="1158" operator="containsText" text="CUMPLE">
      <formula>NOT(ISERROR(SEARCH("CUMPLE",L241)))</formula>
    </cfRule>
  </conditionalFormatting>
  <conditionalFormatting sqref="L241">
    <cfRule type="containsText" dxfId="1511" priority="1154" stopIfTrue="1" operator="containsText" text="NO HABILITADO">
      <formula>NOT(ISERROR(SEARCH("NO HABILITADO",L241)))</formula>
    </cfRule>
    <cfRule type="containsText" dxfId="1510" priority="1155" stopIfTrue="1" operator="containsText" text="HABILITADO">
      <formula>NOT(ISERROR(SEARCH("HABILITADO",L241)))</formula>
    </cfRule>
  </conditionalFormatting>
  <conditionalFormatting sqref="L241">
    <cfRule type="containsText" dxfId="1509" priority="1151" operator="containsText" text="RECHAZADO">
      <formula>NOT(ISERROR(SEARCH("RECHAZADO",L241)))</formula>
    </cfRule>
    <cfRule type="containsText" dxfId="1508" priority="1152" operator="containsText" text="NO">
      <formula>NOT(ISERROR(SEARCH("NO",L241)))</formula>
    </cfRule>
    <cfRule type="containsText" dxfId="1507" priority="1153" operator="containsText" text="CUMPLE">
      <formula>NOT(ISERROR(SEARCH("CUMPLE",L241)))</formula>
    </cfRule>
  </conditionalFormatting>
  <conditionalFormatting sqref="L267">
    <cfRule type="containsText" dxfId="1506" priority="1189" stopIfTrue="1" operator="containsText" text="NO HABILITADO">
      <formula>NOT(ISERROR(SEARCH("NO HABILITADO",L267)))</formula>
    </cfRule>
    <cfRule type="containsText" dxfId="1505" priority="1190" stopIfTrue="1" operator="containsText" text="HABILITADO">
      <formula>NOT(ISERROR(SEARCH("HABILITADO",L267)))</formula>
    </cfRule>
  </conditionalFormatting>
  <conditionalFormatting sqref="L267">
    <cfRule type="containsText" dxfId="1504" priority="1186" operator="containsText" text="RECHAZADO">
      <formula>NOT(ISERROR(SEARCH("RECHAZADO",L267)))</formula>
    </cfRule>
    <cfRule type="containsText" dxfId="1503" priority="1187" operator="containsText" text="NO">
      <formula>NOT(ISERROR(SEARCH("NO",L267)))</formula>
    </cfRule>
    <cfRule type="containsText" dxfId="1502" priority="1188" operator="containsText" text="CUMPLE">
      <formula>NOT(ISERROR(SEARCH("CUMPLE",L267)))</formula>
    </cfRule>
  </conditionalFormatting>
  <conditionalFormatting sqref="L267">
    <cfRule type="containsText" dxfId="1501" priority="1184" stopIfTrue="1" operator="containsText" text="NO HABILITADO">
      <formula>NOT(ISERROR(SEARCH("NO HABILITADO",L267)))</formula>
    </cfRule>
    <cfRule type="containsText" dxfId="1500" priority="1185" stopIfTrue="1" operator="containsText" text="HABILITADO">
      <formula>NOT(ISERROR(SEARCH("HABILITADO",L267)))</formula>
    </cfRule>
  </conditionalFormatting>
  <conditionalFormatting sqref="L267">
    <cfRule type="containsText" dxfId="1499" priority="1181" operator="containsText" text="RECHAZADO">
      <formula>NOT(ISERROR(SEARCH("RECHAZADO",L267)))</formula>
    </cfRule>
    <cfRule type="containsText" dxfId="1498" priority="1182" operator="containsText" text="NO">
      <formula>NOT(ISERROR(SEARCH("NO",L267)))</formula>
    </cfRule>
    <cfRule type="containsText" dxfId="1497" priority="1183" operator="containsText" text="CUMPLE">
      <formula>NOT(ISERROR(SEARCH("CUMPLE",L267)))</formula>
    </cfRule>
  </conditionalFormatting>
  <conditionalFormatting sqref="L288">
    <cfRule type="containsText" dxfId="1496" priority="1179" stopIfTrue="1" operator="containsText" text="NO HABILITADO">
      <formula>NOT(ISERROR(SEARCH("NO HABILITADO",L288)))</formula>
    </cfRule>
    <cfRule type="containsText" dxfId="1495" priority="1180" stopIfTrue="1" operator="containsText" text="HABILITADO">
      <formula>NOT(ISERROR(SEARCH("HABILITADO",L288)))</formula>
    </cfRule>
  </conditionalFormatting>
  <conditionalFormatting sqref="L288">
    <cfRule type="containsText" dxfId="1494" priority="1176" operator="containsText" text="RECHAZADO">
      <formula>NOT(ISERROR(SEARCH("RECHAZADO",L288)))</formula>
    </cfRule>
    <cfRule type="containsText" dxfId="1493" priority="1177" operator="containsText" text="NO">
      <formula>NOT(ISERROR(SEARCH("NO",L288)))</formula>
    </cfRule>
    <cfRule type="containsText" dxfId="1492" priority="1178" operator="containsText" text="CUMPLE">
      <formula>NOT(ISERROR(SEARCH("CUMPLE",L288)))</formula>
    </cfRule>
  </conditionalFormatting>
  <conditionalFormatting sqref="L288">
    <cfRule type="containsText" dxfId="1491" priority="1174" stopIfTrue="1" operator="containsText" text="NO HABILITADO">
      <formula>NOT(ISERROR(SEARCH("NO HABILITADO",L288)))</formula>
    </cfRule>
    <cfRule type="containsText" dxfId="1490" priority="1175" stopIfTrue="1" operator="containsText" text="HABILITADO">
      <formula>NOT(ISERROR(SEARCH("HABILITADO",L288)))</formula>
    </cfRule>
  </conditionalFormatting>
  <conditionalFormatting sqref="L288">
    <cfRule type="containsText" dxfId="1489" priority="1171" operator="containsText" text="RECHAZADO">
      <formula>NOT(ISERROR(SEARCH("RECHAZADO",L288)))</formula>
    </cfRule>
    <cfRule type="containsText" dxfId="1488" priority="1172" operator="containsText" text="NO">
      <formula>NOT(ISERROR(SEARCH("NO",L288)))</formula>
    </cfRule>
    <cfRule type="containsText" dxfId="1487" priority="1173" operator="containsText" text="CUMPLE">
      <formula>NOT(ISERROR(SEARCH("CUMPLE",L288)))</formula>
    </cfRule>
  </conditionalFormatting>
  <conditionalFormatting sqref="L240">
    <cfRule type="containsText" dxfId="1486" priority="1169" stopIfTrue="1" operator="containsText" text="NO HABILITADO">
      <formula>NOT(ISERROR(SEARCH("NO HABILITADO",L240)))</formula>
    </cfRule>
    <cfRule type="containsText" dxfId="1485" priority="1170" stopIfTrue="1" operator="containsText" text="HABILITADO">
      <formula>NOT(ISERROR(SEARCH("HABILITADO",L240)))</formula>
    </cfRule>
  </conditionalFormatting>
  <conditionalFormatting sqref="L240">
    <cfRule type="containsText" dxfId="1484" priority="1166" operator="containsText" text="RECHAZADO">
      <formula>NOT(ISERROR(SEARCH("RECHAZADO",L240)))</formula>
    </cfRule>
    <cfRule type="containsText" dxfId="1483" priority="1167" operator="containsText" text="NO">
      <formula>NOT(ISERROR(SEARCH("NO",L240)))</formula>
    </cfRule>
    <cfRule type="containsText" dxfId="1482" priority="1168" operator="containsText" text="CUMPLE">
      <formula>NOT(ISERROR(SEARCH("CUMPLE",L240)))</formula>
    </cfRule>
  </conditionalFormatting>
  <conditionalFormatting sqref="L240">
    <cfRule type="containsText" dxfId="1481" priority="1164" stopIfTrue="1" operator="containsText" text="NO HABILITADO">
      <formula>NOT(ISERROR(SEARCH("NO HABILITADO",L240)))</formula>
    </cfRule>
    <cfRule type="containsText" dxfId="1480" priority="1165" stopIfTrue="1" operator="containsText" text="HABILITADO">
      <formula>NOT(ISERROR(SEARCH("HABILITADO",L240)))</formula>
    </cfRule>
  </conditionalFormatting>
  <conditionalFormatting sqref="L240">
    <cfRule type="containsText" dxfId="1479" priority="1161" operator="containsText" text="RECHAZADO">
      <formula>NOT(ISERROR(SEARCH("RECHAZADO",L240)))</formula>
    </cfRule>
    <cfRule type="containsText" dxfId="1478" priority="1162" operator="containsText" text="NO">
      <formula>NOT(ISERROR(SEARCH("NO",L240)))</formula>
    </cfRule>
    <cfRule type="containsText" dxfId="1477" priority="1163" operator="containsText" text="CUMPLE">
      <formula>NOT(ISERROR(SEARCH("CUMPLE",L240)))</formula>
    </cfRule>
  </conditionalFormatting>
  <conditionalFormatting sqref="L248:L250">
    <cfRule type="containsText" dxfId="1476" priority="1149" stopIfTrue="1" operator="containsText" text="NO HABILITADO">
      <formula>NOT(ISERROR(SEARCH("NO HABILITADO",L248)))</formula>
    </cfRule>
    <cfRule type="containsText" dxfId="1475" priority="1150" stopIfTrue="1" operator="containsText" text="HABILITADO">
      <formula>NOT(ISERROR(SEARCH("HABILITADO",L248)))</formula>
    </cfRule>
  </conditionalFormatting>
  <conditionalFormatting sqref="L248:L250">
    <cfRule type="containsText" dxfId="1474" priority="1146" operator="containsText" text="RECHAZADO">
      <formula>NOT(ISERROR(SEARCH("RECHAZADO",L248)))</formula>
    </cfRule>
    <cfRule type="containsText" dxfId="1473" priority="1147" operator="containsText" text="NO">
      <formula>NOT(ISERROR(SEARCH("NO",L248)))</formula>
    </cfRule>
    <cfRule type="containsText" dxfId="1472" priority="1148" operator="containsText" text="CUMPLE">
      <formula>NOT(ISERROR(SEARCH("CUMPLE",L248)))</formula>
    </cfRule>
  </conditionalFormatting>
  <conditionalFormatting sqref="L248:L250">
    <cfRule type="containsText" dxfId="1471" priority="1144" stopIfTrue="1" operator="containsText" text="NO HABILITADO">
      <formula>NOT(ISERROR(SEARCH("NO HABILITADO",L248)))</formula>
    </cfRule>
    <cfRule type="containsText" dxfId="1470" priority="1145" stopIfTrue="1" operator="containsText" text="HABILITADO">
      <formula>NOT(ISERROR(SEARCH("HABILITADO",L248)))</formula>
    </cfRule>
  </conditionalFormatting>
  <conditionalFormatting sqref="L248:L250">
    <cfRule type="containsText" dxfId="1469" priority="1141" operator="containsText" text="RECHAZADO">
      <formula>NOT(ISERROR(SEARCH("RECHAZADO",L248)))</formula>
    </cfRule>
    <cfRule type="containsText" dxfId="1468" priority="1142" operator="containsText" text="NO">
      <formula>NOT(ISERROR(SEARCH("NO",L248)))</formula>
    </cfRule>
    <cfRule type="containsText" dxfId="1467" priority="1143" operator="containsText" text="CUMPLE">
      <formula>NOT(ISERROR(SEARCH("CUMPLE",L248)))</formula>
    </cfRule>
  </conditionalFormatting>
  <conditionalFormatting sqref="L341:L343">
    <cfRule type="containsText" dxfId="1466" priority="1069" stopIfTrue="1" operator="containsText" text="NO HABILITADO">
      <formula>NOT(ISERROR(SEARCH("NO HABILITADO",L341)))</formula>
    </cfRule>
    <cfRule type="containsText" dxfId="1465" priority="1070" stopIfTrue="1" operator="containsText" text="HABILITADO">
      <formula>NOT(ISERROR(SEARCH("HABILITADO",L341)))</formula>
    </cfRule>
  </conditionalFormatting>
  <conditionalFormatting sqref="L341:L343">
    <cfRule type="containsText" dxfId="1464" priority="1066" operator="containsText" text="RECHAZADO">
      <formula>NOT(ISERROR(SEARCH("RECHAZADO",L341)))</formula>
    </cfRule>
    <cfRule type="containsText" dxfId="1463" priority="1067" operator="containsText" text="NO">
      <formula>NOT(ISERROR(SEARCH("NO",L341)))</formula>
    </cfRule>
    <cfRule type="containsText" dxfId="1462" priority="1068" operator="containsText" text="CUMPLE">
      <formula>NOT(ISERROR(SEARCH("CUMPLE",L341)))</formula>
    </cfRule>
  </conditionalFormatting>
  <conditionalFormatting sqref="L341:L343">
    <cfRule type="containsText" dxfId="1461" priority="1064" stopIfTrue="1" operator="containsText" text="NO HABILITADO">
      <formula>NOT(ISERROR(SEARCH("NO HABILITADO",L341)))</formula>
    </cfRule>
    <cfRule type="containsText" dxfId="1460" priority="1065" stopIfTrue="1" operator="containsText" text="HABILITADO">
      <formula>NOT(ISERROR(SEARCH("HABILITADO",L341)))</formula>
    </cfRule>
  </conditionalFormatting>
  <conditionalFormatting sqref="L341:L343">
    <cfRule type="containsText" dxfId="1459" priority="1061" operator="containsText" text="RECHAZADO">
      <formula>NOT(ISERROR(SEARCH("RECHAZADO",L341)))</formula>
    </cfRule>
    <cfRule type="containsText" dxfId="1458" priority="1062" operator="containsText" text="NO">
      <formula>NOT(ISERROR(SEARCH("NO",L341)))</formula>
    </cfRule>
    <cfRule type="containsText" dxfId="1457" priority="1063" operator="containsText" text="CUMPLE">
      <formula>NOT(ISERROR(SEARCH("CUMPLE",L341)))</formula>
    </cfRule>
  </conditionalFormatting>
  <conditionalFormatting sqref="F299">
    <cfRule type="containsText" dxfId="1456" priority="1129" stopIfTrue="1" operator="containsText" text="NO HABILITADO">
      <formula>NOT(ISERROR(SEARCH("NO HABILITADO",F299)))</formula>
    </cfRule>
    <cfRule type="containsText" dxfId="1455" priority="1130" stopIfTrue="1" operator="containsText" text="HABILITADO">
      <formula>NOT(ISERROR(SEARCH("HABILITADO",F299)))</formula>
    </cfRule>
  </conditionalFormatting>
  <conditionalFormatting sqref="F299">
    <cfRule type="containsText" dxfId="1454" priority="1126" operator="containsText" text="RECHAZADO">
      <formula>NOT(ISERROR(SEARCH("RECHAZADO",F299)))</formula>
    </cfRule>
    <cfRule type="containsText" dxfId="1453" priority="1127" operator="containsText" text="NO">
      <formula>NOT(ISERROR(SEARCH("NO",F299)))</formula>
    </cfRule>
    <cfRule type="containsText" dxfId="1452" priority="1128" operator="containsText" text="CUMPLE">
      <formula>NOT(ISERROR(SEARCH("CUMPLE",F299)))</formula>
    </cfRule>
  </conditionalFormatting>
  <conditionalFormatting sqref="F299">
    <cfRule type="containsText" dxfId="1451" priority="1124" stopIfTrue="1" operator="containsText" text="NO HABILITADO">
      <formula>NOT(ISERROR(SEARCH("NO HABILITADO",F299)))</formula>
    </cfRule>
    <cfRule type="containsText" dxfId="1450" priority="1125" stopIfTrue="1" operator="containsText" text="HABILITADO">
      <formula>NOT(ISERROR(SEARCH("HABILITADO",F299)))</formula>
    </cfRule>
  </conditionalFormatting>
  <conditionalFormatting sqref="F299">
    <cfRule type="containsText" dxfId="1449" priority="1121" operator="containsText" text="RECHAZADO">
      <formula>NOT(ISERROR(SEARCH("RECHAZADO",F299)))</formula>
    </cfRule>
    <cfRule type="containsText" dxfId="1448" priority="1122" operator="containsText" text="NO">
      <formula>NOT(ISERROR(SEARCH("NO",F299)))</formula>
    </cfRule>
    <cfRule type="containsText" dxfId="1447" priority="1123" operator="containsText" text="CUMPLE">
      <formula>NOT(ISERROR(SEARCH("CUMPLE",F299)))</formula>
    </cfRule>
  </conditionalFormatting>
  <conditionalFormatting sqref="L312">
    <cfRule type="containsText" dxfId="1446" priority="1109" stopIfTrue="1" operator="containsText" text="NO HABILITADO">
      <formula>NOT(ISERROR(SEARCH("NO HABILITADO",L312)))</formula>
    </cfRule>
    <cfRule type="containsText" dxfId="1445" priority="1110" stopIfTrue="1" operator="containsText" text="HABILITADO">
      <formula>NOT(ISERROR(SEARCH("HABILITADO",L312)))</formula>
    </cfRule>
  </conditionalFormatting>
  <conditionalFormatting sqref="L312">
    <cfRule type="containsText" dxfId="1444" priority="1106" operator="containsText" text="RECHAZADO">
      <formula>NOT(ISERROR(SEARCH("RECHAZADO",L312)))</formula>
    </cfRule>
    <cfRule type="containsText" dxfId="1443" priority="1107" operator="containsText" text="NO">
      <formula>NOT(ISERROR(SEARCH("NO",L312)))</formula>
    </cfRule>
    <cfRule type="containsText" dxfId="1442" priority="1108" operator="containsText" text="CUMPLE">
      <formula>NOT(ISERROR(SEARCH("CUMPLE",L312)))</formula>
    </cfRule>
  </conditionalFormatting>
  <conditionalFormatting sqref="L312">
    <cfRule type="containsText" dxfId="1441" priority="1104" stopIfTrue="1" operator="containsText" text="NO HABILITADO">
      <formula>NOT(ISERROR(SEARCH("NO HABILITADO",L312)))</formula>
    </cfRule>
    <cfRule type="containsText" dxfId="1440" priority="1105" stopIfTrue="1" operator="containsText" text="HABILITADO">
      <formula>NOT(ISERROR(SEARCH("HABILITADO",L312)))</formula>
    </cfRule>
  </conditionalFormatting>
  <conditionalFormatting sqref="L312">
    <cfRule type="containsText" dxfId="1439" priority="1101" operator="containsText" text="RECHAZADO">
      <formula>NOT(ISERROR(SEARCH("RECHAZADO",L312)))</formula>
    </cfRule>
    <cfRule type="containsText" dxfId="1438" priority="1102" operator="containsText" text="NO">
      <formula>NOT(ISERROR(SEARCH("NO",L312)))</formula>
    </cfRule>
    <cfRule type="containsText" dxfId="1437" priority="1103" operator="containsText" text="CUMPLE">
      <formula>NOT(ISERROR(SEARCH("CUMPLE",L312)))</formula>
    </cfRule>
  </conditionalFormatting>
  <conditionalFormatting sqref="L311">
    <cfRule type="containsText" dxfId="1436" priority="1119" stopIfTrue="1" operator="containsText" text="NO HABILITADO">
      <formula>NOT(ISERROR(SEARCH("NO HABILITADO",L311)))</formula>
    </cfRule>
    <cfRule type="containsText" dxfId="1435" priority="1120" stopIfTrue="1" operator="containsText" text="HABILITADO">
      <formula>NOT(ISERROR(SEARCH("HABILITADO",L311)))</formula>
    </cfRule>
  </conditionalFormatting>
  <conditionalFormatting sqref="L311">
    <cfRule type="containsText" dxfId="1434" priority="1116" operator="containsText" text="RECHAZADO">
      <formula>NOT(ISERROR(SEARCH("RECHAZADO",L311)))</formula>
    </cfRule>
    <cfRule type="containsText" dxfId="1433" priority="1117" operator="containsText" text="NO">
      <formula>NOT(ISERROR(SEARCH("NO",L311)))</formula>
    </cfRule>
    <cfRule type="containsText" dxfId="1432" priority="1118" operator="containsText" text="CUMPLE">
      <formula>NOT(ISERROR(SEARCH("CUMPLE",L311)))</formula>
    </cfRule>
  </conditionalFormatting>
  <conditionalFormatting sqref="L311">
    <cfRule type="containsText" dxfId="1431" priority="1114" stopIfTrue="1" operator="containsText" text="NO HABILITADO">
      <formula>NOT(ISERROR(SEARCH("NO HABILITADO",L311)))</formula>
    </cfRule>
    <cfRule type="containsText" dxfId="1430" priority="1115" stopIfTrue="1" operator="containsText" text="HABILITADO">
      <formula>NOT(ISERROR(SEARCH("HABILITADO",L311)))</formula>
    </cfRule>
  </conditionalFormatting>
  <conditionalFormatting sqref="L311">
    <cfRule type="containsText" dxfId="1429" priority="1111" operator="containsText" text="RECHAZADO">
      <formula>NOT(ISERROR(SEARCH("RECHAZADO",L311)))</formula>
    </cfRule>
    <cfRule type="containsText" dxfId="1428" priority="1112" operator="containsText" text="NO">
      <formula>NOT(ISERROR(SEARCH("NO",L311)))</formula>
    </cfRule>
    <cfRule type="containsText" dxfId="1427" priority="1113" operator="containsText" text="CUMPLE">
      <formula>NOT(ISERROR(SEARCH("CUMPLE",L311)))</formula>
    </cfRule>
  </conditionalFormatting>
  <conditionalFormatting sqref="L319:L321">
    <cfRule type="containsText" dxfId="1426" priority="1099" stopIfTrue="1" operator="containsText" text="NO HABILITADO">
      <formula>NOT(ISERROR(SEARCH("NO HABILITADO",L319)))</formula>
    </cfRule>
    <cfRule type="containsText" dxfId="1425" priority="1100" stopIfTrue="1" operator="containsText" text="HABILITADO">
      <formula>NOT(ISERROR(SEARCH("HABILITADO",L319)))</formula>
    </cfRule>
  </conditionalFormatting>
  <conditionalFormatting sqref="L319:L321">
    <cfRule type="containsText" dxfId="1424" priority="1096" operator="containsText" text="RECHAZADO">
      <formula>NOT(ISERROR(SEARCH("RECHAZADO",L319)))</formula>
    </cfRule>
    <cfRule type="containsText" dxfId="1423" priority="1097" operator="containsText" text="NO">
      <formula>NOT(ISERROR(SEARCH("NO",L319)))</formula>
    </cfRule>
    <cfRule type="containsText" dxfId="1422" priority="1098" operator="containsText" text="CUMPLE">
      <formula>NOT(ISERROR(SEARCH("CUMPLE",L319)))</formula>
    </cfRule>
  </conditionalFormatting>
  <conditionalFormatting sqref="L319:L321">
    <cfRule type="containsText" dxfId="1421" priority="1094" stopIfTrue="1" operator="containsText" text="NO HABILITADO">
      <formula>NOT(ISERROR(SEARCH("NO HABILITADO",L319)))</formula>
    </cfRule>
    <cfRule type="containsText" dxfId="1420" priority="1095" stopIfTrue="1" operator="containsText" text="HABILITADO">
      <formula>NOT(ISERROR(SEARCH("HABILITADO",L319)))</formula>
    </cfRule>
  </conditionalFormatting>
  <conditionalFormatting sqref="L319:L321">
    <cfRule type="containsText" dxfId="1419" priority="1091" operator="containsText" text="RECHAZADO">
      <formula>NOT(ISERROR(SEARCH("RECHAZADO",L319)))</formula>
    </cfRule>
    <cfRule type="containsText" dxfId="1418" priority="1092" operator="containsText" text="NO">
      <formula>NOT(ISERROR(SEARCH("NO",L319)))</formula>
    </cfRule>
    <cfRule type="containsText" dxfId="1417" priority="1093" operator="containsText" text="CUMPLE">
      <formula>NOT(ISERROR(SEARCH("CUMPLE",L319)))</formula>
    </cfRule>
  </conditionalFormatting>
  <conditionalFormatting sqref="L334">
    <cfRule type="containsText" dxfId="1416" priority="1079" stopIfTrue="1" operator="containsText" text="NO HABILITADO">
      <formula>NOT(ISERROR(SEARCH("NO HABILITADO",L334)))</formula>
    </cfRule>
    <cfRule type="containsText" dxfId="1415" priority="1080" stopIfTrue="1" operator="containsText" text="HABILITADO">
      <formula>NOT(ISERROR(SEARCH("HABILITADO",L334)))</formula>
    </cfRule>
  </conditionalFormatting>
  <conditionalFormatting sqref="L334">
    <cfRule type="containsText" dxfId="1414" priority="1076" operator="containsText" text="RECHAZADO">
      <formula>NOT(ISERROR(SEARCH("RECHAZADO",L334)))</formula>
    </cfRule>
    <cfRule type="containsText" dxfId="1413" priority="1077" operator="containsText" text="NO">
      <formula>NOT(ISERROR(SEARCH("NO",L334)))</formula>
    </cfRule>
    <cfRule type="containsText" dxfId="1412" priority="1078" operator="containsText" text="CUMPLE">
      <formula>NOT(ISERROR(SEARCH("CUMPLE",L334)))</formula>
    </cfRule>
  </conditionalFormatting>
  <conditionalFormatting sqref="L334">
    <cfRule type="containsText" dxfId="1411" priority="1074" stopIfTrue="1" operator="containsText" text="NO HABILITADO">
      <formula>NOT(ISERROR(SEARCH("NO HABILITADO",L334)))</formula>
    </cfRule>
    <cfRule type="containsText" dxfId="1410" priority="1075" stopIfTrue="1" operator="containsText" text="HABILITADO">
      <formula>NOT(ISERROR(SEARCH("HABILITADO",L334)))</formula>
    </cfRule>
  </conditionalFormatting>
  <conditionalFormatting sqref="L334">
    <cfRule type="containsText" dxfId="1409" priority="1071" operator="containsText" text="RECHAZADO">
      <formula>NOT(ISERROR(SEARCH("RECHAZADO",L334)))</formula>
    </cfRule>
    <cfRule type="containsText" dxfId="1408" priority="1072" operator="containsText" text="NO">
      <formula>NOT(ISERROR(SEARCH("NO",L334)))</formula>
    </cfRule>
    <cfRule type="containsText" dxfId="1407" priority="1073" operator="containsText" text="CUMPLE">
      <formula>NOT(ISERROR(SEARCH("CUMPLE",L334)))</formula>
    </cfRule>
  </conditionalFormatting>
  <conditionalFormatting sqref="L333">
    <cfRule type="containsText" dxfId="1406" priority="1089" stopIfTrue="1" operator="containsText" text="NO HABILITADO">
      <formula>NOT(ISERROR(SEARCH("NO HABILITADO",L333)))</formula>
    </cfRule>
    <cfRule type="containsText" dxfId="1405" priority="1090" stopIfTrue="1" operator="containsText" text="HABILITADO">
      <formula>NOT(ISERROR(SEARCH("HABILITADO",L333)))</formula>
    </cfRule>
  </conditionalFormatting>
  <conditionalFormatting sqref="L333">
    <cfRule type="containsText" dxfId="1404" priority="1086" operator="containsText" text="RECHAZADO">
      <formula>NOT(ISERROR(SEARCH("RECHAZADO",L333)))</formula>
    </cfRule>
    <cfRule type="containsText" dxfId="1403" priority="1087" operator="containsText" text="NO">
      <formula>NOT(ISERROR(SEARCH("NO",L333)))</formula>
    </cfRule>
    <cfRule type="containsText" dxfId="1402" priority="1088" operator="containsText" text="CUMPLE">
      <formula>NOT(ISERROR(SEARCH("CUMPLE",L333)))</formula>
    </cfRule>
  </conditionalFormatting>
  <conditionalFormatting sqref="L333">
    <cfRule type="containsText" dxfId="1401" priority="1084" stopIfTrue="1" operator="containsText" text="NO HABILITADO">
      <formula>NOT(ISERROR(SEARCH("NO HABILITADO",L333)))</formula>
    </cfRule>
    <cfRule type="containsText" dxfId="1400" priority="1085" stopIfTrue="1" operator="containsText" text="HABILITADO">
      <formula>NOT(ISERROR(SEARCH("HABILITADO",L333)))</formula>
    </cfRule>
  </conditionalFormatting>
  <conditionalFormatting sqref="L333">
    <cfRule type="containsText" dxfId="1399" priority="1081" operator="containsText" text="RECHAZADO">
      <formula>NOT(ISERROR(SEARCH("RECHAZADO",L333)))</formula>
    </cfRule>
    <cfRule type="containsText" dxfId="1398" priority="1082" operator="containsText" text="NO">
      <formula>NOT(ISERROR(SEARCH("NO",L333)))</formula>
    </cfRule>
    <cfRule type="containsText" dxfId="1397" priority="1083" operator="containsText" text="CUMPLE">
      <formula>NOT(ISERROR(SEARCH("CUMPLE",L333)))</formula>
    </cfRule>
  </conditionalFormatting>
  <conditionalFormatting sqref="F347">
    <cfRule type="containsText" dxfId="1396" priority="1059" stopIfTrue="1" operator="containsText" text="NO HABILITADO">
      <formula>NOT(ISERROR(SEARCH("NO HABILITADO",F347)))</formula>
    </cfRule>
    <cfRule type="containsText" dxfId="1395" priority="1060" stopIfTrue="1" operator="containsText" text="HABILITADO">
      <formula>NOT(ISERROR(SEARCH("HABILITADO",F347)))</formula>
    </cfRule>
  </conditionalFormatting>
  <conditionalFormatting sqref="F347">
    <cfRule type="containsText" dxfId="1394" priority="1056" operator="containsText" text="RECHAZADO">
      <formula>NOT(ISERROR(SEARCH("RECHAZADO",F347)))</formula>
    </cfRule>
    <cfRule type="containsText" dxfId="1393" priority="1057" operator="containsText" text="NO">
      <formula>NOT(ISERROR(SEARCH("NO",F347)))</formula>
    </cfRule>
    <cfRule type="containsText" dxfId="1392" priority="1058" operator="containsText" text="CUMPLE">
      <formula>NOT(ISERROR(SEARCH("CUMPLE",F347)))</formula>
    </cfRule>
  </conditionalFormatting>
  <conditionalFormatting sqref="F347">
    <cfRule type="containsText" dxfId="1391" priority="1054" stopIfTrue="1" operator="containsText" text="NO HABILITADO">
      <formula>NOT(ISERROR(SEARCH("NO HABILITADO",F347)))</formula>
    </cfRule>
    <cfRule type="containsText" dxfId="1390" priority="1055" stopIfTrue="1" operator="containsText" text="HABILITADO">
      <formula>NOT(ISERROR(SEARCH("HABILITADO",F347)))</formula>
    </cfRule>
  </conditionalFormatting>
  <conditionalFormatting sqref="F347">
    <cfRule type="containsText" dxfId="1389" priority="1051" operator="containsText" text="RECHAZADO">
      <formula>NOT(ISERROR(SEARCH("RECHAZADO",F347)))</formula>
    </cfRule>
    <cfRule type="containsText" dxfId="1388" priority="1052" operator="containsText" text="NO">
      <formula>NOT(ISERROR(SEARCH("NO",F347)))</formula>
    </cfRule>
    <cfRule type="containsText" dxfId="1387" priority="1053" operator="containsText" text="CUMPLE">
      <formula>NOT(ISERROR(SEARCH("CUMPLE",F347)))</formula>
    </cfRule>
  </conditionalFormatting>
  <conditionalFormatting sqref="L383">
    <cfRule type="containsText" dxfId="1386" priority="1039" stopIfTrue="1" operator="containsText" text="NO HABILITADO">
      <formula>NOT(ISERROR(SEARCH("NO HABILITADO",L383)))</formula>
    </cfRule>
    <cfRule type="containsText" dxfId="1385" priority="1040" stopIfTrue="1" operator="containsText" text="HABILITADO">
      <formula>NOT(ISERROR(SEARCH("HABILITADO",L383)))</formula>
    </cfRule>
  </conditionalFormatting>
  <conditionalFormatting sqref="L383">
    <cfRule type="containsText" dxfId="1384" priority="1036" operator="containsText" text="RECHAZADO">
      <formula>NOT(ISERROR(SEARCH("RECHAZADO",L383)))</formula>
    </cfRule>
    <cfRule type="containsText" dxfId="1383" priority="1037" operator="containsText" text="NO">
      <formula>NOT(ISERROR(SEARCH("NO",L383)))</formula>
    </cfRule>
    <cfRule type="containsText" dxfId="1382" priority="1038" operator="containsText" text="CUMPLE">
      <formula>NOT(ISERROR(SEARCH("CUMPLE",L383)))</formula>
    </cfRule>
  </conditionalFormatting>
  <conditionalFormatting sqref="L383">
    <cfRule type="containsText" dxfId="1381" priority="1034" stopIfTrue="1" operator="containsText" text="NO HABILITADO">
      <formula>NOT(ISERROR(SEARCH("NO HABILITADO",L383)))</formula>
    </cfRule>
    <cfRule type="containsText" dxfId="1380" priority="1035" stopIfTrue="1" operator="containsText" text="HABILITADO">
      <formula>NOT(ISERROR(SEARCH("HABILITADO",L383)))</formula>
    </cfRule>
  </conditionalFormatting>
  <conditionalFormatting sqref="L383">
    <cfRule type="containsText" dxfId="1379" priority="1031" operator="containsText" text="RECHAZADO">
      <formula>NOT(ISERROR(SEARCH("RECHAZADO",L383)))</formula>
    </cfRule>
    <cfRule type="containsText" dxfId="1378" priority="1032" operator="containsText" text="NO">
      <formula>NOT(ISERROR(SEARCH("NO",L383)))</formula>
    </cfRule>
    <cfRule type="containsText" dxfId="1377" priority="1033" operator="containsText" text="CUMPLE">
      <formula>NOT(ISERROR(SEARCH("CUMPLE",L383)))</formula>
    </cfRule>
  </conditionalFormatting>
  <conditionalFormatting sqref="L382">
    <cfRule type="containsText" dxfId="1376" priority="1029" stopIfTrue="1" operator="containsText" text="NO HABILITADO">
      <formula>NOT(ISERROR(SEARCH("NO HABILITADO",L382)))</formula>
    </cfRule>
    <cfRule type="containsText" dxfId="1375" priority="1030" stopIfTrue="1" operator="containsText" text="HABILITADO">
      <formula>NOT(ISERROR(SEARCH("HABILITADO",L382)))</formula>
    </cfRule>
  </conditionalFormatting>
  <conditionalFormatting sqref="L382">
    <cfRule type="containsText" dxfId="1374" priority="1026" operator="containsText" text="RECHAZADO">
      <formula>NOT(ISERROR(SEARCH("RECHAZADO",L382)))</formula>
    </cfRule>
    <cfRule type="containsText" dxfId="1373" priority="1027" operator="containsText" text="NO">
      <formula>NOT(ISERROR(SEARCH("NO",L382)))</formula>
    </cfRule>
    <cfRule type="containsText" dxfId="1372" priority="1028" operator="containsText" text="CUMPLE">
      <formula>NOT(ISERROR(SEARCH("CUMPLE",L382)))</formula>
    </cfRule>
  </conditionalFormatting>
  <conditionalFormatting sqref="L382">
    <cfRule type="containsText" dxfId="1371" priority="1024" stopIfTrue="1" operator="containsText" text="NO HABILITADO">
      <formula>NOT(ISERROR(SEARCH("NO HABILITADO",L382)))</formula>
    </cfRule>
    <cfRule type="containsText" dxfId="1370" priority="1025" stopIfTrue="1" operator="containsText" text="HABILITADO">
      <formula>NOT(ISERROR(SEARCH("HABILITADO",L382)))</formula>
    </cfRule>
  </conditionalFormatting>
  <conditionalFormatting sqref="L382">
    <cfRule type="containsText" dxfId="1369" priority="1021" operator="containsText" text="RECHAZADO">
      <formula>NOT(ISERROR(SEARCH("RECHAZADO",L382)))</formula>
    </cfRule>
    <cfRule type="containsText" dxfId="1368" priority="1022" operator="containsText" text="NO">
      <formula>NOT(ISERROR(SEARCH("NO",L382)))</formula>
    </cfRule>
    <cfRule type="containsText" dxfId="1367" priority="1023" operator="containsText" text="CUMPLE">
      <formula>NOT(ISERROR(SEARCH("CUMPLE",L382)))</formula>
    </cfRule>
  </conditionalFormatting>
  <conditionalFormatting sqref="F395">
    <cfRule type="containsText" dxfId="1366" priority="1019" stopIfTrue="1" operator="containsText" text="NO HABILITADO">
      <formula>NOT(ISERROR(SEARCH("NO HABILITADO",F395)))</formula>
    </cfRule>
    <cfRule type="containsText" dxfId="1365" priority="1020" stopIfTrue="1" operator="containsText" text="HABILITADO">
      <formula>NOT(ISERROR(SEARCH("HABILITADO",F395)))</formula>
    </cfRule>
  </conditionalFormatting>
  <conditionalFormatting sqref="F395">
    <cfRule type="containsText" dxfId="1364" priority="1016" operator="containsText" text="RECHAZADO">
      <formula>NOT(ISERROR(SEARCH("RECHAZADO",F395)))</formula>
    </cfRule>
    <cfRule type="containsText" dxfId="1363" priority="1017" operator="containsText" text="NO">
      <formula>NOT(ISERROR(SEARCH("NO",F395)))</formula>
    </cfRule>
    <cfRule type="containsText" dxfId="1362" priority="1018" operator="containsText" text="CUMPLE">
      <formula>NOT(ISERROR(SEARCH("CUMPLE",F395)))</formula>
    </cfRule>
  </conditionalFormatting>
  <conditionalFormatting sqref="F395">
    <cfRule type="containsText" dxfId="1361" priority="1014" stopIfTrue="1" operator="containsText" text="NO HABILITADO">
      <formula>NOT(ISERROR(SEARCH("NO HABILITADO",F395)))</formula>
    </cfRule>
    <cfRule type="containsText" dxfId="1360" priority="1015" stopIfTrue="1" operator="containsText" text="HABILITADO">
      <formula>NOT(ISERROR(SEARCH("HABILITADO",F395)))</formula>
    </cfRule>
  </conditionalFormatting>
  <conditionalFormatting sqref="F395">
    <cfRule type="containsText" dxfId="1359" priority="1011" operator="containsText" text="RECHAZADO">
      <formula>NOT(ISERROR(SEARCH("RECHAZADO",F395)))</formula>
    </cfRule>
    <cfRule type="containsText" dxfId="1358" priority="1012" operator="containsText" text="NO">
      <formula>NOT(ISERROR(SEARCH("NO",F395)))</formula>
    </cfRule>
    <cfRule type="containsText" dxfId="1357" priority="1013" operator="containsText" text="CUMPLE">
      <formula>NOT(ISERROR(SEARCH("CUMPLE",F395)))</formula>
    </cfRule>
  </conditionalFormatting>
  <conditionalFormatting sqref="F443">
    <cfRule type="containsText" dxfId="1356" priority="1009" stopIfTrue="1" operator="containsText" text="NO HABILITADO">
      <formula>NOT(ISERROR(SEARCH("NO HABILITADO",F443)))</formula>
    </cfRule>
    <cfRule type="containsText" dxfId="1355" priority="1010" stopIfTrue="1" operator="containsText" text="HABILITADO">
      <formula>NOT(ISERROR(SEARCH("HABILITADO",F443)))</formula>
    </cfRule>
  </conditionalFormatting>
  <conditionalFormatting sqref="F443">
    <cfRule type="containsText" dxfId="1354" priority="1006" operator="containsText" text="RECHAZADO">
      <formula>NOT(ISERROR(SEARCH("RECHAZADO",F443)))</formula>
    </cfRule>
    <cfRule type="containsText" dxfId="1353" priority="1007" operator="containsText" text="NO">
      <formula>NOT(ISERROR(SEARCH("NO",F443)))</formula>
    </cfRule>
    <cfRule type="containsText" dxfId="1352" priority="1008" operator="containsText" text="CUMPLE">
      <formula>NOT(ISERROR(SEARCH("CUMPLE",F443)))</formula>
    </cfRule>
  </conditionalFormatting>
  <conditionalFormatting sqref="F443">
    <cfRule type="containsText" dxfId="1351" priority="1004" stopIfTrue="1" operator="containsText" text="NO HABILITADO">
      <formula>NOT(ISERROR(SEARCH("NO HABILITADO",F443)))</formula>
    </cfRule>
    <cfRule type="containsText" dxfId="1350" priority="1005" stopIfTrue="1" operator="containsText" text="HABILITADO">
      <formula>NOT(ISERROR(SEARCH("HABILITADO",F443)))</formula>
    </cfRule>
  </conditionalFormatting>
  <conditionalFormatting sqref="F443">
    <cfRule type="containsText" dxfId="1349" priority="1001" operator="containsText" text="RECHAZADO">
      <formula>NOT(ISERROR(SEARCH("RECHAZADO",F443)))</formula>
    </cfRule>
    <cfRule type="containsText" dxfId="1348" priority="1002" operator="containsText" text="NO">
      <formula>NOT(ISERROR(SEARCH("NO",F443)))</formula>
    </cfRule>
    <cfRule type="containsText" dxfId="1347" priority="1003" operator="containsText" text="CUMPLE">
      <formula>NOT(ISERROR(SEARCH("CUMPLE",F443)))</formula>
    </cfRule>
  </conditionalFormatting>
  <conditionalFormatting sqref="L456">
    <cfRule type="containsText" dxfId="1346" priority="999" stopIfTrue="1" operator="containsText" text="NO HABILITADO">
      <formula>NOT(ISERROR(SEARCH("NO HABILITADO",L456)))</formula>
    </cfRule>
    <cfRule type="containsText" dxfId="1345" priority="1000" stopIfTrue="1" operator="containsText" text="HABILITADO">
      <formula>NOT(ISERROR(SEARCH("HABILITADO",L456)))</formula>
    </cfRule>
  </conditionalFormatting>
  <conditionalFormatting sqref="L456">
    <cfRule type="containsText" dxfId="1344" priority="996" operator="containsText" text="RECHAZADO">
      <formula>NOT(ISERROR(SEARCH("RECHAZADO",L456)))</formula>
    </cfRule>
    <cfRule type="containsText" dxfId="1343" priority="997" operator="containsText" text="NO">
      <formula>NOT(ISERROR(SEARCH("NO",L456)))</formula>
    </cfRule>
    <cfRule type="containsText" dxfId="1342" priority="998" operator="containsText" text="CUMPLE">
      <formula>NOT(ISERROR(SEARCH("CUMPLE",L456)))</formula>
    </cfRule>
  </conditionalFormatting>
  <conditionalFormatting sqref="L456">
    <cfRule type="containsText" dxfId="1341" priority="994" stopIfTrue="1" operator="containsText" text="NO HABILITADO">
      <formula>NOT(ISERROR(SEARCH("NO HABILITADO",L456)))</formula>
    </cfRule>
    <cfRule type="containsText" dxfId="1340" priority="995" stopIfTrue="1" operator="containsText" text="HABILITADO">
      <formula>NOT(ISERROR(SEARCH("HABILITADO",L456)))</formula>
    </cfRule>
  </conditionalFormatting>
  <conditionalFormatting sqref="L456">
    <cfRule type="containsText" dxfId="1339" priority="991" operator="containsText" text="RECHAZADO">
      <formula>NOT(ISERROR(SEARCH("RECHAZADO",L456)))</formula>
    </cfRule>
    <cfRule type="containsText" dxfId="1338" priority="992" operator="containsText" text="NO">
      <formula>NOT(ISERROR(SEARCH("NO",L456)))</formula>
    </cfRule>
    <cfRule type="containsText" dxfId="1337" priority="993" operator="containsText" text="CUMPLE">
      <formula>NOT(ISERROR(SEARCH("CUMPLE",L456)))</formula>
    </cfRule>
  </conditionalFormatting>
  <conditionalFormatting sqref="L479">
    <cfRule type="containsText" dxfId="1336" priority="989" stopIfTrue="1" operator="containsText" text="NO HABILITADO">
      <formula>NOT(ISERROR(SEARCH("NO HABILITADO",L479)))</formula>
    </cfRule>
    <cfRule type="containsText" dxfId="1335" priority="990" stopIfTrue="1" operator="containsText" text="HABILITADO">
      <formula>NOT(ISERROR(SEARCH("HABILITADO",L479)))</formula>
    </cfRule>
  </conditionalFormatting>
  <conditionalFormatting sqref="L479">
    <cfRule type="containsText" dxfId="1334" priority="986" operator="containsText" text="RECHAZADO">
      <formula>NOT(ISERROR(SEARCH("RECHAZADO",L479)))</formula>
    </cfRule>
    <cfRule type="containsText" dxfId="1333" priority="987" operator="containsText" text="NO">
      <formula>NOT(ISERROR(SEARCH("NO",L479)))</formula>
    </cfRule>
    <cfRule type="containsText" dxfId="1332" priority="988" operator="containsText" text="CUMPLE">
      <formula>NOT(ISERROR(SEARCH("CUMPLE",L479)))</formula>
    </cfRule>
  </conditionalFormatting>
  <conditionalFormatting sqref="L479">
    <cfRule type="containsText" dxfId="1331" priority="984" stopIfTrue="1" operator="containsText" text="NO HABILITADO">
      <formula>NOT(ISERROR(SEARCH("NO HABILITADO",L479)))</formula>
    </cfRule>
    <cfRule type="containsText" dxfId="1330" priority="985" stopIfTrue="1" operator="containsText" text="HABILITADO">
      <formula>NOT(ISERROR(SEARCH("HABILITADO",L479)))</formula>
    </cfRule>
  </conditionalFormatting>
  <conditionalFormatting sqref="L479">
    <cfRule type="containsText" dxfId="1329" priority="981" operator="containsText" text="RECHAZADO">
      <formula>NOT(ISERROR(SEARCH("RECHAZADO",L479)))</formula>
    </cfRule>
    <cfRule type="containsText" dxfId="1328" priority="982" operator="containsText" text="NO">
      <formula>NOT(ISERROR(SEARCH("NO",L479)))</formula>
    </cfRule>
    <cfRule type="containsText" dxfId="1327" priority="983" operator="containsText" text="CUMPLE">
      <formula>NOT(ISERROR(SEARCH("CUMPLE",L479)))</formula>
    </cfRule>
  </conditionalFormatting>
  <conditionalFormatting sqref="L480">
    <cfRule type="containsText" dxfId="1326" priority="979" stopIfTrue="1" operator="containsText" text="NO HABILITADO">
      <formula>NOT(ISERROR(SEARCH("NO HABILITADO",L480)))</formula>
    </cfRule>
    <cfRule type="containsText" dxfId="1325" priority="980" stopIfTrue="1" operator="containsText" text="HABILITADO">
      <formula>NOT(ISERROR(SEARCH("HABILITADO",L480)))</formula>
    </cfRule>
  </conditionalFormatting>
  <conditionalFormatting sqref="L480">
    <cfRule type="containsText" dxfId="1324" priority="976" operator="containsText" text="RECHAZADO">
      <formula>NOT(ISERROR(SEARCH("RECHAZADO",L480)))</formula>
    </cfRule>
    <cfRule type="containsText" dxfId="1323" priority="977" operator="containsText" text="NO">
      <formula>NOT(ISERROR(SEARCH("NO",L480)))</formula>
    </cfRule>
    <cfRule type="containsText" dxfId="1322" priority="978" operator="containsText" text="CUMPLE">
      <formula>NOT(ISERROR(SEARCH("CUMPLE",L480)))</formula>
    </cfRule>
  </conditionalFormatting>
  <conditionalFormatting sqref="L480">
    <cfRule type="containsText" dxfId="1321" priority="974" stopIfTrue="1" operator="containsText" text="NO HABILITADO">
      <formula>NOT(ISERROR(SEARCH("NO HABILITADO",L480)))</formula>
    </cfRule>
    <cfRule type="containsText" dxfId="1320" priority="975" stopIfTrue="1" operator="containsText" text="HABILITADO">
      <formula>NOT(ISERROR(SEARCH("HABILITADO",L480)))</formula>
    </cfRule>
  </conditionalFormatting>
  <conditionalFormatting sqref="L480">
    <cfRule type="containsText" dxfId="1319" priority="971" operator="containsText" text="RECHAZADO">
      <formula>NOT(ISERROR(SEARCH("RECHAZADO",L480)))</formula>
    </cfRule>
    <cfRule type="containsText" dxfId="1318" priority="972" operator="containsText" text="NO">
      <formula>NOT(ISERROR(SEARCH("NO",L480)))</formula>
    </cfRule>
    <cfRule type="containsText" dxfId="1317" priority="973" operator="containsText" text="CUMPLE">
      <formula>NOT(ISERROR(SEARCH("CUMPLE",L480)))</formula>
    </cfRule>
  </conditionalFormatting>
  <conditionalFormatting sqref="E516">
    <cfRule type="containsText" dxfId="1316" priority="921" operator="containsText" text="RECHAZADO">
      <formula>NOT(ISERROR(SEARCH("RECHAZADO",E516)))</formula>
    </cfRule>
    <cfRule type="containsText" dxfId="1315" priority="922" operator="containsText" text="NO">
      <formula>NOT(ISERROR(SEARCH("NO",E516)))</formula>
    </cfRule>
    <cfRule type="containsText" dxfId="1314" priority="923" operator="containsText" text="CUMPLE">
      <formula>NOT(ISERROR(SEARCH("CUMPLE",E516)))</formula>
    </cfRule>
    <cfRule type="containsText" dxfId="1313" priority="924" stopIfTrue="1" operator="containsText" text="NO HABILITADO">
      <formula>NOT(ISERROR(SEARCH("NO HABILITADO",E516)))</formula>
    </cfRule>
    <cfRule type="containsText" dxfId="1312" priority="925" stopIfTrue="1" operator="containsText" text="HABILITADO">
      <formula>NOT(ISERROR(SEARCH("HABILITADO",E516)))</formula>
    </cfRule>
    <cfRule type="containsText" dxfId="1311" priority="926" operator="containsText" text="RECHAZADO">
      <formula>NOT(ISERROR(SEARCH("RECHAZADO",E516)))</formula>
    </cfRule>
    <cfRule type="containsText" dxfId="1310" priority="927" operator="containsText" text="NO">
      <formula>NOT(ISERROR(SEARCH("NO",E516)))</formula>
    </cfRule>
    <cfRule type="containsText" dxfId="1309" priority="928" operator="containsText" text="CUMPLE">
      <formula>NOT(ISERROR(SEARCH("CUMPLE",E516)))</formula>
    </cfRule>
    <cfRule type="containsText" dxfId="1308" priority="929" stopIfTrue="1" operator="containsText" text="NO HABILITADO">
      <formula>NOT(ISERROR(SEARCH("NO HABILITADO",E516)))</formula>
    </cfRule>
    <cfRule type="containsText" dxfId="1307" priority="930" stopIfTrue="1" operator="containsText" text="HABILITADO">
      <formula>NOT(ISERROR(SEARCH("HABILITADO",E516)))</formula>
    </cfRule>
  </conditionalFormatting>
  <conditionalFormatting sqref="E538">
    <cfRule type="containsText" dxfId="1306" priority="886" operator="containsText" text="RECHAZADO">
      <formula>NOT(ISERROR(SEARCH("RECHAZADO",E538)))</formula>
    </cfRule>
    <cfRule type="containsText" dxfId="1305" priority="887" operator="containsText" text="NO">
      <formula>NOT(ISERROR(SEARCH("NO",E538)))</formula>
    </cfRule>
    <cfRule type="containsText" dxfId="1304" priority="888" operator="containsText" text="CUMPLE">
      <formula>NOT(ISERROR(SEARCH("CUMPLE",E538)))</formula>
    </cfRule>
    <cfRule type="containsText" dxfId="1303" priority="889" stopIfTrue="1" operator="containsText" text="NO HABILITADO">
      <formula>NOT(ISERROR(SEARCH("NO HABILITADO",E538)))</formula>
    </cfRule>
    <cfRule type="containsText" dxfId="1302" priority="890" stopIfTrue="1" operator="containsText" text="HABILITADO">
      <formula>NOT(ISERROR(SEARCH("HABILITADO",E538)))</formula>
    </cfRule>
    <cfRule type="containsText" dxfId="1301" priority="891" operator="containsText" text="RECHAZADO">
      <formula>NOT(ISERROR(SEARCH("RECHAZADO",E538)))</formula>
    </cfRule>
    <cfRule type="containsText" dxfId="1300" priority="892" operator="containsText" text="NO">
      <formula>NOT(ISERROR(SEARCH("NO",E538)))</formula>
    </cfRule>
    <cfRule type="containsText" dxfId="1299" priority="893" operator="containsText" text="CUMPLE">
      <formula>NOT(ISERROR(SEARCH("CUMPLE",E538)))</formula>
    </cfRule>
    <cfRule type="containsText" dxfId="1298" priority="894" stopIfTrue="1" operator="containsText" text="NO HABILITADO">
      <formula>NOT(ISERROR(SEARCH("NO HABILITADO",E538)))</formula>
    </cfRule>
    <cfRule type="containsText" dxfId="1297" priority="895" stopIfTrue="1" operator="containsText" text="HABILITADO">
      <formula>NOT(ISERROR(SEARCH("HABILITADO",E538)))</formula>
    </cfRule>
  </conditionalFormatting>
  <conditionalFormatting sqref="E564">
    <cfRule type="containsText" dxfId="1296" priority="841" operator="containsText" text="RECHAZADO">
      <formula>NOT(ISERROR(SEARCH("RECHAZADO",E564)))</formula>
    </cfRule>
    <cfRule type="containsText" dxfId="1295" priority="842" operator="containsText" text="NO">
      <formula>NOT(ISERROR(SEARCH("NO",E564)))</formula>
    </cfRule>
    <cfRule type="containsText" dxfId="1294" priority="843" operator="containsText" text="CUMPLE">
      <formula>NOT(ISERROR(SEARCH("CUMPLE",E564)))</formula>
    </cfRule>
    <cfRule type="containsText" dxfId="1293" priority="844" stopIfTrue="1" operator="containsText" text="NO HABILITADO">
      <formula>NOT(ISERROR(SEARCH("NO HABILITADO",E564)))</formula>
    </cfRule>
    <cfRule type="containsText" dxfId="1292" priority="845" stopIfTrue="1" operator="containsText" text="HABILITADO">
      <formula>NOT(ISERROR(SEARCH("HABILITADO",E564)))</formula>
    </cfRule>
    <cfRule type="containsText" dxfId="1291" priority="846" operator="containsText" text="RECHAZADO">
      <formula>NOT(ISERROR(SEARCH("RECHAZADO",E564)))</formula>
    </cfRule>
    <cfRule type="containsText" dxfId="1290" priority="847" operator="containsText" text="NO">
      <formula>NOT(ISERROR(SEARCH("NO",E564)))</formula>
    </cfRule>
    <cfRule type="containsText" dxfId="1289" priority="848" operator="containsText" text="CUMPLE">
      <formula>NOT(ISERROR(SEARCH("CUMPLE",E564)))</formula>
    </cfRule>
    <cfRule type="containsText" dxfId="1288" priority="849" stopIfTrue="1" operator="containsText" text="NO HABILITADO">
      <formula>NOT(ISERROR(SEARCH("NO HABILITADO",E564)))</formula>
    </cfRule>
    <cfRule type="containsText" dxfId="1287" priority="850" stopIfTrue="1" operator="containsText" text="HABILITADO">
      <formula>NOT(ISERROR(SEARCH("HABILITADO",E564)))</formula>
    </cfRule>
  </conditionalFormatting>
  <conditionalFormatting sqref="E586">
    <cfRule type="containsText" dxfId="1286" priority="796" operator="containsText" text="RECHAZADO">
      <formula>NOT(ISERROR(SEARCH("RECHAZADO",E586)))</formula>
    </cfRule>
    <cfRule type="containsText" dxfId="1285" priority="797" operator="containsText" text="NO">
      <formula>NOT(ISERROR(SEARCH("NO",E586)))</formula>
    </cfRule>
    <cfRule type="containsText" dxfId="1284" priority="798" operator="containsText" text="CUMPLE">
      <formula>NOT(ISERROR(SEARCH("CUMPLE",E586)))</formula>
    </cfRule>
    <cfRule type="containsText" dxfId="1283" priority="799" stopIfTrue="1" operator="containsText" text="NO HABILITADO">
      <formula>NOT(ISERROR(SEARCH("NO HABILITADO",E586)))</formula>
    </cfRule>
    <cfRule type="containsText" dxfId="1282" priority="800" stopIfTrue="1" operator="containsText" text="HABILITADO">
      <formula>NOT(ISERROR(SEARCH("HABILITADO",E586)))</formula>
    </cfRule>
    <cfRule type="containsText" dxfId="1281" priority="801" operator="containsText" text="RECHAZADO">
      <formula>NOT(ISERROR(SEARCH("RECHAZADO",E586)))</formula>
    </cfRule>
    <cfRule type="containsText" dxfId="1280" priority="802" operator="containsText" text="NO">
      <formula>NOT(ISERROR(SEARCH("NO",E586)))</formula>
    </cfRule>
    <cfRule type="containsText" dxfId="1279" priority="803" operator="containsText" text="CUMPLE">
      <formula>NOT(ISERROR(SEARCH("CUMPLE",E586)))</formula>
    </cfRule>
    <cfRule type="containsText" dxfId="1278" priority="804" stopIfTrue="1" operator="containsText" text="NO HABILITADO">
      <formula>NOT(ISERROR(SEARCH("NO HABILITADO",E586)))</formula>
    </cfRule>
    <cfRule type="containsText" dxfId="1277" priority="805" stopIfTrue="1" operator="containsText" text="HABILITADO">
      <formula>NOT(ISERROR(SEARCH("HABILITADO",E586)))</formula>
    </cfRule>
  </conditionalFormatting>
  <conditionalFormatting sqref="E611">
    <cfRule type="containsText" dxfId="1276" priority="736" operator="containsText" text="RECHAZADO">
      <formula>NOT(ISERROR(SEARCH("RECHAZADO",E611)))</formula>
    </cfRule>
    <cfRule type="containsText" dxfId="1275" priority="737" operator="containsText" text="NO">
      <formula>NOT(ISERROR(SEARCH("NO",E611)))</formula>
    </cfRule>
    <cfRule type="containsText" dxfId="1274" priority="738" operator="containsText" text="CUMPLE">
      <formula>NOT(ISERROR(SEARCH("CUMPLE",E611)))</formula>
    </cfRule>
    <cfRule type="containsText" dxfId="1273" priority="739" stopIfTrue="1" operator="containsText" text="NO HABILITADO">
      <formula>NOT(ISERROR(SEARCH("NO HABILITADO",E611)))</formula>
    </cfRule>
    <cfRule type="containsText" dxfId="1272" priority="740" stopIfTrue="1" operator="containsText" text="HABILITADO">
      <formula>NOT(ISERROR(SEARCH("HABILITADO",E611)))</formula>
    </cfRule>
    <cfRule type="containsText" dxfId="1271" priority="741" operator="containsText" text="RECHAZADO">
      <formula>NOT(ISERROR(SEARCH("RECHAZADO",E611)))</formula>
    </cfRule>
    <cfRule type="containsText" dxfId="1270" priority="742" operator="containsText" text="NO">
      <formula>NOT(ISERROR(SEARCH("NO",E611)))</formula>
    </cfRule>
    <cfRule type="containsText" dxfId="1269" priority="743" operator="containsText" text="CUMPLE">
      <formula>NOT(ISERROR(SEARCH("CUMPLE",E611)))</formula>
    </cfRule>
    <cfRule type="containsText" dxfId="1268" priority="744" stopIfTrue="1" operator="containsText" text="NO HABILITADO">
      <formula>NOT(ISERROR(SEARCH("NO HABILITADO",E611)))</formula>
    </cfRule>
    <cfRule type="containsText" dxfId="1267" priority="745" stopIfTrue="1" operator="containsText" text="HABILITADO">
      <formula>NOT(ISERROR(SEARCH("HABILITADO",E611)))</formula>
    </cfRule>
  </conditionalFormatting>
  <conditionalFormatting sqref="E631:E633">
    <cfRule type="containsText" dxfId="1266" priority="676" operator="containsText" text="RECHAZADO">
      <formula>NOT(ISERROR(SEARCH("RECHAZADO",E631)))</formula>
    </cfRule>
    <cfRule type="containsText" dxfId="1265" priority="677" operator="containsText" text="NO">
      <formula>NOT(ISERROR(SEARCH("NO",E631)))</formula>
    </cfRule>
    <cfRule type="containsText" dxfId="1264" priority="678" operator="containsText" text="CUMPLE">
      <formula>NOT(ISERROR(SEARCH("CUMPLE",E631)))</formula>
    </cfRule>
    <cfRule type="containsText" dxfId="1263" priority="679" stopIfTrue="1" operator="containsText" text="NO HABILITADO">
      <formula>NOT(ISERROR(SEARCH("NO HABILITADO",E631)))</formula>
    </cfRule>
    <cfRule type="containsText" dxfId="1262" priority="680" stopIfTrue="1" operator="containsText" text="HABILITADO">
      <formula>NOT(ISERROR(SEARCH("HABILITADO",E631)))</formula>
    </cfRule>
    <cfRule type="containsText" dxfId="1261" priority="681" operator="containsText" text="RECHAZADO">
      <formula>NOT(ISERROR(SEARCH("RECHAZADO",E631)))</formula>
    </cfRule>
    <cfRule type="containsText" dxfId="1260" priority="682" operator="containsText" text="NO">
      <formula>NOT(ISERROR(SEARCH("NO",E631)))</formula>
    </cfRule>
    <cfRule type="containsText" dxfId="1259" priority="683" operator="containsText" text="CUMPLE">
      <formula>NOT(ISERROR(SEARCH("CUMPLE",E631)))</formula>
    </cfRule>
    <cfRule type="containsText" dxfId="1258" priority="684" stopIfTrue="1" operator="containsText" text="NO HABILITADO">
      <formula>NOT(ISERROR(SEARCH("NO HABILITADO",E631)))</formula>
    </cfRule>
    <cfRule type="containsText" dxfId="1257" priority="685" stopIfTrue="1" operator="containsText" text="HABILITADO">
      <formula>NOT(ISERROR(SEARCH("HABILITADO",E631)))</formula>
    </cfRule>
  </conditionalFormatting>
  <conditionalFormatting sqref="F493">
    <cfRule type="containsText" dxfId="1256" priority="666" operator="containsText" text="RECHAZADO">
      <formula>NOT(ISERROR(SEARCH("RECHAZADO",F493)))</formula>
    </cfRule>
    <cfRule type="containsText" dxfId="1255" priority="667" operator="containsText" text="NO">
      <formula>NOT(ISERROR(SEARCH("NO",F493)))</formula>
    </cfRule>
    <cfRule type="containsText" dxfId="1254" priority="668" operator="containsText" text="CUMPLE">
      <formula>NOT(ISERROR(SEARCH("CUMPLE",F493)))</formula>
    </cfRule>
    <cfRule type="containsText" dxfId="1253" priority="669" stopIfTrue="1" operator="containsText" text="NO HABILITADO">
      <formula>NOT(ISERROR(SEARCH("NO HABILITADO",F493)))</formula>
    </cfRule>
    <cfRule type="containsText" dxfId="1252" priority="670" stopIfTrue="1" operator="containsText" text="HABILITADO">
      <formula>NOT(ISERROR(SEARCH("HABILITADO",F493)))</formula>
    </cfRule>
    <cfRule type="containsText" dxfId="1251" priority="671" operator="containsText" text="RECHAZADO">
      <formula>NOT(ISERROR(SEARCH("RECHAZADO",F493)))</formula>
    </cfRule>
    <cfRule type="containsText" dxfId="1250" priority="672" operator="containsText" text="NO">
      <formula>NOT(ISERROR(SEARCH("NO",F493)))</formula>
    </cfRule>
    <cfRule type="containsText" dxfId="1249" priority="673" operator="containsText" text="CUMPLE">
      <formula>NOT(ISERROR(SEARCH("CUMPLE",F493)))</formula>
    </cfRule>
    <cfRule type="containsText" dxfId="1248" priority="674" stopIfTrue="1" operator="containsText" text="NO HABILITADO">
      <formula>NOT(ISERROR(SEARCH("NO HABILITADO",F493)))</formula>
    </cfRule>
    <cfRule type="containsText" dxfId="1247" priority="675" stopIfTrue="1" operator="containsText" text="HABILITADO">
      <formula>NOT(ISERROR(SEARCH("HABILITADO",F493)))</formula>
    </cfRule>
  </conditionalFormatting>
  <conditionalFormatting sqref="L505">
    <cfRule type="containsText" dxfId="1246" priority="956" operator="containsText" text="RECHAZADO">
      <formula>NOT(ISERROR(SEARCH("RECHAZADO",L505)))</formula>
    </cfRule>
    <cfRule type="containsText" dxfId="1245" priority="957" operator="containsText" text="NO">
      <formula>NOT(ISERROR(SEARCH("NO",L505)))</formula>
    </cfRule>
    <cfRule type="containsText" dxfId="1244" priority="958" operator="containsText" text="CUMPLE">
      <formula>NOT(ISERROR(SEARCH("CUMPLE",L505)))</formula>
    </cfRule>
    <cfRule type="containsText" dxfId="1243" priority="959" stopIfTrue="1" operator="containsText" text="NO HABILITADO">
      <formula>NOT(ISERROR(SEARCH("NO HABILITADO",L505)))</formula>
    </cfRule>
    <cfRule type="containsText" dxfId="1242" priority="960" stopIfTrue="1" operator="containsText" text="HABILITADO">
      <formula>NOT(ISERROR(SEARCH("HABILITADO",L505)))</formula>
    </cfRule>
  </conditionalFormatting>
  <conditionalFormatting sqref="L505:L507">
    <cfRule type="containsText" dxfId="1241" priority="951" operator="containsText" text="RECHAZADO">
      <formula>NOT(ISERROR(SEARCH("RECHAZADO",L505)))</formula>
    </cfRule>
    <cfRule type="containsText" dxfId="1240" priority="952" operator="containsText" text="NO">
      <formula>NOT(ISERROR(SEARCH("NO",L505)))</formula>
    </cfRule>
    <cfRule type="containsText" dxfId="1239" priority="953" operator="containsText" text="CUMPLE">
      <formula>NOT(ISERROR(SEARCH("CUMPLE",L505)))</formula>
    </cfRule>
    <cfRule type="containsText" dxfId="1238" priority="954" stopIfTrue="1" operator="containsText" text="NO HABILITADO">
      <formula>NOT(ISERROR(SEARCH("NO HABILITADO",L505)))</formula>
    </cfRule>
    <cfRule type="containsText" dxfId="1237" priority="955" stopIfTrue="1" operator="containsText" text="HABILITADO">
      <formula>NOT(ISERROR(SEARCH("HABILITADO",L505)))</formula>
    </cfRule>
  </conditionalFormatting>
  <conditionalFormatting sqref="L506:L508">
    <cfRule type="containsText" dxfId="1236" priority="936" operator="containsText" text="RECHAZADO">
      <formula>NOT(ISERROR(SEARCH("RECHAZADO",L506)))</formula>
    </cfRule>
    <cfRule type="containsText" dxfId="1235" priority="937" operator="containsText" text="NO">
      <formula>NOT(ISERROR(SEARCH("NO",L506)))</formula>
    </cfRule>
    <cfRule type="containsText" dxfId="1234" priority="938" operator="containsText" text="CUMPLE">
      <formula>NOT(ISERROR(SEARCH("CUMPLE",L506)))</formula>
    </cfRule>
    <cfRule type="containsText" dxfId="1233" priority="939" stopIfTrue="1" operator="containsText" text="NO HABILITADO">
      <formula>NOT(ISERROR(SEARCH("NO HABILITADO",L506)))</formula>
    </cfRule>
    <cfRule type="containsText" dxfId="1232" priority="940" stopIfTrue="1" operator="containsText" text="HABILITADO">
      <formula>NOT(ISERROR(SEARCH("HABILITADO",L506)))</formula>
    </cfRule>
  </conditionalFormatting>
  <conditionalFormatting sqref="L508">
    <cfRule type="containsText" dxfId="1231" priority="931" operator="containsText" text="RECHAZADO">
      <formula>NOT(ISERROR(SEARCH("RECHAZADO",L508)))</formula>
    </cfRule>
    <cfRule type="containsText" dxfId="1230" priority="932" operator="containsText" text="NO">
      <formula>NOT(ISERROR(SEARCH("NO",L508)))</formula>
    </cfRule>
    <cfRule type="containsText" dxfId="1229" priority="933" operator="containsText" text="CUMPLE">
      <formula>NOT(ISERROR(SEARCH("CUMPLE",L508)))</formula>
    </cfRule>
    <cfRule type="containsText" dxfId="1228" priority="934" stopIfTrue="1" operator="containsText" text="NO HABILITADO">
      <formula>NOT(ISERROR(SEARCH("NO HABILITADO",L508)))</formula>
    </cfRule>
    <cfRule type="containsText" dxfId="1227" priority="935" stopIfTrue="1" operator="containsText" text="HABILITADO">
      <formula>NOT(ISERROR(SEARCH("HABILITADO",L508)))</formula>
    </cfRule>
  </conditionalFormatting>
  <conditionalFormatting sqref="L513:L515">
    <cfRule type="containsText" dxfId="1226" priority="941" operator="containsText" text="RECHAZADO">
      <formula>NOT(ISERROR(SEARCH("RECHAZADO",L513)))</formula>
    </cfRule>
    <cfRule type="containsText" dxfId="1225" priority="942" operator="containsText" text="NO">
      <formula>NOT(ISERROR(SEARCH("NO",L513)))</formula>
    </cfRule>
    <cfRule type="containsText" dxfId="1224" priority="943" operator="containsText" text="CUMPLE">
      <formula>NOT(ISERROR(SEARCH("CUMPLE",L513)))</formula>
    </cfRule>
    <cfRule type="containsText" dxfId="1223" priority="944" stopIfTrue="1" operator="containsText" text="NO HABILITADO">
      <formula>NOT(ISERROR(SEARCH("NO HABILITADO",L513)))</formula>
    </cfRule>
    <cfRule type="containsText" dxfId="1222" priority="945" stopIfTrue="1" operator="containsText" text="HABILITADO">
      <formula>NOT(ISERROR(SEARCH("HABILITADO",L513)))</formula>
    </cfRule>
    <cfRule type="containsText" dxfId="1221" priority="946" operator="containsText" text="RECHAZADO">
      <formula>NOT(ISERROR(SEARCH("RECHAZADO",L513)))</formula>
    </cfRule>
    <cfRule type="containsText" dxfId="1220" priority="947" operator="containsText" text="NO">
      <formula>NOT(ISERROR(SEARCH("NO",L513)))</formula>
    </cfRule>
    <cfRule type="containsText" dxfId="1219" priority="948" operator="containsText" text="CUMPLE">
      <formula>NOT(ISERROR(SEARCH("CUMPLE",L513)))</formula>
    </cfRule>
    <cfRule type="containsText" dxfId="1218" priority="949" stopIfTrue="1" operator="containsText" text="NO HABILITADO">
      <formula>NOT(ISERROR(SEARCH("NO HABILITADO",L513)))</formula>
    </cfRule>
    <cfRule type="containsText" dxfId="1217" priority="950" stopIfTrue="1" operator="containsText" text="HABILITADO">
      <formula>NOT(ISERROR(SEARCH("HABILITADO",L513)))</formula>
    </cfRule>
  </conditionalFormatting>
  <conditionalFormatting sqref="L527">
    <cfRule type="containsText" dxfId="1216" priority="656" operator="containsText" text="RECHAZADO">
      <formula>NOT(ISERROR(SEARCH("RECHAZADO",L527)))</formula>
    </cfRule>
    <cfRule type="containsText" dxfId="1215" priority="657" operator="containsText" text="NO">
      <formula>NOT(ISERROR(SEARCH("NO",L527)))</formula>
    </cfRule>
    <cfRule type="containsText" dxfId="1214" priority="658" operator="containsText" text="CUMPLE">
      <formula>NOT(ISERROR(SEARCH("CUMPLE",L527)))</formula>
    </cfRule>
    <cfRule type="containsText" dxfId="1213" priority="659" stopIfTrue="1" operator="containsText" text="NO HABILITADO">
      <formula>NOT(ISERROR(SEARCH("NO HABILITADO",L527)))</formula>
    </cfRule>
    <cfRule type="containsText" dxfId="1212" priority="660" stopIfTrue="1" operator="containsText" text="HABILITADO">
      <formula>NOT(ISERROR(SEARCH("HABILITADO",L527)))</formula>
    </cfRule>
    <cfRule type="containsText" dxfId="1211" priority="661" operator="containsText" text="RECHAZADO">
      <formula>NOT(ISERROR(SEARCH("RECHAZADO",L527)))</formula>
    </cfRule>
    <cfRule type="containsText" dxfId="1210" priority="662" operator="containsText" text="NO">
      <formula>NOT(ISERROR(SEARCH("NO",L527)))</formula>
    </cfRule>
    <cfRule type="containsText" dxfId="1209" priority="663" operator="containsText" text="CUMPLE">
      <formula>NOT(ISERROR(SEARCH("CUMPLE",L527)))</formula>
    </cfRule>
    <cfRule type="containsText" dxfId="1208" priority="664" stopIfTrue="1" operator="containsText" text="NO HABILITADO">
      <formula>NOT(ISERROR(SEARCH("NO HABILITADO",L527)))</formula>
    </cfRule>
    <cfRule type="containsText" dxfId="1207" priority="665" stopIfTrue="1" operator="containsText" text="HABILITADO">
      <formula>NOT(ISERROR(SEARCH("HABILITADO",L527)))</formula>
    </cfRule>
  </conditionalFormatting>
  <conditionalFormatting sqref="L528:L529">
    <cfRule type="containsText" dxfId="1206" priority="906" operator="containsText" text="RECHAZADO">
      <formula>NOT(ISERROR(SEARCH("RECHAZADO",L528)))</formula>
    </cfRule>
    <cfRule type="containsText" dxfId="1205" priority="907" operator="containsText" text="NO">
      <formula>NOT(ISERROR(SEARCH("NO",L528)))</formula>
    </cfRule>
    <cfRule type="containsText" dxfId="1204" priority="908" operator="containsText" text="CUMPLE">
      <formula>NOT(ISERROR(SEARCH("CUMPLE",L528)))</formula>
    </cfRule>
    <cfRule type="containsText" dxfId="1203" priority="909" stopIfTrue="1" operator="containsText" text="NO HABILITADO">
      <formula>NOT(ISERROR(SEARCH("NO HABILITADO",L528)))</formula>
    </cfRule>
    <cfRule type="containsText" dxfId="1202" priority="910" stopIfTrue="1" operator="containsText" text="HABILITADO">
      <formula>NOT(ISERROR(SEARCH("HABILITADO",L528)))</formula>
    </cfRule>
  </conditionalFormatting>
  <conditionalFormatting sqref="L528:L530">
    <cfRule type="containsText" dxfId="1201" priority="901" operator="containsText" text="RECHAZADO">
      <formula>NOT(ISERROR(SEARCH("RECHAZADO",L528)))</formula>
    </cfRule>
    <cfRule type="containsText" dxfId="1200" priority="902" operator="containsText" text="NO">
      <formula>NOT(ISERROR(SEARCH("NO",L528)))</formula>
    </cfRule>
    <cfRule type="containsText" dxfId="1199" priority="903" operator="containsText" text="CUMPLE">
      <formula>NOT(ISERROR(SEARCH("CUMPLE",L528)))</formula>
    </cfRule>
    <cfRule type="containsText" dxfId="1198" priority="904" stopIfTrue="1" operator="containsText" text="NO HABILITADO">
      <formula>NOT(ISERROR(SEARCH("NO HABILITADO",L528)))</formula>
    </cfRule>
    <cfRule type="containsText" dxfId="1197" priority="905" stopIfTrue="1" operator="containsText" text="HABILITADO">
      <formula>NOT(ISERROR(SEARCH("HABILITADO",L528)))</formula>
    </cfRule>
  </conditionalFormatting>
  <conditionalFormatting sqref="L530">
    <cfRule type="containsText" dxfId="1196" priority="896" operator="containsText" text="RECHAZADO">
      <formula>NOT(ISERROR(SEARCH("RECHAZADO",L530)))</formula>
    </cfRule>
    <cfRule type="containsText" dxfId="1195" priority="897" operator="containsText" text="NO">
      <formula>NOT(ISERROR(SEARCH("NO",L530)))</formula>
    </cfRule>
    <cfRule type="containsText" dxfId="1194" priority="898" operator="containsText" text="CUMPLE">
      <formula>NOT(ISERROR(SEARCH("CUMPLE",L530)))</formula>
    </cfRule>
    <cfRule type="containsText" dxfId="1193" priority="899" stopIfTrue="1" operator="containsText" text="NO HABILITADO">
      <formula>NOT(ISERROR(SEARCH("NO HABILITADO",L530)))</formula>
    </cfRule>
    <cfRule type="containsText" dxfId="1192" priority="900" stopIfTrue="1" operator="containsText" text="HABILITADO">
      <formula>NOT(ISERROR(SEARCH("HABILITADO",L530)))</formula>
    </cfRule>
  </conditionalFormatting>
  <conditionalFormatting sqref="L535:L537">
    <cfRule type="containsText" dxfId="1191" priority="646" operator="containsText" text="RECHAZADO">
      <formula>NOT(ISERROR(SEARCH("RECHAZADO",L535)))</formula>
    </cfRule>
    <cfRule type="containsText" dxfId="1190" priority="647" operator="containsText" text="NO">
      <formula>NOT(ISERROR(SEARCH("NO",L535)))</formula>
    </cfRule>
    <cfRule type="containsText" dxfId="1189" priority="648" operator="containsText" text="CUMPLE">
      <formula>NOT(ISERROR(SEARCH("CUMPLE",L535)))</formula>
    </cfRule>
    <cfRule type="containsText" dxfId="1188" priority="649" stopIfTrue="1" operator="containsText" text="NO HABILITADO">
      <formula>NOT(ISERROR(SEARCH("NO HABILITADO",L535)))</formula>
    </cfRule>
    <cfRule type="containsText" dxfId="1187" priority="650" stopIfTrue="1" operator="containsText" text="HABILITADO">
      <formula>NOT(ISERROR(SEARCH("HABILITADO",L535)))</formula>
    </cfRule>
    <cfRule type="containsText" dxfId="1186" priority="651" operator="containsText" text="RECHAZADO">
      <formula>NOT(ISERROR(SEARCH("RECHAZADO",L535)))</formula>
    </cfRule>
    <cfRule type="containsText" dxfId="1185" priority="652" operator="containsText" text="NO">
      <formula>NOT(ISERROR(SEARCH("NO",L535)))</formula>
    </cfRule>
    <cfRule type="containsText" dxfId="1184" priority="653" operator="containsText" text="CUMPLE">
      <formula>NOT(ISERROR(SEARCH("CUMPLE",L535)))</formula>
    </cfRule>
    <cfRule type="containsText" dxfId="1183" priority="654" stopIfTrue="1" operator="containsText" text="NO HABILITADO">
      <formula>NOT(ISERROR(SEARCH("NO HABILITADO",L535)))</formula>
    </cfRule>
    <cfRule type="containsText" dxfId="1182" priority="655" stopIfTrue="1" operator="containsText" text="HABILITADO">
      <formula>NOT(ISERROR(SEARCH("HABILITADO",L535)))</formula>
    </cfRule>
  </conditionalFormatting>
  <conditionalFormatting sqref="L553:L555">
    <cfRule type="containsText" dxfId="1181" priority="871" operator="containsText" text="RECHAZADO">
      <formula>NOT(ISERROR(SEARCH("RECHAZADO",L553)))</formula>
    </cfRule>
    <cfRule type="containsText" dxfId="1180" priority="872" operator="containsText" text="NO">
      <formula>NOT(ISERROR(SEARCH("NO",L553)))</formula>
    </cfRule>
    <cfRule type="containsText" dxfId="1179" priority="873" operator="containsText" text="CUMPLE">
      <formula>NOT(ISERROR(SEARCH("CUMPLE",L553)))</formula>
    </cfRule>
    <cfRule type="containsText" dxfId="1178" priority="874" stopIfTrue="1" operator="containsText" text="NO HABILITADO">
      <formula>NOT(ISERROR(SEARCH("NO HABILITADO",L553)))</formula>
    </cfRule>
    <cfRule type="containsText" dxfId="1177" priority="875" stopIfTrue="1" operator="containsText" text="HABILITADO">
      <formula>NOT(ISERROR(SEARCH("HABILITADO",L553)))</formula>
    </cfRule>
  </conditionalFormatting>
  <conditionalFormatting sqref="L553:L556">
    <cfRule type="containsText" dxfId="1176" priority="856" operator="containsText" text="RECHAZADO">
      <formula>NOT(ISERROR(SEARCH("RECHAZADO",L553)))</formula>
    </cfRule>
    <cfRule type="containsText" dxfId="1175" priority="857" operator="containsText" text="NO">
      <formula>NOT(ISERROR(SEARCH("NO",L553)))</formula>
    </cfRule>
    <cfRule type="containsText" dxfId="1174" priority="858" operator="containsText" text="CUMPLE">
      <formula>NOT(ISERROR(SEARCH("CUMPLE",L553)))</formula>
    </cfRule>
    <cfRule type="containsText" dxfId="1173" priority="859" stopIfTrue="1" operator="containsText" text="NO HABILITADO">
      <formula>NOT(ISERROR(SEARCH("NO HABILITADO",L553)))</formula>
    </cfRule>
    <cfRule type="containsText" dxfId="1172" priority="860" stopIfTrue="1" operator="containsText" text="HABILITADO">
      <formula>NOT(ISERROR(SEARCH("HABILITADO",L553)))</formula>
    </cfRule>
  </conditionalFormatting>
  <conditionalFormatting sqref="L556">
    <cfRule type="containsText" dxfId="1171" priority="851" operator="containsText" text="RECHAZADO">
      <formula>NOT(ISERROR(SEARCH("RECHAZADO",L556)))</formula>
    </cfRule>
    <cfRule type="containsText" dxfId="1170" priority="852" operator="containsText" text="NO">
      <formula>NOT(ISERROR(SEARCH("NO",L556)))</formula>
    </cfRule>
    <cfRule type="containsText" dxfId="1169" priority="853" operator="containsText" text="CUMPLE">
      <formula>NOT(ISERROR(SEARCH("CUMPLE",L556)))</formula>
    </cfRule>
    <cfRule type="containsText" dxfId="1168" priority="854" stopIfTrue="1" operator="containsText" text="NO HABILITADO">
      <formula>NOT(ISERROR(SEARCH("NO HABILITADO",L556)))</formula>
    </cfRule>
    <cfRule type="containsText" dxfId="1167" priority="855" stopIfTrue="1" operator="containsText" text="HABILITADO">
      <formula>NOT(ISERROR(SEARCH("HABILITADO",L556)))</formula>
    </cfRule>
  </conditionalFormatting>
  <conditionalFormatting sqref="L561:L563">
    <cfRule type="containsText" dxfId="1166" priority="866" operator="containsText" text="RECHAZADO">
      <formula>NOT(ISERROR(SEARCH("RECHAZADO",L561)))</formula>
    </cfRule>
    <cfRule type="containsText" dxfId="1165" priority="867" operator="containsText" text="NO">
      <formula>NOT(ISERROR(SEARCH("NO",L561)))</formula>
    </cfRule>
    <cfRule type="containsText" dxfId="1164" priority="868" operator="containsText" text="CUMPLE">
      <formula>NOT(ISERROR(SEARCH("CUMPLE",L561)))</formula>
    </cfRule>
    <cfRule type="containsText" dxfId="1163" priority="869" stopIfTrue="1" operator="containsText" text="NO HABILITADO">
      <formula>NOT(ISERROR(SEARCH("NO HABILITADO",L561)))</formula>
    </cfRule>
    <cfRule type="containsText" dxfId="1162" priority="870" stopIfTrue="1" operator="containsText" text="HABILITADO">
      <formula>NOT(ISERROR(SEARCH("HABILITADO",L561)))</formula>
    </cfRule>
  </conditionalFormatting>
  <conditionalFormatting sqref="L561:L563">
    <cfRule type="containsText" dxfId="1161" priority="861" operator="containsText" text="RECHAZADO">
      <formula>NOT(ISERROR(SEARCH("RECHAZADO",L561)))</formula>
    </cfRule>
    <cfRule type="containsText" dxfId="1160" priority="862" operator="containsText" text="NO">
      <formula>NOT(ISERROR(SEARCH("NO",L561)))</formula>
    </cfRule>
    <cfRule type="containsText" dxfId="1159" priority="863" operator="containsText" text="CUMPLE">
      <formula>NOT(ISERROR(SEARCH("CUMPLE",L561)))</formula>
    </cfRule>
    <cfRule type="containsText" dxfId="1158" priority="864" stopIfTrue="1" operator="containsText" text="NO HABILITADO">
      <formula>NOT(ISERROR(SEARCH("NO HABILITADO",L561)))</formula>
    </cfRule>
    <cfRule type="containsText" dxfId="1157" priority="865" stopIfTrue="1" operator="containsText" text="HABILITADO">
      <formula>NOT(ISERROR(SEARCH("HABILITADO",L561)))</formula>
    </cfRule>
  </conditionalFormatting>
  <conditionalFormatting sqref="L575:L577">
    <cfRule type="containsText" dxfId="1156" priority="826" operator="containsText" text="RECHAZADO">
      <formula>NOT(ISERROR(SEARCH("RECHAZADO",L575)))</formula>
    </cfRule>
    <cfRule type="containsText" dxfId="1155" priority="827" operator="containsText" text="NO">
      <formula>NOT(ISERROR(SEARCH("NO",L575)))</formula>
    </cfRule>
    <cfRule type="containsText" dxfId="1154" priority="828" operator="containsText" text="CUMPLE">
      <formula>NOT(ISERROR(SEARCH("CUMPLE",L575)))</formula>
    </cfRule>
    <cfRule type="containsText" dxfId="1153" priority="829" stopIfTrue="1" operator="containsText" text="NO HABILITADO">
      <formula>NOT(ISERROR(SEARCH("NO HABILITADO",L575)))</formula>
    </cfRule>
    <cfRule type="containsText" dxfId="1152" priority="830" stopIfTrue="1" operator="containsText" text="HABILITADO">
      <formula>NOT(ISERROR(SEARCH("HABILITADO",L575)))</formula>
    </cfRule>
  </conditionalFormatting>
  <conditionalFormatting sqref="L575:L578">
    <cfRule type="containsText" dxfId="1151" priority="811" operator="containsText" text="RECHAZADO">
      <formula>NOT(ISERROR(SEARCH("RECHAZADO",L575)))</formula>
    </cfRule>
    <cfRule type="containsText" dxfId="1150" priority="812" operator="containsText" text="NO">
      <formula>NOT(ISERROR(SEARCH("NO",L575)))</formula>
    </cfRule>
    <cfRule type="containsText" dxfId="1149" priority="813" operator="containsText" text="CUMPLE">
      <formula>NOT(ISERROR(SEARCH("CUMPLE",L575)))</formula>
    </cfRule>
    <cfRule type="containsText" dxfId="1148" priority="814" stopIfTrue="1" operator="containsText" text="NO HABILITADO">
      <formula>NOT(ISERROR(SEARCH("NO HABILITADO",L575)))</formula>
    </cfRule>
    <cfRule type="containsText" dxfId="1147" priority="815" stopIfTrue="1" operator="containsText" text="HABILITADO">
      <formula>NOT(ISERROR(SEARCH("HABILITADO",L575)))</formula>
    </cfRule>
  </conditionalFormatting>
  <conditionalFormatting sqref="L578">
    <cfRule type="containsText" dxfId="1146" priority="806" operator="containsText" text="RECHAZADO">
      <formula>NOT(ISERROR(SEARCH("RECHAZADO",L578)))</formula>
    </cfRule>
    <cfRule type="containsText" dxfId="1145" priority="807" operator="containsText" text="NO">
      <formula>NOT(ISERROR(SEARCH("NO",L578)))</formula>
    </cfRule>
    <cfRule type="containsText" dxfId="1144" priority="808" operator="containsText" text="CUMPLE">
      <formula>NOT(ISERROR(SEARCH("CUMPLE",L578)))</formula>
    </cfRule>
    <cfRule type="containsText" dxfId="1143" priority="809" stopIfTrue="1" operator="containsText" text="NO HABILITADO">
      <formula>NOT(ISERROR(SEARCH("NO HABILITADO",L578)))</formula>
    </cfRule>
    <cfRule type="containsText" dxfId="1142" priority="810" stopIfTrue="1" operator="containsText" text="HABILITADO">
      <formula>NOT(ISERROR(SEARCH("HABILITADO",L578)))</formula>
    </cfRule>
  </conditionalFormatting>
  <conditionalFormatting sqref="L583:L585">
    <cfRule type="containsText" dxfId="1141" priority="821" operator="containsText" text="RECHAZADO">
      <formula>NOT(ISERROR(SEARCH("RECHAZADO",L583)))</formula>
    </cfRule>
    <cfRule type="containsText" dxfId="1140" priority="822" operator="containsText" text="NO">
      <formula>NOT(ISERROR(SEARCH("NO",L583)))</formula>
    </cfRule>
    <cfRule type="containsText" dxfId="1139" priority="823" operator="containsText" text="CUMPLE">
      <formula>NOT(ISERROR(SEARCH("CUMPLE",L583)))</formula>
    </cfRule>
    <cfRule type="containsText" dxfId="1138" priority="824" stopIfTrue="1" operator="containsText" text="NO HABILITADO">
      <formula>NOT(ISERROR(SEARCH("NO HABILITADO",L583)))</formula>
    </cfRule>
    <cfRule type="containsText" dxfId="1137" priority="825" stopIfTrue="1" operator="containsText" text="HABILITADO">
      <formula>NOT(ISERROR(SEARCH("HABILITADO",L583)))</formula>
    </cfRule>
  </conditionalFormatting>
  <conditionalFormatting sqref="L583:L585">
    <cfRule type="containsText" dxfId="1136" priority="816" operator="containsText" text="RECHAZADO">
      <formula>NOT(ISERROR(SEARCH("RECHAZADO",L583)))</formula>
    </cfRule>
    <cfRule type="containsText" dxfId="1135" priority="817" operator="containsText" text="NO">
      <formula>NOT(ISERROR(SEARCH("NO",L583)))</formula>
    </cfRule>
    <cfRule type="containsText" dxfId="1134" priority="818" operator="containsText" text="CUMPLE">
      <formula>NOT(ISERROR(SEARCH("CUMPLE",L583)))</formula>
    </cfRule>
    <cfRule type="containsText" dxfId="1133" priority="819" stopIfTrue="1" operator="containsText" text="NO HABILITADO">
      <formula>NOT(ISERROR(SEARCH("NO HABILITADO",L583)))</formula>
    </cfRule>
    <cfRule type="containsText" dxfId="1132" priority="820" stopIfTrue="1" operator="containsText" text="HABILITADO">
      <formula>NOT(ISERROR(SEARCH("HABILITADO",L583)))</formula>
    </cfRule>
  </conditionalFormatting>
  <conditionalFormatting sqref="L601:L602">
    <cfRule type="containsText" dxfId="1131" priority="781" operator="containsText" text="RECHAZADO">
      <formula>NOT(ISERROR(SEARCH("RECHAZADO",L601)))</formula>
    </cfRule>
    <cfRule type="containsText" dxfId="1130" priority="782" operator="containsText" text="NO">
      <formula>NOT(ISERROR(SEARCH("NO",L601)))</formula>
    </cfRule>
    <cfRule type="containsText" dxfId="1129" priority="783" operator="containsText" text="CUMPLE">
      <formula>NOT(ISERROR(SEARCH("CUMPLE",L601)))</formula>
    </cfRule>
    <cfRule type="containsText" dxfId="1128" priority="784" stopIfTrue="1" operator="containsText" text="NO HABILITADO">
      <formula>NOT(ISERROR(SEARCH("NO HABILITADO",L601)))</formula>
    </cfRule>
    <cfRule type="containsText" dxfId="1127" priority="785" stopIfTrue="1" operator="containsText" text="HABILITADO">
      <formula>NOT(ISERROR(SEARCH("HABILITADO",L601)))</formula>
    </cfRule>
  </conditionalFormatting>
  <conditionalFormatting sqref="L601:L603">
    <cfRule type="containsText" dxfId="1126" priority="776" operator="containsText" text="RECHAZADO">
      <formula>NOT(ISERROR(SEARCH("RECHAZADO",L601)))</formula>
    </cfRule>
    <cfRule type="containsText" dxfId="1125" priority="777" operator="containsText" text="NO">
      <formula>NOT(ISERROR(SEARCH("NO",L601)))</formula>
    </cfRule>
    <cfRule type="containsText" dxfId="1124" priority="778" operator="containsText" text="CUMPLE">
      <formula>NOT(ISERROR(SEARCH("CUMPLE",L601)))</formula>
    </cfRule>
    <cfRule type="containsText" dxfId="1123" priority="779" stopIfTrue="1" operator="containsText" text="NO HABILITADO">
      <formula>NOT(ISERROR(SEARCH("NO HABILITADO",L601)))</formula>
    </cfRule>
    <cfRule type="containsText" dxfId="1122" priority="780" stopIfTrue="1" operator="containsText" text="HABILITADO">
      <formula>NOT(ISERROR(SEARCH("HABILITADO",L601)))</formula>
    </cfRule>
  </conditionalFormatting>
  <conditionalFormatting sqref="L603:L604">
    <cfRule type="containsText" dxfId="1121" priority="751" operator="containsText" text="RECHAZADO">
      <formula>NOT(ISERROR(SEARCH("RECHAZADO",L603)))</formula>
    </cfRule>
    <cfRule type="containsText" dxfId="1120" priority="752" operator="containsText" text="NO">
      <formula>NOT(ISERROR(SEARCH("NO",L603)))</formula>
    </cfRule>
    <cfRule type="containsText" dxfId="1119" priority="753" operator="containsText" text="CUMPLE">
      <formula>NOT(ISERROR(SEARCH("CUMPLE",L603)))</formula>
    </cfRule>
    <cfRule type="containsText" dxfId="1118" priority="754" stopIfTrue="1" operator="containsText" text="NO HABILITADO">
      <formula>NOT(ISERROR(SEARCH("NO HABILITADO",L603)))</formula>
    </cfRule>
    <cfRule type="containsText" dxfId="1117" priority="755" stopIfTrue="1" operator="containsText" text="HABILITADO">
      <formula>NOT(ISERROR(SEARCH("HABILITADO",L603)))</formula>
    </cfRule>
  </conditionalFormatting>
  <conditionalFormatting sqref="L604">
    <cfRule type="containsText" dxfId="1116" priority="746" operator="containsText" text="RECHAZADO">
      <formula>NOT(ISERROR(SEARCH("RECHAZADO",L604)))</formula>
    </cfRule>
    <cfRule type="containsText" dxfId="1115" priority="747" operator="containsText" text="NO">
      <formula>NOT(ISERROR(SEARCH("NO",L604)))</formula>
    </cfRule>
    <cfRule type="containsText" dxfId="1114" priority="748" operator="containsText" text="CUMPLE">
      <formula>NOT(ISERROR(SEARCH("CUMPLE",L604)))</formula>
    </cfRule>
    <cfRule type="containsText" dxfId="1113" priority="749" stopIfTrue="1" operator="containsText" text="NO HABILITADO">
      <formula>NOT(ISERROR(SEARCH("NO HABILITADO",L604)))</formula>
    </cfRule>
    <cfRule type="containsText" dxfId="1112" priority="750" stopIfTrue="1" operator="containsText" text="HABILITADO">
      <formula>NOT(ISERROR(SEARCH("HABILITADO",L604)))</formula>
    </cfRule>
  </conditionalFormatting>
  <conditionalFormatting sqref="L609">
    <cfRule type="containsText" dxfId="1111" priority="766" operator="containsText" text="RECHAZADO">
      <formula>NOT(ISERROR(SEARCH("RECHAZADO",L609)))</formula>
    </cfRule>
    <cfRule type="containsText" dxfId="1110" priority="767" operator="containsText" text="NO">
      <formula>NOT(ISERROR(SEARCH("NO",L609)))</formula>
    </cfRule>
    <cfRule type="containsText" dxfId="1109" priority="768" operator="containsText" text="CUMPLE">
      <formula>NOT(ISERROR(SEARCH("CUMPLE",L609)))</formula>
    </cfRule>
    <cfRule type="containsText" dxfId="1108" priority="769" stopIfTrue="1" operator="containsText" text="NO HABILITADO">
      <formula>NOT(ISERROR(SEARCH("NO HABILITADO",L609)))</formula>
    </cfRule>
    <cfRule type="containsText" dxfId="1107" priority="770" stopIfTrue="1" operator="containsText" text="HABILITADO">
      <formula>NOT(ISERROR(SEARCH("HABILITADO",L609)))</formula>
    </cfRule>
  </conditionalFormatting>
  <conditionalFormatting sqref="L609:L610">
    <cfRule type="containsText" dxfId="1106" priority="761" operator="containsText" text="RECHAZADO">
      <formula>NOT(ISERROR(SEARCH("RECHAZADO",L609)))</formula>
    </cfRule>
    <cfRule type="containsText" dxfId="1105" priority="762" operator="containsText" text="NO">
      <formula>NOT(ISERROR(SEARCH("NO",L609)))</formula>
    </cfRule>
    <cfRule type="containsText" dxfId="1104" priority="763" operator="containsText" text="CUMPLE">
      <formula>NOT(ISERROR(SEARCH("CUMPLE",L609)))</formula>
    </cfRule>
    <cfRule type="containsText" dxfId="1103" priority="764" stopIfTrue="1" operator="containsText" text="NO HABILITADO">
      <formula>NOT(ISERROR(SEARCH("NO HABILITADO",L609)))</formula>
    </cfRule>
    <cfRule type="containsText" dxfId="1102" priority="765" stopIfTrue="1" operator="containsText" text="HABILITADO">
      <formula>NOT(ISERROR(SEARCH("HABILITADO",L609)))</formula>
    </cfRule>
  </conditionalFormatting>
  <conditionalFormatting sqref="L610">
    <cfRule type="containsText" dxfId="1101" priority="756" operator="containsText" text="RECHAZADO">
      <formula>NOT(ISERROR(SEARCH("RECHAZADO",L610)))</formula>
    </cfRule>
    <cfRule type="containsText" dxfId="1100" priority="757" operator="containsText" text="NO">
      <formula>NOT(ISERROR(SEARCH("NO",L610)))</formula>
    </cfRule>
    <cfRule type="containsText" dxfId="1099" priority="758" operator="containsText" text="CUMPLE">
      <formula>NOT(ISERROR(SEARCH("CUMPLE",L610)))</formula>
    </cfRule>
    <cfRule type="containsText" dxfId="1098" priority="759" stopIfTrue="1" operator="containsText" text="NO HABILITADO">
      <formula>NOT(ISERROR(SEARCH("NO HABILITADO",L610)))</formula>
    </cfRule>
    <cfRule type="containsText" dxfId="1097" priority="760" stopIfTrue="1" operator="containsText" text="HABILITADO">
      <formula>NOT(ISERROR(SEARCH("HABILITADO",L610)))</formula>
    </cfRule>
  </conditionalFormatting>
  <conditionalFormatting sqref="L622">
    <cfRule type="containsText" dxfId="1096" priority="721" operator="containsText" text="RECHAZADO">
      <formula>NOT(ISERROR(SEARCH("RECHAZADO",L622)))</formula>
    </cfRule>
    <cfRule type="containsText" dxfId="1095" priority="722" operator="containsText" text="NO">
      <formula>NOT(ISERROR(SEARCH("NO",L622)))</formula>
    </cfRule>
    <cfRule type="containsText" dxfId="1094" priority="723" operator="containsText" text="CUMPLE">
      <formula>NOT(ISERROR(SEARCH("CUMPLE",L622)))</formula>
    </cfRule>
    <cfRule type="containsText" dxfId="1093" priority="724" stopIfTrue="1" operator="containsText" text="NO HABILITADO">
      <formula>NOT(ISERROR(SEARCH("NO HABILITADO",L622)))</formula>
    </cfRule>
    <cfRule type="containsText" dxfId="1092" priority="725" stopIfTrue="1" operator="containsText" text="HABILITADO">
      <formula>NOT(ISERROR(SEARCH("HABILITADO",L622)))</formula>
    </cfRule>
  </conditionalFormatting>
  <conditionalFormatting sqref="L622:L624">
    <cfRule type="containsText" dxfId="1091" priority="716" operator="containsText" text="RECHAZADO">
      <formula>NOT(ISERROR(SEARCH("RECHAZADO",L622)))</formula>
    </cfRule>
    <cfRule type="containsText" dxfId="1090" priority="717" operator="containsText" text="NO">
      <formula>NOT(ISERROR(SEARCH("NO",L622)))</formula>
    </cfRule>
    <cfRule type="containsText" dxfId="1089" priority="718" operator="containsText" text="CUMPLE">
      <formula>NOT(ISERROR(SEARCH("CUMPLE",L622)))</formula>
    </cfRule>
    <cfRule type="containsText" dxfId="1088" priority="719" stopIfTrue="1" operator="containsText" text="NO HABILITADO">
      <formula>NOT(ISERROR(SEARCH("NO HABILITADO",L622)))</formula>
    </cfRule>
    <cfRule type="containsText" dxfId="1087" priority="720" stopIfTrue="1" operator="containsText" text="HABILITADO">
      <formula>NOT(ISERROR(SEARCH("HABILITADO",L622)))</formula>
    </cfRule>
  </conditionalFormatting>
  <conditionalFormatting sqref="L623:L625">
    <cfRule type="containsText" dxfId="1086" priority="691" operator="containsText" text="RECHAZADO">
      <formula>NOT(ISERROR(SEARCH("RECHAZADO",L623)))</formula>
    </cfRule>
    <cfRule type="containsText" dxfId="1085" priority="692" operator="containsText" text="NO">
      <formula>NOT(ISERROR(SEARCH("NO",L623)))</formula>
    </cfRule>
    <cfRule type="containsText" dxfId="1084" priority="693" operator="containsText" text="CUMPLE">
      <formula>NOT(ISERROR(SEARCH("CUMPLE",L623)))</formula>
    </cfRule>
    <cfRule type="containsText" dxfId="1083" priority="694" stopIfTrue="1" operator="containsText" text="NO HABILITADO">
      <formula>NOT(ISERROR(SEARCH("NO HABILITADO",L623)))</formula>
    </cfRule>
    <cfRule type="containsText" dxfId="1082" priority="695" stopIfTrue="1" operator="containsText" text="HABILITADO">
      <formula>NOT(ISERROR(SEARCH("HABILITADO",L623)))</formula>
    </cfRule>
  </conditionalFormatting>
  <conditionalFormatting sqref="L625">
    <cfRule type="containsText" dxfId="1081" priority="686" operator="containsText" text="RECHAZADO">
      <formula>NOT(ISERROR(SEARCH("RECHAZADO",L625)))</formula>
    </cfRule>
    <cfRule type="containsText" dxfId="1080" priority="687" operator="containsText" text="NO">
      <formula>NOT(ISERROR(SEARCH("NO",L625)))</formula>
    </cfRule>
    <cfRule type="containsText" dxfId="1079" priority="688" operator="containsText" text="CUMPLE">
      <formula>NOT(ISERROR(SEARCH("CUMPLE",L625)))</formula>
    </cfRule>
    <cfRule type="containsText" dxfId="1078" priority="689" stopIfTrue="1" operator="containsText" text="NO HABILITADO">
      <formula>NOT(ISERROR(SEARCH("NO HABILITADO",L625)))</formula>
    </cfRule>
    <cfRule type="containsText" dxfId="1077" priority="690" stopIfTrue="1" operator="containsText" text="HABILITADO">
      <formula>NOT(ISERROR(SEARCH("HABILITADO",L625)))</formula>
    </cfRule>
  </conditionalFormatting>
  <conditionalFormatting sqref="L630">
    <cfRule type="containsText" dxfId="1076" priority="706" operator="containsText" text="RECHAZADO">
      <formula>NOT(ISERROR(SEARCH("RECHAZADO",L630)))</formula>
    </cfRule>
    <cfRule type="containsText" dxfId="1075" priority="707" operator="containsText" text="NO">
      <formula>NOT(ISERROR(SEARCH("NO",L630)))</formula>
    </cfRule>
    <cfRule type="containsText" dxfId="1074" priority="708" operator="containsText" text="CUMPLE">
      <formula>NOT(ISERROR(SEARCH("CUMPLE",L630)))</formula>
    </cfRule>
    <cfRule type="containsText" dxfId="1073" priority="709" stopIfTrue="1" operator="containsText" text="NO HABILITADO">
      <formula>NOT(ISERROR(SEARCH("NO HABILITADO",L630)))</formula>
    </cfRule>
    <cfRule type="containsText" dxfId="1072" priority="710" stopIfTrue="1" operator="containsText" text="HABILITADO">
      <formula>NOT(ISERROR(SEARCH("HABILITADO",L630)))</formula>
    </cfRule>
  </conditionalFormatting>
  <conditionalFormatting sqref="L630">
    <cfRule type="containsText" dxfId="1071" priority="701" operator="containsText" text="RECHAZADO">
      <formula>NOT(ISERROR(SEARCH("RECHAZADO",L630)))</formula>
    </cfRule>
    <cfRule type="containsText" dxfId="1070" priority="702" operator="containsText" text="NO">
      <formula>NOT(ISERROR(SEARCH("NO",L630)))</formula>
    </cfRule>
    <cfRule type="containsText" dxfId="1069" priority="703" operator="containsText" text="CUMPLE">
      <formula>NOT(ISERROR(SEARCH("CUMPLE",L630)))</formula>
    </cfRule>
    <cfRule type="containsText" dxfId="1068" priority="704" stopIfTrue="1" operator="containsText" text="NO HABILITADO">
      <formula>NOT(ISERROR(SEARCH("NO HABILITADO",L630)))</formula>
    </cfRule>
    <cfRule type="containsText" dxfId="1067" priority="705" stopIfTrue="1" operator="containsText" text="HABILITADO">
      <formula>NOT(ISERROR(SEARCH("HABILITADO",L630)))</formula>
    </cfRule>
  </conditionalFormatting>
  <conditionalFormatting sqref="O498">
    <cfRule type="containsText" dxfId="1066" priority="961" operator="containsText" text="RECHAZADO">
      <formula>NOT(ISERROR(SEARCH("RECHAZADO",O498)))</formula>
    </cfRule>
    <cfRule type="containsText" dxfId="1065" priority="962" operator="containsText" text="NO">
      <formula>NOT(ISERROR(SEARCH("NO",O498)))</formula>
    </cfRule>
    <cfRule type="containsText" dxfId="1064" priority="963" operator="containsText" text="CUMPLE">
      <formula>NOT(ISERROR(SEARCH("CUMPLE",O498)))</formula>
    </cfRule>
    <cfRule type="containsText" dxfId="1063" priority="964" stopIfTrue="1" operator="containsText" text="NO HABILITADO">
      <formula>NOT(ISERROR(SEARCH("NO HABILITADO",O498)))</formula>
    </cfRule>
    <cfRule type="containsText" dxfId="1062" priority="965" stopIfTrue="1" operator="containsText" text="HABILITADO">
      <formula>NOT(ISERROR(SEARCH("HABILITADO",O498)))</formula>
    </cfRule>
    <cfRule type="containsText" dxfId="1061" priority="966" operator="containsText" text="RECHAZADO">
      <formula>NOT(ISERROR(SEARCH("RECHAZADO",O498)))</formula>
    </cfRule>
    <cfRule type="containsText" dxfId="1060" priority="967" operator="containsText" text="NO">
      <formula>NOT(ISERROR(SEARCH("NO",O498)))</formula>
    </cfRule>
    <cfRule type="containsText" dxfId="1059" priority="968" operator="containsText" text="CUMPLE">
      <formula>NOT(ISERROR(SEARCH("CUMPLE",O498)))</formula>
    </cfRule>
    <cfRule type="containsText" dxfId="1058" priority="969" stopIfTrue="1" operator="containsText" text="NO HABILITADO">
      <formula>NOT(ISERROR(SEARCH("NO HABILITADO",O498)))</formula>
    </cfRule>
    <cfRule type="containsText" dxfId="1057" priority="970" stopIfTrue="1" operator="containsText" text="HABILITADO">
      <formula>NOT(ISERROR(SEARCH("HABILITADO",O498)))</formula>
    </cfRule>
  </conditionalFormatting>
  <conditionalFormatting sqref="O520">
    <cfRule type="containsText" dxfId="1056" priority="911" operator="containsText" text="RECHAZADO">
      <formula>NOT(ISERROR(SEARCH("RECHAZADO",O520)))</formula>
    </cfRule>
    <cfRule type="containsText" dxfId="1055" priority="912" operator="containsText" text="NO">
      <formula>NOT(ISERROR(SEARCH("NO",O520)))</formula>
    </cfRule>
    <cfRule type="containsText" dxfId="1054" priority="913" operator="containsText" text="CUMPLE">
      <formula>NOT(ISERROR(SEARCH("CUMPLE",O520)))</formula>
    </cfRule>
    <cfRule type="containsText" dxfId="1053" priority="914" stopIfTrue="1" operator="containsText" text="NO HABILITADO">
      <formula>NOT(ISERROR(SEARCH("NO HABILITADO",O520)))</formula>
    </cfRule>
    <cfRule type="containsText" dxfId="1052" priority="915" stopIfTrue="1" operator="containsText" text="HABILITADO">
      <formula>NOT(ISERROR(SEARCH("HABILITADO",O520)))</formula>
    </cfRule>
    <cfRule type="containsText" dxfId="1051" priority="916" operator="containsText" text="RECHAZADO">
      <formula>NOT(ISERROR(SEARCH("RECHAZADO",O520)))</formula>
    </cfRule>
    <cfRule type="containsText" dxfId="1050" priority="917" operator="containsText" text="NO">
      <formula>NOT(ISERROR(SEARCH("NO",O520)))</formula>
    </cfRule>
    <cfRule type="containsText" dxfId="1049" priority="918" operator="containsText" text="CUMPLE">
      <formula>NOT(ISERROR(SEARCH("CUMPLE",O520)))</formula>
    </cfRule>
    <cfRule type="containsText" dxfId="1048" priority="919" stopIfTrue="1" operator="containsText" text="NO HABILITADO">
      <formula>NOT(ISERROR(SEARCH("NO HABILITADO",O520)))</formula>
    </cfRule>
    <cfRule type="containsText" dxfId="1047" priority="920" stopIfTrue="1" operator="containsText" text="HABILITADO">
      <formula>NOT(ISERROR(SEARCH("HABILITADO",O520)))</formula>
    </cfRule>
  </conditionalFormatting>
  <conditionalFormatting sqref="O546">
    <cfRule type="containsText" dxfId="1046" priority="876" operator="containsText" text="RECHAZADO">
      <formula>NOT(ISERROR(SEARCH("RECHAZADO",O546)))</formula>
    </cfRule>
    <cfRule type="containsText" dxfId="1045" priority="877" operator="containsText" text="NO">
      <formula>NOT(ISERROR(SEARCH("NO",O546)))</formula>
    </cfRule>
    <cfRule type="containsText" dxfId="1044" priority="878" operator="containsText" text="CUMPLE">
      <formula>NOT(ISERROR(SEARCH("CUMPLE",O546)))</formula>
    </cfRule>
    <cfRule type="containsText" dxfId="1043" priority="879" stopIfTrue="1" operator="containsText" text="NO HABILITADO">
      <formula>NOT(ISERROR(SEARCH("NO HABILITADO",O546)))</formula>
    </cfRule>
    <cfRule type="containsText" dxfId="1042" priority="880" stopIfTrue="1" operator="containsText" text="HABILITADO">
      <formula>NOT(ISERROR(SEARCH("HABILITADO",O546)))</formula>
    </cfRule>
    <cfRule type="containsText" dxfId="1041" priority="881" operator="containsText" text="RECHAZADO">
      <formula>NOT(ISERROR(SEARCH("RECHAZADO",O546)))</formula>
    </cfRule>
    <cfRule type="containsText" dxfId="1040" priority="882" operator="containsText" text="NO">
      <formula>NOT(ISERROR(SEARCH("NO",O546)))</formula>
    </cfRule>
    <cfRule type="containsText" dxfId="1039" priority="883" operator="containsText" text="CUMPLE">
      <formula>NOT(ISERROR(SEARCH("CUMPLE",O546)))</formula>
    </cfRule>
    <cfRule type="containsText" dxfId="1038" priority="884" stopIfTrue="1" operator="containsText" text="NO HABILITADO">
      <formula>NOT(ISERROR(SEARCH("NO HABILITADO",O546)))</formula>
    </cfRule>
    <cfRule type="containsText" dxfId="1037" priority="885" stopIfTrue="1" operator="containsText" text="HABILITADO">
      <formula>NOT(ISERROR(SEARCH("HABILITADO",O546)))</formula>
    </cfRule>
  </conditionalFormatting>
  <conditionalFormatting sqref="O568">
    <cfRule type="containsText" dxfId="1036" priority="831" operator="containsText" text="RECHAZADO">
      <formula>NOT(ISERROR(SEARCH("RECHAZADO",O568)))</formula>
    </cfRule>
    <cfRule type="containsText" dxfId="1035" priority="832" operator="containsText" text="NO">
      <formula>NOT(ISERROR(SEARCH("NO",O568)))</formula>
    </cfRule>
    <cfRule type="containsText" dxfId="1034" priority="833" operator="containsText" text="CUMPLE">
      <formula>NOT(ISERROR(SEARCH("CUMPLE",O568)))</formula>
    </cfRule>
    <cfRule type="containsText" dxfId="1033" priority="834" stopIfTrue="1" operator="containsText" text="NO HABILITADO">
      <formula>NOT(ISERROR(SEARCH("NO HABILITADO",O568)))</formula>
    </cfRule>
    <cfRule type="containsText" dxfId="1032" priority="835" stopIfTrue="1" operator="containsText" text="HABILITADO">
      <formula>NOT(ISERROR(SEARCH("HABILITADO",O568)))</formula>
    </cfRule>
    <cfRule type="containsText" dxfId="1031" priority="836" operator="containsText" text="RECHAZADO">
      <formula>NOT(ISERROR(SEARCH("RECHAZADO",O568)))</formula>
    </cfRule>
    <cfRule type="containsText" dxfId="1030" priority="837" operator="containsText" text="NO">
      <formula>NOT(ISERROR(SEARCH("NO",O568)))</formula>
    </cfRule>
    <cfRule type="containsText" dxfId="1029" priority="838" operator="containsText" text="CUMPLE">
      <formula>NOT(ISERROR(SEARCH("CUMPLE",O568)))</formula>
    </cfRule>
    <cfRule type="containsText" dxfId="1028" priority="839" stopIfTrue="1" operator="containsText" text="NO HABILITADO">
      <formula>NOT(ISERROR(SEARCH("NO HABILITADO",O568)))</formula>
    </cfRule>
    <cfRule type="containsText" dxfId="1027" priority="840" stopIfTrue="1" operator="containsText" text="HABILITADO">
      <formula>NOT(ISERROR(SEARCH("HABILITADO",O568)))</formula>
    </cfRule>
  </conditionalFormatting>
  <conditionalFormatting sqref="O594">
    <cfRule type="containsText" dxfId="1026" priority="786" operator="containsText" text="RECHAZADO">
      <formula>NOT(ISERROR(SEARCH("RECHAZADO",O594)))</formula>
    </cfRule>
    <cfRule type="containsText" dxfId="1025" priority="787" operator="containsText" text="NO">
      <formula>NOT(ISERROR(SEARCH("NO",O594)))</formula>
    </cfRule>
    <cfRule type="containsText" dxfId="1024" priority="788" operator="containsText" text="CUMPLE">
      <formula>NOT(ISERROR(SEARCH("CUMPLE",O594)))</formula>
    </cfRule>
    <cfRule type="containsText" dxfId="1023" priority="789" stopIfTrue="1" operator="containsText" text="NO HABILITADO">
      <formula>NOT(ISERROR(SEARCH("NO HABILITADO",O594)))</formula>
    </cfRule>
    <cfRule type="containsText" dxfId="1022" priority="790" stopIfTrue="1" operator="containsText" text="HABILITADO">
      <formula>NOT(ISERROR(SEARCH("HABILITADO",O594)))</formula>
    </cfRule>
    <cfRule type="containsText" dxfId="1021" priority="791" operator="containsText" text="RECHAZADO">
      <formula>NOT(ISERROR(SEARCH("RECHAZADO",O594)))</formula>
    </cfRule>
    <cfRule type="containsText" dxfId="1020" priority="792" operator="containsText" text="NO">
      <formula>NOT(ISERROR(SEARCH("NO",O594)))</formula>
    </cfRule>
    <cfRule type="containsText" dxfId="1019" priority="793" operator="containsText" text="CUMPLE">
      <formula>NOT(ISERROR(SEARCH("CUMPLE",O594)))</formula>
    </cfRule>
    <cfRule type="containsText" dxfId="1018" priority="794" stopIfTrue="1" operator="containsText" text="NO HABILITADO">
      <formula>NOT(ISERROR(SEARCH("NO HABILITADO",O594)))</formula>
    </cfRule>
    <cfRule type="containsText" dxfId="1017" priority="795" stopIfTrue="1" operator="containsText" text="HABILITADO">
      <formula>NOT(ISERROR(SEARCH("HABILITADO",O594)))</formula>
    </cfRule>
  </conditionalFormatting>
  <conditionalFormatting sqref="O615">
    <cfRule type="containsText" dxfId="1016" priority="726" operator="containsText" text="RECHAZADO">
      <formula>NOT(ISERROR(SEARCH("RECHAZADO",O615)))</formula>
    </cfRule>
    <cfRule type="containsText" dxfId="1015" priority="727" operator="containsText" text="NO">
      <formula>NOT(ISERROR(SEARCH("NO",O615)))</formula>
    </cfRule>
    <cfRule type="containsText" dxfId="1014" priority="728" operator="containsText" text="CUMPLE">
      <formula>NOT(ISERROR(SEARCH("CUMPLE",O615)))</formula>
    </cfRule>
    <cfRule type="containsText" dxfId="1013" priority="729" stopIfTrue="1" operator="containsText" text="NO HABILITADO">
      <formula>NOT(ISERROR(SEARCH("NO HABILITADO",O615)))</formula>
    </cfRule>
    <cfRule type="containsText" dxfId="1012" priority="730" stopIfTrue="1" operator="containsText" text="HABILITADO">
      <formula>NOT(ISERROR(SEARCH("HABILITADO",O615)))</formula>
    </cfRule>
    <cfRule type="containsText" dxfId="1011" priority="731" operator="containsText" text="RECHAZADO">
      <formula>NOT(ISERROR(SEARCH("RECHAZADO",O615)))</formula>
    </cfRule>
    <cfRule type="containsText" dxfId="1010" priority="732" operator="containsText" text="NO">
      <formula>NOT(ISERROR(SEARCH("NO",O615)))</formula>
    </cfRule>
    <cfRule type="containsText" dxfId="1009" priority="733" operator="containsText" text="CUMPLE">
      <formula>NOT(ISERROR(SEARCH("CUMPLE",O615)))</formula>
    </cfRule>
    <cfRule type="containsText" dxfId="1008" priority="734" stopIfTrue="1" operator="containsText" text="NO HABILITADO">
      <formula>NOT(ISERROR(SEARCH("NO HABILITADO",O615)))</formula>
    </cfRule>
    <cfRule type="containsText" dxfId="1007" priority="735" stopIfTrue="1" operator="containsText" text="HABILITADO">
      <formula>NOT(ISERROR(SEARCH("HABILITADO",O615)))</formula>
    </cfRule>
  </conditionalFormatting>
  <conditionalFormatting sqref="F541">
    <cfRule type="containsText" dxfId="1006" priority="636" operator="containsText" text="RECHAZADO">
      <formula>NOT(ISERROR(SEARCH("RECHAZADO",F541)))</formula>
    </cfRule>
    <cfRule type="containsText" dxfId="1005" priority="637" operator="containsText" text="NO">
      <formula>NOT(ISERROR(SEARCH("NO",F541)))</formula>
    </cfRule>
    <cfRule type="containsText" dxfId="1004" priority="638" operator="containsText" text="CUMPLE">
      <formula>NOT(ISERROR(SEARCH("CUMPLE",F541)))</formula>
    </cfRule>
    <cfRule type="containsText" dxfId="1003" priority="639" stopIfTrue="1" operator="containsText" text="NO HABILITADO">
      <formula>NOT(ISERROR(SEARCH("NO HABILITADO",F541)))</formula>
    </cfRule>
    <cfRule type="containsText" dxfId="1002" priority="640" stopIfTrue="1" operator="containsText" text="HABILITADO">
      <formula>NOT(ISERROR(SEARCH("HABILITADO",F541)))</formula>
    </cfRule>
    <cfRule type="containsText" dxfId="1001" priority="641" operator="containsText" text="RECHAZADO">
      <formula>NOT(ISERROR(SEARCH("RECHAZADO",F541)))</formula>
    </cfRule>
    <cfRule type="containsText" dxfId="1000" priority="642" operator="containsText" text="NO">
      <formula>NOT(ISERROR(SEARCH("NO",F541)))</formula>
    </cfRule>
    <cfRule type="containsText" dxfId="999" priority="643" operator="containsText" text="CUMPLE">
      <formula>NOT(ISERROR(SEARCH("CUMPLE",F541)))</formula>
    </cfRule>
    <cfRule type="containsText" dxfId="998" priority="644" stopIfTrue="1" operator="containsText" text="NO HABILITADO">
      <formula>NOT(ISERROR(SEARCH("NO HABILITADO",F541)))</formula>
    </cfRule>
    <cfRule type="containsText" dxfId="997" priority="645" stopIfTrue="1" operator="containsText" text="HABILITADO">
      <formula>NOT(ISERROR(SEARCH("HABILITADO",F541)))</formula>
    </cfRule>
  </conditionalFormatting>
  <conditionalFormatting sqref="F589">
    <cfRule type="containsText" dxfId="996" priority="626" operator="containsText" text="RECHAZADO">
      <formula>NOT(ISERROR(SEARCH("RECHAZADO",F589)))</formula>
    </cfRule>
    <cfRule type="containsText" dxfId="995" priority="627" operator="containsText" text="NO">
      <formula>NOT(ISERROR(SEARCH("NO",F589)))</formula>
    </cfRule>
    <cfRule type="containsText" dxfId="994" priority="628" operator="containsText" text="CUMPLE">
      <formula>NOT(ISERROR(SEARCH("CUMPLE",F589)))</formula>
    </cfRule>
    <cfRule type="containsText" dxfId="993" priority="629" stopIfTrue="1" operator="containsText" text="NO HABILITADO">
      <formula>NOT(ISERROR(SEARCH("NO HABILITADO",F589)))</formula>
    </cfRule>
    <cfRule type="containsText" dxfId="992" priority="630" stopIfTrue="1" operator="containsText" text="HABILITADO">
      <formula>NOT(ISERROR(SEARCH("HABILITADO",F589)))</formula>
    </cfRule>
    <cfRule type="containsText" dxfId="991" priority="631" operator="containsText" text="RECHAZADO">
      <formula>NOT(ISERROR(SEARCH("RECHAZADO",F589)))</formula>
    </cfRule>
    <cfRule type="containsText" dxfId="990" priority="632" operator="containsText" text="NO">
      <formula>NOT(ISERROR(SEARCH("NO",F589)))</formula>
    </cfRule>
    <cfRule type="containsText" dxfId="989" priority="633" operator="containsText" text="CUMPLE">
      <formula>NOT(ISERROR(SEARCH("CUMPLE",F589)))</formula>
    </cfRule>
    <cfRule type="containsText" dxfId="988" priority="634" stopIfTrue="1" operator="containsText" text="NO HABILITADO">
      <formula>NOT(ISERROR(SEARCH("NO HABILITADO",F589)))</formula>
    </cfRule>
    <cfRule type="containsText" dxfId="987" priority="635" stopIfTrue="1" operator="containsText" text="HABILITADO">
      <formula>NOT(ISERROR(SEARCH("HABILITADO",F589)))</formula>
    </cfRule>
  </conditionalFormatting>
  <conditionalFormatting sqref="F679">
    <cfRule type="containsText" dxfId="986" priority="606" operator="containsText" text="RECHAZADO">
      <formula>NOT(ISERROR(SEARCH("RECHAZADO",F679)))</formula>
    </cfRule>
    <cfRule type="containsText" dxfId="985" priority="607" operator="containsText" text="NO">
      <formula>NOT(ISERROR(SEARCH("NO",F679)))</formula>
    </cfRule>
    <cfRule type="containsText" dxfId="984" priority="608" operator="containsText" text="CUMPLE">
      <formula>NOT(ISERROR(SEARCH("CUMPLE",F679)))</formula>
    </cfRule>
    <cfRule type="containsText" dxfId="983" priority="609" stopIfTrue="1" operator="containsText" text="NO HABILITADO">
      <formula>NOT(ISERROR(SEARCH("NO HABILITADO",F679)))</formula>
    </cfRule>
    <cfRule type="containsText" dxfId="982" priority="610" stopIfTrue="1" operator="containsText" text="HABILITADO">
      <formula>NOT(ISERROR(SEARCH("HABILITADO",F679)))</formula>
    </cfRule>
    <cfRule type="containsText" dxfId="981" priority="611" operator="containsText" text="RECHAZADO">
      <formula>NOT(ISERROR(SEARCH("RECHAZADO",F679)))</formula>
    </cfRule>
    <cfRule type="containsText" dxfId="980" priority="612" operator="containsText" text="NO">
      <formula>NOT(ISERROR(SEARCH("NO",F679)))</formula>
    </cfRule>
    <cfRule type="containsText" dxfId="979" priority="613" operator="containsText" text="CUMPLE">
      <formula>NOT(ISERROR(SEARCH("CUMPLE",F679)))</formula>
    </cfRule>
    <cfRule type="containsText" dxfId="978" priority="614" stopIfTrue="1" operator="containsText" text="NO HABILITADO">
      <formula>NOT(ISERROR(SEARCH("NO HABILITADO",F679)))</formula>
    </cfRule>
    <cfRule type="containsText" dxfId="977" priority="615" stopIfTrue="1" operator="containsText" text="HABILITADO">
      <formula>NOT(ISERROR(SEARCH("HABILITADO",F679)))</formula>
    </cfRule>
  </conditionalFormatting>
  <conditionalFormatting sqref="L692">
    <cfRule type="containsText" dxfId="976" priority="604" stopIfTrue="1" operator="containsText" text="NO HABILITADO">
      <formula>NOT(ISERROR(SEARCH("NO HABILITADO",L692)))</formula>
    </cfRule>
    <cfRule type="containsText" dxfId="975" priority="605" stopIfTrue="1" operator="containsText" text="HABILITADO">
      <formula>NOT(ISERROR(SEARCH("HABILITADO",L692)))</formula>
    </cfRule>
  </conditionalFormatting>
  <conditionalFormatting sqref="L692">
    <cfRule type="containsText" dxfId="974" priority="601" operator="containsText" text="RECHAZADO">
      <formula>NOT(ISERROR(SEARCH("RECHAZADO",L692)))</formula>
    </cfRule>
    <cfRule type="containsText" dxfId="973" priority="602" operator="containsText" text="NO">
      <formula>NOT(ISERROR(SEARCH("NO",L692)))</formula>
    </cfRule>
    <cfRule type="containsText" dxfId="972" priority="603" operator="containsText" text="CUMPLE">
      <formula>NOT(ISERROR(SEARCH("CUMPLE",L692)))</formula>
    </cfRule>
  </conditionalFormatting>
  <conditionalFormatting sqref="L692">
    <cfRule type="containsText" dxfId="971" priority="599" stopIfTrue="1" operator="containsText" text="NO HABILITADO">
      <formula>NOT(ISERROR(SEARCH("NO HABILITADO",L692)))</formula>
    </cfRule>
    <cfRule type="containsText" dxfId="970" priority="600" stopIfTrue="1" operator="containsText" text="HABILITADO">
      <formula>NOT(ISERROR(SEARCH("HABILITADO",L692)))</formula>
    </cfRule>
  </conditionalFormatting>
  <conditionalFormatting sqref="L692">
    <cfRule type="containsText" dxfId="969" priority="596" operator="containsText" text="RECHAZADO">
      <formula>NOT(ISERROR(SEARCH("RECHAZADO",L692)))</formula>
    </cfRule>
    <cfRule type="containsText" dxfId="968" priority="597" operator="containsText" text="NO">
      <formula>NOT(ISERROR(SEARCH("NO",L692)))</formula>
    </cfRule>
    <cfRule type="containsText" dxfId="967" priority="598" operator="containsText" text="CUMPLE">
      <formula>NOT(ISERROR(SEARCH("CUMPLE",L692)))</formula>
    </cfRule>
  </conditionalFormatting>
  <conditionalFormatting sqref="E655">
    <cfRule type="containsText" dxfId="966" priority="536" operator="containsText" text="RECHAZADO">
      <formula>NOT(ISERROR(SEARCH("RECHAZADO",E655)))</formula>
    </cfRule>
    <cfRule type="containsText" dxfId="965" priority="537" operator="containsText" text="NO">
      <formula>NOT(ISERROR(SEARCH("NO",E655)))</formula>
    </cfRule>
    <cfRule type="containsText" dxfId="964" priority="538" operator="containsText" text="CUMPLE">
      <formula>NOT(ISERROR(SEARCH("CUMPLE",E655)))</formula>
    </cfRule>
    <cfRule type="containsText" dxfId="963" priority="539" stopIfTrue="1" operator="containsText" text="NO HABILITADO">
      <formula>NOT(ISERROR(SEARCH("NO HABILITADO",E655)))</formula>
    </cfRule>
    <cfRule type="containsText" dxfId="962" priority="540" stopIfTrue="1" operator="containsText" text="HABILITADO">
      <formula>NOT(ISERROR(SEARCH("HABILITADO",E655)))</formula>
    </cfRule>
    <cfRule type="containsText" dxfId="961" priority="541" operator="containsText" text="RECHAZADO">
      <formula>NOT(ISERROR(SEARCH("RECHAZADO",E655)))</formula>
    </cfRule>
    <cfRule type="containsText" dxfId="960" priority="542" operator="containsText" text="NO">
      <formula>NOT(ISERROR(SEARCH("NO",E655)))</formula>
    </cfRule>
    <cfRule type="containsText" dxfId="959" priority="543" operator="containsText" text="CUMPLE">
      <formula>NOT(ISERROR(SEARCH("CUMPLE",E655)))</formula>
    </cfRule>
    <cfRule type="containsText" dxfId="958" priority="544" stopIfTrue="1" operator="containsText" text="NO HABILITADO">
      <formula>NOT(ISERROR(SEARCH("NO HABILITADO",E655)))</formula>
    </cfRule>
    <cfRule type="containsText" dxfId="957" priority="545" stopIfTrue="1" operator="containsText" text="HABILITADO">
      <formula>NOT(ISERROR(SEARCH("HABILITADO",E655)))</formula>
    </cfRule>
  </conditionalFormatting>
  <conditionalFormatting sqref="E676">
    <cfRule type="containsText" dxfId="956" priority="476" operator="containsText" text="RECHAZADO">
      <formula>NOT(ISERROR(SEARCH("RECHAZADO",E676)))</formula>
    </cfRule>
    <cfRule type="containsText" dxfId="955" priority="477" operator="containsText" text="NO">
      <formula>NOT(ISERROR(SEARCH("NO",E676)))</formula>
    </cfRule>
    <cfRule type="containsText" dxfId="954" priority="478" operator="containsText" text="CUMPLE">
      <formula>NOT(ISERROR(SEARCH("CUMPLE",E676)))</formula>
    </cfRule>
    <cfRule type="containsText" dxfId="953" priority="479" stopIfTrue="1" operator="containsText" text="NO HABILITADO">
      <formula>NOT(ISERROR(SEARCH("NO HABILITADO",E676)))</formula>
    </cfRule>
    <cfRule type="containsText" dxfId="952" priority="480" stopIfTrue="1" operator="containsText" text="HABILITADO">
      <formula>NOT(ISERROR(SEARCH("HABILITADO",E676)))</formula>
    </cfRule>
    <cfRule type="containsText" dxfId="951" priority="481" operator="containsText" text="RECHAZADO">
      <formula>NOT(ISERROR(SEARCH("RECHAZADO",E676)))</formula>
    </cfRule>
    <cfRule type="containsText" dxfId="950" priority="482" operator="containsText" text="NO">
      <formula>NOT(ISERROR(SEARCH("NO",E676)))</formula>
    </cfRule>
    <cfRule type="containsText" dxfId="949" priority="483" operator="containsText" text="CUMPLE">
      <formula>NOT(ISERROR(SEARCH("CUMPLE",E676)))</formula>
    </cfRule>
    <cfRule type="containsText" dxfId="948" priority="484" stopIfTrue="1" operator="containsText" text="NO HABILITADO">
      <formula>NOT(ISERROR(SEARCH("NO HABILITADO",E676)))</formula>
    </cfRule>
    <cfRule type="containsText" dxfId="947" priority="485" stopIfTrue="1" operator="containsText" text="HABILITADO">
      <formula>NOT(ISERROR(SEARCH("HABILITADO",E676)))</formula>
    </cfRule>
  </conditionalFormatting>
  <conditionalFormatting sqref="L646:L647">
    <cfRule type="containsText" dxfId="946" priority="581" operator="containsText" text="RECHAZADO">
      <formula>NOT(ISERROR(SEARCH("RECHAZADO",L646)))</formula>
    </cfRule>
    <cfRule type="containsText" dxfId="945" priority="582" operator="containsText" text="NO">
      <formula>NOT(ISERROR(SEARCH("NO",L646)))</formula>
    </cfRule>
    <cfRule type="containsText" dxfId="944" priority="583" operator="containsText" text="CUMPLE">
      <formula>NOT(ISERROR(SEARCH("CUMPLE",L646)))</formula>
    </cfRule>
    <cfRule type="containsText" dxfId="943" priority="584" stopIfTrue="1" operator="containsText" text="NO HABILITADO">
      <formula>NOT(ISERROR(SEARCH("NO HABILITADO",L646)))</formula>
    </cfRule>
    <cfRule type="containsText" dxfId="942" priority="585" stopIfTrue="1" operator="containsText" text="HABILITADO">
      <formula>NOT(ISERROR(SEARCH("HABILITADO",L646)))</formula>
    </cfRule>
  </conditionalFormatting>
  <conditionalFormatting sqref="L646:L648">
    <cfRule type="containsText" dxfId="941" priority="576" operator="containsText" text="RECHAZADO">
      <formula>NOT(ISERROR(SEARCH("RECHAZADO",L646)))</formula>
    </cfRule>
    <cfRule type="containsText" dxfId="940" priority="577" operator="containsText" text="NO">
      <formula>NOT(ISERROR(SEARCH("NO",L646)))</formula>
    </cfRule>
    <cfRule type="containsText" dxfId="939" priority="578" operator="containsText" text="CUMPLE">
      <formula>NOT(ISERROR(SEARCH("CUMPLE",L646)))</formula>
    </cfRule>
    <cfRule type="containsText" dxfId="938" priority="579" stopIfTrue="1" operator="containsText" text="NO HABILITADO">
      <formula>NOT(ISERROR(SEARCH("NO HABILITADO",L646)))</formula>
    </cfRule>
    <cfRule type="containsText" dxfId="937" priority="580" stopIfTrue="1" operator="containsText" text="HABILITADO">
      <formula>NOT(ISERROR(SEARCH("HABILITADO",L646)))</formula>
    </cfRule>
  </conditionalFormatting>
  <conditionalFormatting sqref="L648:L649">
    <cfRule type="containsText" dxfId="936" priority="551" operator="containsText" text="RECHAZADO">
      <formula>NOT(ISERROR(SEARCH("RECHAZADO",L648)))</formula>
    </cfRule>
    <cfRule type="containsText" dxfId="935" priority="552" operator="containsText" text="NO">
      <formula>NOT(ISERROR(SEARCH("NO",L648)))</formula>
    </cfRule>
    <cfRule type="containsText" dxfId="934" priority="553" operator="containsText" text="CUMPLE">
      <formula>NOT(ISERROR(SEARCH("CUMPLE",L648)))</formula>
    </cfRule>
    <cfRule type="containsText" dxfId="933" priority="554" stopIfTrue="1" operator="containsText" text="NO HABILITADO">
      <formula>NOT(ISERROR(SEARCH("NO HABILITADO",L648)))</formula>
    </cfRule>
    <cfRule type="containsText" dxfId="932" priority="555" stopIfTrue="1" operator="containsText" text="HABILITADO">
      <formula>NOT(ISERROR(SEARCH("HABILITADO",L648)))</formula>
    </cfRule>
  </conditionalFormatting>
  <conditionalFormatting sqref="L649">
    <cfRule type="containsText" dxfId="931" priority="546" operator="containsText" text="RECHAZADO">
      <formula>NOT(ISERROR(SEARCH("RECHAZADO",L649)))</formula>
    </cfRule>
    <cfRule type="containsText" dxfId="930" priority="547" operator="containsText" text="NO">
      <formula>NOT(ISERROR(SEARCH("NO",L649)))</formula>
    </cfRule>
    <cfRule type="containsText" dxfId="929" priority="548" operator="containsText" text="CUMPLE">
      <formula>NOT(ISERROR(SEARCH("CUMPLE",L649)))</formula>
    </cfRule>
    <cfRule type="containsText" dxfId="928" priority="549" stopIfTrue="1" operator="containsText" text="NO HABILITADO">
      <formula>NOT(ISERROR(SEARCH("NO HABILITADO",L649)))</formula>
    </cfRule>
    <cfRule type="containsText" dxfId="927" priority="550" stopIfTrue="1" operator="containsText" text="HABILITADO">
      <formula>NOT(ISERROR(SEARCH("HABILITADO",L649)))</formula>
    </cfRule>
  </conditionalFormatting>
  <conditionalFormatting sqref="L654">
    <cfRule type="containsText" dxfId="926" priority="566" operator="containsText" text="RECHAZADO">
      <formula>NOT(ISERROR(SEARCH("RECHAZADO",L654)))</formula>
    </cfRule>
    <cfRule type="containsText" dxfId="925" priority="567" operator="containsText" text="NO">
      <formula>NOT(ISERROR(SEARCH("NO",L654)))</formula>
    </cfRule>
    <cfRule type="containsText" dxfId="924" priority="568" operator="containsText" text="CUMPLE">
      <formula>NOT(ISERROR(SEARCH("CUMPLE",L654)))</formula>
    </cfRule>
    <cfRule type="containsText" dxfId="923" priority="569" stopIfTrue="1" operator="containsText" text="NO HABILITADO">
      <formula>NOT(ISERROR(SEARCH("NO HABILITADO",L654)))</formula>
    </cfRule>
    <cfRule type="containsText" dxfId="922" priority="570" stopIfTrue="1" operator="containsText" text="HABILITADO">
      <formula>NOT(ISERROR(SEARCH("HABILITADO",L654)))</formula>
    </cfRule>
  </conditionalFormatting>
  <conditionalFormatting sqref="L654">
    <cfRule type="containsText" dxfId="921" priority="561" operator="containsText" text="RECHAZADO">
      <formula>NOT(ISERROR(SEARCH("RECHAZADO",L654)))</formula>
    </cfRule>
    <cfRule type="containsText" dxfId="920" priority="562" operator="containsText" text="NO">
      <formula>NOT(ISERROR(SEARCH("NO",L654)))</formula>
    </cfRule>
    <cfRule type="containsText" dxfId="919" priority="563" operator="containsText" text="CUMPLE">
      <formula>NOT(ISERROR(SEARCH("CUMPLE",L654)))</formula>
    </cfRule>
    <cfRule type="containsText" dxfId="918" priority="564" stopIfTrue="1" operator="containsText" text="NO HABILITADO">
      <formula>NOT(ISERROR(SEARCH("NO HABILITADO",L654)))</formula>
    </cfRule>
    <cfRule type="containsText" dxfId="917" priority="565" stopIfTrue="1" operator="containsText" text="HABILITADO">
      <formula>NOT(ISERROR(SEARCH("HABILITADO",L654)))</formula>
    </cfRule>
  </conditionalFormatting>
  <conditionalFormatting sqref="L666:L668">
    <cfRule type="containsText" dxfId="916" priority="521" operator="containsText" text="RECHAZADO">
      <formula>NOT(ISERROR(SEARCH("RECHAZADO",L666)))</formula>
    </cfRule>
    <cfRule type="containsText" dxfId="915" priority="522" operator="containsText" text="NO">
      <formula>NOT(ISERROR(SEARCH("NO",L666)))</formula>
    </cfRule>
    <cfRule type="containsText" dxfId="914" priority="523" operator="containsText" text="CUMPLE">
      <formula>NOT(ISERROR(SEARCH("CUMPLE",L666)))</formula>
    </cfRule>
    <cfRule type="containsText" dxfId="913" priority="524" stopIfTrue="1" operator="containsText" text="NO HABILITADO">
      <formula>NOT(ISERROR(SEARCH("NO HABILITADO",L666)))</formula>
    </cfRule>
    <cfRule type="containsText" dxfId="912" priority="525" stopIfTrue="1" operator="containsText" text="HABILITADO">
      <formula>NOT(ISERROR(SEARCH("HABILITADO",L666)))</formula>
    </cfRule>
  </conditionalFormatting>
  <conditionalFormatting sqref="L666:L669">
    <cfRule type="containsText" dxfId="911" priority="516" operator="containsText" text="RECHAZADO">
      <formula>NOT(ISERROR(SEARCH("RECHAZADO",L666)))</formula>
    </cfRule>
    <cfRule type="containsText" dxfId="910" priority="517" operator="containsText" text="NO">
      <formula>NOT(ISERROR(SEARCH("NO",L666)))</formula>
    </cfRule>
    <cfRule type="containsText" dxfId="909" priority="518" operator="containsText" text="CUMPLE">
      <formula>NOT(ISERROR(SEARCH("CUMPLE",L666)))</formula>
    </cfRule>
    <cfRule type="containsText" dxfId="908" priority="519" stopIfTrue="1" operator="containsText" text="NO HABILITADO">
      <formula>NOT(ISERROR(SEARCH("NO HABILITADO",L666)))</formula>
    </cfRule>
    <cfRule type="containsText" dxfId="907" priority="520" stopIfTrue="1" operator="containsText" text="HABILITADO">
      <formula>NOT(ISERROR(SEARCH("HABILITADO",L666)))</formula>
    </cfRule>
  </conditionalFormatting>
  <conditionalFormatting sqref="L669:L670">
    <cfRule type="containsText" dxfId="906" priority="491" operator="containsText" text="RECHAZADO">
      <formula>NOT(ISERROR(SEARCH("RECHAZADO",L669)))</formula>
    </cfRule>
    <cfRule type="containsText" dxfId="905" priority="492" operator="containsText" text="NO">
      <formula>NOT(ISERROR(SEARCH("NO",L669)))</formula>
    </cfRule>
    <cfRule type="containsText" dxfId="904" priority="493" operator="containsText" text="CUMPLE">
      <formula>NOT(ISERROR(SEARCH("CUMPLE",L669)))</formula>
    </cfRule>
    <cfRule type="containsText" dxfId="903" priority="494" stopIfTrue="1" operator="containsText" text="NO HABILITADO">
      <formula>NOT(ISERROR(SEARCH("NO HABILITADO",L669)))</formula>
    </cfRule>
    <cfRule type="containsText" dxfId="902" priority="495" stopIfTrue="1" operator="containsText" text="HABILITADO">
      <formula>NOT(ISERROR(SEARCH("HABILITADO",L669)))</formula>
    </cfRule>
  </conditionalFormatting>
  <conditionalFormatting sqref="L670">
    <cfRule type="containsText" dxfId="901" priority="486" operator="containsText" text="RECHAZADO">
      <formula>NOT(ISERROR(SEARCH("RECHAZADO",L670)))</formula>
    </cfRule>
    <cfRule type="containsText" dxfId="900" priority="487" operator="containsText" text="NO">
      <formula>NOT(ISERROR(SEARCH("NO",L670)))</formula>
    </cfRule>
    <cfRule type="containsText" dxfId="899" priority="488" operator="containsText" text="CUMPLE">
      <formula>NOT(ISERROR(SEARCH("CUMPLE",L670)))</formula>
    </cfRule>
    <cfRule type="containsText" dxfId="898" priority="489" stopIfTrue="1" operator="containsText" text="NO HABILITADO">
      <formula>NOT(ISERROR(SEARCH("NO HABILITADO",L670)))</formula>
    </cfRule>
    <cfRule type="containsText" dxfId="897" priority="490" stopIfTrue="1" operator="containsText" text="HABILITADO">
      <formula>NOT(ISERROR(SEARCH("HABILITADO",L670)))</formula>
    </cfRule>
  </conditionalFormatting>
  <conditionalFormatting sqref="L675">
    <cfRule type="containsText" dxfId="896" priority="506" operator="containsText" text="RECHAZADO">
      <formula>NOT(ISERROR(SEARCH("RECHAZADO",L675)))</formula>
    </cfRule>
    <cfRule type="containsText" dxfId="895" priority="507" operator="containsText" text="NO">
      <formula>NOT(ISERROR(SEARCH("NO",L675)))</formula>
    </cfRule>
    <cfRule type="containsText" dxfId="894" priority="508" operator="containsText" text="CUMPLE">
      <formula>NOT(ISERROR(SEARCH("CUMPLE",L675)))</formula>
    </cfRule>
    <cfRule type="containsText" dxfId="893" priority="509" stopIfTrue="1" operator="containsText" text="NO HABILITADO">
      <formula>NOT(ISERROR(SEARCH("NO HABILITADO",L675)))</formula>
    </cfRule>
    <cfRule type="containsText" dxfId="892" priority="510" stopIfTrue="1" operator="containsText" text="HABILITADO">
      <formula>NOT(ISERROR(SEARCH("HABILITADO",L675)))</formula>
    </cfRule>
  </conditionalFormatting>
  <conditionalFormatting sqref="L675">
    <cfRule type="containsText" dxfId="891" priority="501" operator="containsText" text="RECHAZADO">
      <formula>NOT(ISERROR(SEARCH("RECHAZADO",L675)))</formula>
    </cfRule>
    <cfRule type="containsText" dxfId="890" priority="502" operator="containsText" text="NO">
      <formula>NOT(ISERROR(SEARCH("NO",L675)))</formula>
    </cfRule>
    <cfRule type="containsText" dxfId="889" priority="503" operator="containsText" text="CUMPLE">
      <formula>NOT(ISERROR(SEARCH("CUMPLE",L675)))</formula>
    </cfRule>
    <cfRule type="containsText" dxfId="888" priority="504" stopIfTrue="1" operator="containsText" text="NO HABILITADO">
      <formula>NOT(ISERROR(SEARCH("NO HABILITADO",L675)))</formula>
    </cfRule>
    <cfRule type="containsText" dxfId="887" priority="505" stopIfTrue="1" operator="containsText" text="HABILITADO">
      <formula>NOT(ISERROR(SEARCH("HABILITADO",L675)))</formula>
    </cfRule>
  </conditionalFormatting>
  <conditionalFormatting sqref="O639">
    <cfRule type="containsText" dxfId="886" priority="586" operator="containsText" text="RECHAZADO">
      <formula>NOT(ISERROR(SEARCH("RECHAZADO",O639)))</formula>
    </cfRule>
    <cfRule type="containsText" dxfId="885" priority="587" operator="containsText" text="NO">
      <formula>NOT(ISERROR(SEARCH("NO",O639)))</formula>
    </cfRule>
    <cfRule type="containsText" dxfId="884" priority="588" operator="containsText" text="CUMPLE">
      <formula>NOT(ISERROR(SEARCH("CUMPLE",O639)))</formula>
    </cfRule>
    <cfRule type="containsText" dxfId="883" priority="589" stopIfTrue="1" operator="containsText" text="NO HABILITADO">
      <formula>NOT(ISERROR(SEARCH("NO HABILITADO",O639)))</formula>
    </cfRule>
    <cfRule type="containsText" dxfId="882" priority="590" stopIfTrue="1" operator="containsText" text="HABILITADO">
      <formula>NOT(ISERROR(SEARCH("HABILITADO",O639)))</formula>
    </cfRule>
    <cfRule type="containsText" dxfId="881" priority="591" operator="containsText" text="RECHAZADO">
      <formula>NOT(ISERROR(SEARCH("RECHAZADO",O639)))</formula>
    </cfRule>
    <cfRule type="containsText" dxfId="880" priority="592" operator="containsText" text="NO">
      <formula>NOT(ISERROR(SEARCH("NO",O639)))</formula>
    </cfRule>
    <cfRule type="containsText" dxfId="879" priority="593" operator="containsText" text="CUMPLE">
      <formula>NOT(ISERROR(SEARCH("CUMPLE",O639)))</formula>
    </cfRule>
    <cfRule type="containsText" dxfId="878" priority="594" stopIfTrue="1" operator="containsText" text="NO HABILITADO">
      <formula>NOT(ISERROR(SEARCH("NO HABILITADO",O639)))</formula>
    </cfRule>
    <cfRule type="containsText" dxfId="877" priority="595" stopIfTrue="1" operator="containsText" text="HABILITADO">
      <formula>NOT(ISERROR(SEARCH("HABILITADO",O639)))</formula>
    </cfRule>
  </conditionalFormatting>
  <conditionalFormatting sqref="O659">
    <cfRule type="containsText" dxfId="876" priority="526" operator="containsText" text="RECHAZADO">
      <formula>NOT(ISERROR(SEARCH("RECHAZADO",O659)))</formula>
    </cfRule>
    <cfRule type="containsText" dxfId="875" priority="527" operator="containsText" text="NO">
      <formula>NOT(ISERROR(SEARCH("NO",O659)))</formula>
    </cfRule>
    <cfRule type="containsText" dxfId="874" priority="528" operator="containsText" text="CUMPLE">
      <formula>NOT(ISERROR(SEARCH("CUMPLE",O659)))</formula>
    </cfRule>
    <cfRule type="containsText" dxfId="873" priority="529" stopIfTrue="1" operator="containsText" text="NO HABILITADO">
      <formula>NOT(ISERROR(SEARCH("NO HABILITADO",O659)))</formula>
    </cfRule>
    <cfRule type="containsText" dxfId="872" priority="530" stopIfTrue="1" operator="containsText" text="HABILITADO">
      <formula>NOT(ISERROR(SEARCH("HABILITADO",O659)))</formula>
    </cfRule>
    <cfRule type="containsText" dxfId="871" priority="531" operator="containsText" text="RECHAZADO">
      <formula>NOT(ISERROR(SEARCH("RECHAZADO",O659)))</formula>
    </cfRule>
    <cfRule type="containsText" dxfId="870" priority="532" operator="containsText" text="NO">
      <formula>NOT(ISERROR(SEARCH("NO",O659)))</formula>
    </cfRule>
    <cfRule type="containsText" dxfId="869" priority="533" operator="containsText" text="CUMPLE">
      <formula>NOT(ISERROR(SEARCH("CUMPLE",O659)))</formula>
    </cfRule>
    <cfRule type="containsText" dxfId="868" priority="534" stopIfTrue="1" operator="containsText" text="NO HABILITADO">
      <formula>NOT(ISERROR(SEARCH("NO HABILITADO",O659)))</formula>
    </cfRule>
    <cfRule type="containsText" dxfId="867" priority="535" stopIfTrue="1" operator="containsText" text="HABILITADO">
      <formula>NOT(ISERROR(SEARCH("HABILITADO",O659)))</formula>
    </cfRule>
  </conditionalFormatting>
  <conditionalFormatting sqref="F634">
    <cfRule type="containsText" dxfId="866" priority="466" operator="containsText" text="RECHAZADO">
      <formula>NOT(ISERROR(SEARCH("RECHAZADO",F634)))</formula>
    </cfRule>
    <cfRule type="containsText" dxfId="865" priority="467" operator="containsText" text="NO">
      <formula>NOT(ISERROR(SEARCH("NO",F634)))</formula>
    </cfRule>
    <cfRule type="containsText" dxfId="864" priority="468" operator="containsText" text="CUMPLE">
      <formula>NOT(ISERROR(SEARCH("CUMPLE",F634)))</formula>
    </cfRule>
    <cfRule type="containsText" dxfId="863" priority="469" stopIfTrue="1" operator="containsText" text="NO HABILITADO">
      <formula>NOT(ISERROR(SEARCH("NO HABILITADO",F634)))</formula>
    </cfRule>
    <cfRule type="containsText" dxfId="862" priority="470" stopIfTrue="1" operator="containsText" text="HABILITADO">
      <formula>NOT(ISERROR(SEARCH("HABILITADO",F634)))</formula>
    </cfRule>
    <cfRule type="containsText" dxfId="861" priority="471" operator="containsText" text="RECHAZADO">
      <formula>NOT(ISERROR(SEARCH("RECHAZADO",F634)))</formula>
    </cfRule>
    <cfRule type="containsText" dxfId="860" priority="472" operator="containsText" text="NO">
      <formula>NOT(ISERROR(SEARCH("NO",F634)))</formula>
    </cfRule>
    <cfRule type="containsText" dxfId="859" priority="473" operator="containsText" text="CUMPLE">
      <formula>NOT(ISERROR(SEARCH("CUMPLE",F634)))</formula>
    </cfRule>
    <cfRule type="containsText" dxfId="858" priority="474" stopIfTrue="1" operator="containsText" text="NO HABILITADO">
      <formula>NOT(ISERROR(SEARCH("NO HABILITADO",F634)))</formula>
    </cfRule>
    <cfRule type="containsText" dxfId="857" priority="475" stopIfTrue="1" operator="containsText" text="HABILITADO">
      <formula>NOT(ISERROR(SEARCH("HABILITADO",F634)))</formula>
    </cfRule>
  </conditionalFormatting>
  <conditionalFormatting sqref="L802:L804">
    <cfRule type="containsText" dxfId="856" priority="464" stopIfTrue="1" operator="containsText" text="NO HABILITADO">
      <formula>NOT(ISERROR(SEARCH("NO HABILITADO",L802)))</formula>
    </cfRule>
    <cfRule type="containsText" dxfId="855" priority="465" stopIfTrue="1" operator="containsText" text="HABILITADO">
      <formula>NOT(ISERROR(SEARCH("HABILITADO",L802)))</formula>
    </cfRule>
  </conditionalFormatting>
  <conditionalFormatting sqref="L802:L804">
    <cfRule type="containsText" dxfId="854" priority="461" operator="containsText" text="RECHAZADO">
      <formula>NOT(ISERROR(SEARCH("RECHAZADO",L802)))</formula>
    </cfRule>
    <cfRule type="containsText" dxfId="853" priority="462" operator="containsText" text="NO">
      <formula>NOT(ISERROR(SEARCH("NO",L802)))</formula>
    </cfRule>
    <cfRule type="containsText" dxfId="852" priority="463" operator="containsText" text="CUMPLE">
      <formula>NOT(ISERROR(SEARCH("CUMPLE",L802)))</formula>
    </cfRule>
  </conditionalFormatting>
  <conditionalFormatting sqref="E891">
    <cfRule type="containsText" dxfId="851" priority="151" operator="containsText" text="RECHAZADO">
      <formula>NOT(ISERROR(SEARCH("RECHAZADO",E891)))</formula>
    </cfRule>
    <cfRule type="containsText" dxfId="850" priority="152" operator="containsText" text="NO">
      <formula>NOT(ISERROR(SEARCH("NO",E891)))</formula>
    </cfRule>
    <cfRule type="containsText" dxfId="849" priority="153" operator="containsText" text="CUMPLE">
      <formula>NOT(ISERROR(SEARCH("CUMPLE",E891)))</formula>
    </cfRule>
  </conditionalFormatting>
  <conditionalFormatting sqref="L866">
    <cfRule type="containsText" dxfId="848" priority="141" operator="containsText" text="RECHAZADO">
      <formula>NOT(ISERROR(SEARCH("RECHAZADO",L866)))</formula>
    </cfRule>
    <cfRule type="containsText" dxfId="847" priority="142" operator="containsText" text="NO">
      <formula>NOT(ISERROR(SEARCH("NO",L866)))</formula>
    </cfRule>
    <cfRule type="containsText" dxfId="846" priority="143" operator="containsText" text="CUMPLE">
      <formula>NOT(ISERROR(SEARCH("CUMPLE",L866)))</formula>
    </cfRule>
  </conditionalFormatting>
  <conditionalFormatting sqref="L867">
    <cfRule type="containsText" dxfId="845" priority="131" operator="containsText" text="RECHAZADO">
      <formula>NOT(ISERROR(SEARCH("RECHAZADO",L867)))</formula>
    </cfRule>
    <cfRule type="containsText" dxfId="844" priority="132" operator="containsText" text="NO">
      <formula>NOT(ISERROR(SEARCH("NO",L867)))</formula>
    </cfRule>
    <cfRule type="containsText" dxfId="843" priority="133" operator="containsText" text="CUMPLE">
      <formula>NOT(ISERROR(SEARCH("CUMPLE",L867)))</formula>
    </cfRule>
  </conditionalFormatting>
  <conditionalFormatting sqref="O795">
    <cfRule type="containsText" dxfId="842" priority="459" stopIfTrue="1" operator="containsText" text="NO HABILITADO">
      <formula>NOT(ISERROR(SEARCH("NO HABILITADO",O795)))</formula>
    </cfRule>
    <cfRule type="containsText" dxfId="841" priority="460" stopIfTrue="1" operator="containsText" text="HABILITADO">
      <formula>NOT(ISERROR(SEARCH("HABILITADO",O795)))</formula>
    </cfRule>
  </conditionalFormatting>
  <conditionalFormatting sqref="O795">
    <cfRule type="containsText" dxfId="840" priority="456" operator="containsText" text="RECHAZADO">
      <formula>NOT(ISERROR(SEARCH("RECHAZADO",O795)))</formula>
    </cfRule>
    <cfRule type="containsText" dxfId="839" priority="457" operator="containsText" text="NO">
      <formula>NOT(ISERROR(SEARCH("NO",O795)))</formula>
    </cfRule>
    <cfRule type="containsText" dxfId="838" priority="458" operator="containsText" text="CUMPLE">
      <formula>NOT(ISERROR(SEARCH("CUMPLE",O795)))</formula>
    </cfRule>
  </conditionalFormatting>
  <conditionalFormatting sqref="O795">
    <cfRule type="containsText" dxfId="837" priority="454" stopIfTrue="1" operator="containsText" text="NO HABILITADO">
      <formula>NOT(ISERROR(SEARCH("NO HABILITADO",O795)))</formula>
    </cfRule>
    <cfRule type="containsText" dxfId="836" priority="455" stopIfTrue="1" operator="containsText" text="HABILITADO">
      <formula>NOT(ISERROR(SEARCH("HABILITADO",O795)))</formula>
    </cfRule>
  </conditionalFormatting>
  <conditionalFormatting sqref="O795">
    <cfRule type="containsText" dxfId="835" priority="451" operator="containsText" text="RECHAZADO">
      <formula>NOT(ISERROR(SEARCH("RECHAZADO",O795)))</formula>
    </cfRule>
    <cfRule type="containsText" dxfId="834" priority="452" operator="containsText" text="NO">
      <formula>NOT(ISERROR(SEARCH("NO",O795)))</formula>
    </cfRule>
    <cfRule type="containsText" dxfId="833" priority="453" operator="containsText" text="CUMPLE">
      <formula>NOT(ISERROR(SEARCH("CUMPLE",O795)))</formula>
    </cfRule>
  </conditionalFormatting>
  <conditionalFormatting sqref="L805">
    <cfRule type="containsText" dxfId="832" priority="449" stopIfTrue="1" operator="containsText" text="NO HABILITADO">
      <formula>NOT(ISERROR(SEARCH("NO HABILITADO",L805)))</formula>
    </cfRule>
    <cfRule type="containsText" dxfId="831" priority="450" stopIfTrue="1" operator="containsText" text="HABILITADO">
      <formula>NOT(ISERROR(SEARCH("HABILITADO",L805)))</formula>
    </cfRule>
  </conditionalFormatting>
  <conditionalFormatting sqref="L805">
    <cfRule type="containsText" dxfId="830" priority="446" operator="containsText" text="RECHAZADO">
      <formula>NOT(ISERROR(SEARCH("RECHAZADO",L805)))</formula>
    </cfRule>
    <cfRule type="containsText" dxfId="829" priority="447" operator="containsText" text="NO">
      <formula>NOT(ISERROR(SEARCH("NO",L805)))</formula>
    </cfRule>
    <cfRule type="containsText" dxfId="828" priority="448" operator="containsText" text="CUMPLE">
      <formula>NOT(ISERROR(SEARCH("CUMPLE",L805)))</formula>
    </cfRule>
  </conditionalFormatting>
  <conditionalFormatting sqref="L805">
    <cfRule type="containsText" dxfId="827" priority="444" stopIfTrue="1" operator="containsText" text="NO HABILITADO">
      <formula>NOT(ISERROR(SEARCH("NO HABILITADO",L805)))</formula>
    </cfRule>
    <cfRule type="containsText" dxfId="826" priority="445" stopIfTrue="1" operator="containsText" text="HABILITADO">
      <formula>NOT(ISERROR(SEARCH("HABILITADO",L805)))</formula>
    </cfRule>
  </conditionalFormatting>
  <conditionalFormatting sqref="L805">
    <cfRule type="containsText" dxfId="825" priority="441" operator="containsText" text="RECHAZADO">
      <formula>NOT(ISERROR(SEARCH("RECHAZADO",L805)))</formula>
    </cfRule>
    <cfRule type="containsText" dxfId="824" priority="442" operator="containsText" text="NO">
      <formula>NOT(ISERROR(SEARCH("NO",L805)))</formula>
    </cfRule>
    <cfRule type="containsText" dxfId="823" priority="443" operator="containsText" text="CUMPLE">
      <formula>NOT(ISERROR(SEARCH("CUMPLE",L805)))</formula>
    </cfRule>
  </conditionalFormatting>
  <conditionalFormatting sqref="L814">
    <cfRule type="containsText" dxfId="822" priority="439" stopIfTrue="1" operator="containsText" text="NO HABILITADO">
      <formula>NOT(ISERROR(SEARCH("NO HABILITADO",L814)))</formula>
    </cfRule>
    <cfRule type="containsText" dxfId="821" priority="440" stopIfTrue="1" operator="containsText" text="HABILITADO">
      <formula>NOT(ISERROR(SEARCH("HABILITADO",L814)))</formula>
    </cfRule>
  </conditionalFormatting>
  <conditionalFormatting sqref="L814">
    <cfRule type="containsText" dxfId="820" priority="436" operator="containsText" text="RECHAZADO">
      <formula>NOT(ISERROR(SEARCH("RECHAZADO",L814)))</formula>
    </cfRule>
    <cfRule type="containsText" dxfId="819" priority="437" operator="containsText" text="NO">
      <formula>NOT(ISERROR(SEARCH("NO",L814)))</formula>
    </cfRule>
    <cfRule type="containsText" dxfId="818" priority="438" operator="containsText" text="CUMPLE">
      <formula>NOT(ISERROR(SEARCH("CUMPLE",L814)))</formula>
    </cfRule>
  </conditionalFormatting>
  <conditionalFormatting sqref="L814">
    <cfRule type="containsText" dxfId="817" priority="434" stopIfTrue="1" operator="containsText" text="NO HABILITADO">
      <formula>NOT(ISERROR(SEARCH("NO HABILITADO",L814)))</formula>
    </cfRule>
    <cfRule type="containsText" dxfId="816" priority="435" stopIfTrue="1" operator="containsText" text="HABILITADO">
      <formula>NOT(ISERROR(SEARCH("HABILITADO",L814)))</formula>
    </cfRule>
  </conditionalFormatting>
  <conditionalFormatting sqref="L814">
    <cfRule type="containsText" dxfId="815" priority="431" operator="containsText" text="RECHAZADO">
      <formula>NOT(ISERROR(SEARCH("RECHAZADO",L814)))</formula>
    </cfRule>
    <cfRule type="containsText" dxfId="814" priority="432" operator="containsText" text="NO">
      <formula>NOT(ISERROR(SEARCH("NO",L814)))</formula>
    </cfRule>
    <cfRule type="containsText" dxfId="813" priority="433" operator="containsText" text="CUMPLE">
      <formula>NOT(ISERROR(SEARCH("CUMPLE",L814)))</formula>
    </cfRule>
  </conditionalFormatting>
  <conditionalFormatting sqref="L811">
    <cfRule type="containsText" dxfId="812" priority="429" stopIfTrue="1" operator="containsText" text="NO HABILITADO">
      <formula>NOT(ISERROR(SEARCH("NO HABILITADO",L811)))</formula>
    </cfRule>
    <cfRule type="containsText" dxfId="811" priority="430" stopIfTrue="1" operator="containsText" text="HABILITADO">
      <formula>NOT(ISERROR(SEARCH("HABILITADO",L811)))</formula>
    </cfRule>
  </conditionalFormatting>
  <conditionalFormatting sqref="L811">
    <cfRule type="containsText" dxfId="810" priority="426" operator="containsText" text="RECHAZADO">
      <formula>NOT(ISERROR(SEARCH("RECHAZADO",L811)))</formula>
    </cfRule>
    <cfRule type="containsText" dxfId="809" priority="427" operator="containsText" text="NO">
      <formula>NOT(ISERROR(SEARCH("NO",L811)))</formula>
    </cfRule>
    <cfRule type="containsText" dxfId="808" priority="428" operator="containsText" text="CUMPLE">
      <formula>NOT(ISERROR(SEARCH("CUMPLE",L811)))</formula>
    </cfRule>
  </conditionalFormatting>
  <conditionalFormatting sqref="L811">
    <cfRule type="containsText" dxfId="807" priority="424" stopIfTrue="1" operator="containsText" text="NO HABILITADO">
      <formula>NOT(ISERROR(SEARCH("NO HABILITADO",L811)))</formula>
    </cfRule>
    <cfRule type="containsText" dxfId="806" priority="425" stopIfTrue="1" operator="containsText" text="HABILITADO">
      <formula>NOT(ISERROR(SEARCH("HABILITADO",L811)))</formula>
    </cfRule>
  </conditionalFormatting>
  <conditionalFormatting sqref="L811">
    <cfRule type="containsText" dxfId="805" priority="421" operator="containsText" text="RECHAZADO">
      <formula>NOT(ISERROR(SEARCH("RECHAZADO",L811)))</formula>
    </cfRule>
    <cfRule type="containsText" dxfId="804" priority="422" operator="containsText" text="NO">
      <formula>NOT(ISERROR(SEARCH("NO",L811)))</formula>
    </cfRule>
    <cfRule type="containsText" dxfId="803" priority="423" operator="containsText" text="CUMPLE">
      <formula>NOT(ISERROR(SEARCH("CUMPLE",L811)))</formula>
    </cfRule>
  </conditionalFormatting>
  <conditionalFormatting sqref="L812">
    <cfRule type="containsText" dxfId="802" priority="419" stopIfTrue="1" operator="containsText" text="NO HABILITADO">
      <formula>NOT(ISERROR(SEARCH("NO HABILITADO",L812)))</formula>
    </cfRule>
    <cfRule type="containsText" dxfId="801" priority="420" stopIfTrue="1" operator="containsText" text="HABILITADO">
      <formula>NOT(ISERROR(SEARCH("HABILITADO",L812)))</formula>
    </cfRule>
  </conditionalFormatting>
  <conditionalFormatting sqref="L812">
    <cfRule type="containsText" dxfId="800" priority="416" operator="containsText" text="RECHAZADO">
      <formula>NOT(ISERROR(SEARCH("RECHAZADO",L812)))</formula>
    </cfRule>
    <cfRule type="containsText" dxfId="799" priority="417" operator="containsText" text="NO">
      <formula>NOT(ISERROR(SEARCH("NO",L812)))</formula>
    </cfRule>
    <cfRule type="containsText" dxfId="798" priority="418" operator="containsText" text="CUMPLE">
      <formula>NOT(ISERROR(SEARCH("CUMPLE",L812)))</formula>
    </cfRule>
  </conditionalFormatting>
  <conditionalFormatting sqref="L812">
    <cfRule type="containsText" dxfId="797" priority="414" stopIfTrue="1" operator="containsText" text="NO HABILITADO">
      <formula>NOT(ISERROR(SEARCH("NO HABILITADO",L812)))</formula>
    </cfRule>
    <cfRule type="containsText" dxfId="796" priority="415" stopIfTrue="1" operator="containsText" text="HABILITADO">
      <formula>NOT(ISERROR(SEARCH("HABILITADO",L812)))</formula>
    </cfRule>
  </conditionalFormatting>
  <conditionalFormatting sqref="L812">
    <cfRule type="containsText" dxfId="795" priority="411" operator="containsText" text="RECHAZADO">
      <formula>NOT(ISERROR(SEARCH("RECHAZADO",L812)))</formula>
    </cfRule>
    <cfRule type="containsText" dxfId="794" priority="412" operator="containsText" text="NO">
      <formula>NOT(ISERROR(SEARCH("NO",L812)))</formula>
    </cfRule>
    <cfRule type="containsText" dxfId="793" priority="413" operator="containsText" text="CUMPLE">
      <formula>NOT(ISERROR(SEARCH("CUMPLE",L812)))</formula>
    </cfRule>
  </conditionalFormatting>
  <conditionalFormatting sqref="L806">
    <cfRule type="containsText" dxfId="792" priority="409" stopIfTrue="1" operator="containsText" text="NO HABILITADO">
      <formula>NOT(ISERROR(SEARCH("NO HABILITADO",L806)))</formula>
    </cfRule>
    <cfRule type="containsText" dxfId="791" priority="410" stopIfTrue="1" operator="containsText" text="HABILITADO">
      <formula>NOT(ISERROR(SEARCH("HABILITADO",L806)))</formula>
    </cfRule>
  </conditionalFormatting>
  <conditionalFormatting sqref="L806">
    <cfRule type="containsText" dxfId="790" priority="406" operator="containsText" text="RECHAZADO">
      <formula>NOT(ISERROR(SEARCH("RECHAZADO",L806)))</formula>
    </cfRule>
    <cfRule type="containsText" dxfId="789" priority="407" operator="containsText" text="NO">
      <formula>NOT(ISERROR(SEARCH("NO",L806)))</formula>
    </cfRule>
    <cfRule type="containsText" dxfId="788" priority="408" operator="containsText" text="CUMPLE">
      <formula>NOT(ISERROR(SEARCH("CUMPLE",L806)))</formula>
    </cfRule>
  </conditionalFormatting>
  <conditionalFormatting sqref="L806">
    <cfRule type="containsText" dxfId="787" priority="404" stopIfTrue="1" operator="containsText" text="NO HABILITADO">
      <formula>NOT(ISERROR(SEARCH("NO HABILITADO",L806)))</formula>
    </cfRule>
    <cfRule type="containsText" dxfId="786" priority="405" stopIfTrue="1" operator="containsText" text="HABILITADO">
      <formula>NOT(ISERROR(SEARCH("HABILITADO",L806)))</formula>
    </cfRule>
  </conditionalFormatting>
  <conditionalFormatting sqref="L806">
    <cfRule type="containsText" dxfId="785" priority="401" operator="containsText" text="RECHAZADO">
      <formula>NOT(ISERROR(SEARCH("RECHAZADO",L806)))</formula>
    </cfRule>
    <cfRule type="containsText" dxfId="784" priority="402" operator="containsText" text="NO">
      <formula>NOT(ISERROR(SEARCH("NO",L806)))</formula>
    </cfRule>
    <cfRule type="containsText" dxfId="783" priority="403" operator="containsText" text="CUMPLE">
      <formula>NOT(ISERROR(SEARCH("CUMPLE",L806)))</formula>
    </cfRule>
  </conditionalFormatting>
  <conditionalFormatting sqref="E815">
    <cfRule type="containsText" dxfId="782" priority="399" stopIfTrue="1" operator="containsText" text="NO HABILITADO">
      <formula>NOT(ISERROR(SEARCH("NO HABILITADO",E815)))</formula>
    </cfRule>
    <cfRule type="containsText" dxfId="781" priority="400" stopIfTrue="1" operator="containsText" text="HABILITADO">
      <formula>NOT(ISERROR(SEARCH("HABILITADO",E815)))</formula>
    </cfRule>
  </conditionalFormatting>
  <conditionalFormatting sqref="E815">
    <cfRule type="containsText" dxfId="780" priority="396" operator="containsText" text="RECHAZADO">
      <formula>NOT(ISERROR(SEARCH("RECHAZADO",E815)))</formula>
    </cfRule>
    <cfRule type="containsText" dxfId="779" priority="397" operator="containsText" text="NO">
      <formula>NOT(ISERROR(SEARCH("NO",E815)))</formula>
    </cfRule>
    <cfRule type="containsText" dxfId="778" priority="398" operator="containsText" text="CUMPLE">
      <formula>NOT(ISERROR(SEARCH("CUMPLE",E815)))</formula>
    </cfRule>
  </conditionalFormatting>
  <conditionalFormatting sqref="E815">
    <cfRule type="containsText" dxfId="777" priority="394" stopIfTrue="1" operator="containsText" text="NO HABILITADO">
      <formula>NOT(ISERROR(SEARCH("NO HABILITADO",E815)))</formula>
    </cfRule>
    <cfRule type="containsText" dxfId="776" priority="395" stopIfTrue="1" operator="containsText" text="HABILITADO">
      <formula>NOT(ISERROR(SEARCH("HABILITADO",E815)))</formula>
    </cfRule>
  </conditionalFormatting>
  <conditionalFormatting sqref="E815">
    <cfRule type="containsText" dxfId="775" priority="391" operator="containsText" text="RECHAZADO">
      <formula>NOT(ISERROR(SEARCH("RECHAZADO",E815)))</formula>
    </cfRule>
    <cfRule type="containsText" dxfId="774" priority="392" operator="containsText" text="NO">
      <formula>NOT(ISERROR(SEARCH("NO",E815)))</formula>
    </cfRule>
    <cfRule type="containsText" dxfId="773" priority="393" operator="containsText" text="CUMPLE">
      <formula>NOT(ISERROR(SEARCH("CUMPLE",E815)))</formula>
    </cfRule>
  </conditionalFormatting>
  <conditionalFormatting sqref="O819">
    <cfRule type="containsText" dxfId="772" priority="389" stopIfTrue="1" operator="containsText" text="NO HABILITADO">
      <formula>NOT(ISERROR(SEARCH("NO HABILITADO",O819)))</formula>
    </cfRule>
    <cfRule type="containsText" dxfId="771" priority="390" stopIfTrue="1" operator="containsText" text="HABILITADO">
      <formula>NOT(ISERROR(SEARCH("HABILITADO",O819)))</formula>
    </cfRule>
  </conditionalFormatting>
  <conditionalFormatting sqref="O819">
    <cfRule type="containsText" dxfId="770" priority="386" operator="containsText" text="RECHAZADO">
      <formula>NOT(ISERROR(SEARCH("RECHAZADO",O819)))</formula>
    </cfRule>
    <cfRule type="containsText" dxfId="769" priority="387" operator="containsText" text="NO">
      <formula>NOT(ISERROR(SEARCH("NO",O819)))</formula>
    </cfRule>
    <cfRule type="containsText" dxfId="768" priority="388" operator="containsText" text="CUMPLE">
      <formula>NOT(ISERROR(SEARCH("CUMPLE",O819)))</formula>
    </cfRule>
  </conditionalFormatting>
  <conditionalFormatting sqref="O819">
    <cfRule type="containsText" dxfId="767" priority="384" stopIfTrue="1" operator="containsText" text="NO HABILITADO">
      <formula>NOT(ISERROR(SEARCH("NO HABILITADO",O819)))</formula>
    </cfRule>
    <cfRule type="containsText" dxfId="766" priority="385" stopIfTrue="1" operator="containsText" text="HABILITADO">
      <formula>NOT(ISERROR(SEARCH("HABILITADO",O819)))</formula>
    </cfRule>
  </conditionalFormatting>
  <conditionalFormatting sqref="O819">
    <cfRule type="containsText" dxfId="765" priority="381" operator="containsText" text="RECHAZADO">
      <formula>NOT(ISERROR(SEARCH("RECHAZADO",O819)))</formula>
    </cfRule>
    <cfRule type="containsText" dxfId="764" priority="382" operator="containsText" text="NO">
      <formula>NOT(ISERROR(SEARCH("NO",O819)))</formula>
    </cfRule>
    <cfRule type="containsText" dxfId="763" priority="383" operator="containsText" text="CUMPLE">
      <formula>NOT(ISERROR(SEARCH("CUMPLE",O819)))</formula>
    </cfRule>
  </conditionalFormatting>
  <conditionalFormatting sqref="L826:L827">
    <cfRule type="containsText" dxfId="762" priority="379" stopIfTrue="1" operator="containsText" text="NO HABILITADO">
      <formula>NOT(ISERROR(SEARCH("NO HABILITADO",L826)))</formula>
    </cfRule>
    <cfRule type="containsText" dxfId="761" priority="380" stopIfTrue="1" operator="containsText" text="HABILITADO">
      <formula>NOT(ISERROR(SEARCH("HABILITADO",L826)))</formula>
    </cfRule>
  </conditionalFormatting>
  <conditionalFormatting sqref="L826:L827">
    <cfRule type="containsText" dxfId="760" priority="376" operator="containsText" text="RECHAZADO">
      <formula>NOT(ISERROR(SEARCH("RECHAZADO",L826)))</formula>
    </cfRule>
    <cfRule type="containsText" dxfId="759" priority="377" operator="containsText" text="NO">
      <formula>NOT(ISERROR(SEARCH("NO",L826)))</formula>
    </cfRule>
    <cfRule type="containsText" dxfId="758" priority="378" operator="containsText" text="CUMPLE">
      <formula>NOT(ISERROR(SEARCH("CUMPLE",L826)))</formula>
    </cfRule>
  </conditionalFormatting>
  <conditionalFormatting sqref="L826:L827">
    <cfRule type="containsText" dxfId="757" priority="374" stopIfTrue="1" operator="containsText" text="NO HABILITADO">
      <formula>NOT(ISERROR(SEARCH("NO HABILITADO",L826)))</formula>
    </cfRule>
    <cfRule type="containsText" dxfId="756" priority="375" stopIfTrue="1" operator="containsText" text="HABILITADO">
      <formula>NOT(ISERROR(SEARCH("HABILITADO",L826)))</formula>
    </cfRule>
  </conditionalFormatting>
  <conditionalFormatting sqref="L826:L827">
    <cfRule type="containsText" dxfId="755" priority="371" operator="containsText" text="RECHAZADO">
      <formula>NOT(ISERROR(SEARCH("RECHAZADO",L826)))</formula>
    </cfRule>
    <cfRule type="containsText" dxfId="754" priority="372" operator="containsText" text="NO">
      <formula>NOT(ISERROR(SEARCH("NO",L826)))</formula>
    </cfRule>
    <cfRule type="containsText" dxfId="753" priority="373" operator="containsText" text="CUMPLE">
      <formula>NOT(ISERROR(SEARCH("CUMPLE",L826)))</formula>
    </cfRule>
  </conditionalFormatting>
  <conditionalFormatting sqref="L828:L829">
    <cfRule type="containsText" dxfId="752" priority="369" stopIfTrue="1" operator="containsText" text="NO HABILITADO">
      <formula>NOT(ISERROR(SEARCH("NO HABILITADO",L828)))</formula>
    </cfRule>
    <cfRule type="containsText" dxfId="751" priority="370" stopIfTrue="1" operator="containsText" text="HABILITADO">
      <formula>NOT(ISERROR(SEARCH("HABILITADO",L828)))</formula>
    </cfRule>
  </conditionalFormatting>
  <conditionalFormatting sqref="L828:L829">
    <cfRule type="containsText" dxfId="750" priority="366" operator="containsText" text="RECHAZADO">
      <formula>NOT(ISERROR(SEARCH("RECHAZADO",L828)))</formula>
    </cfRule>
    <cfRule type="containsText" dxfId="749" priority="367" operator="containsText" text="NO">
      <formula>NOT(ISERROR(SEARCH("NO",L828)))</formula>
    </cfRule>
    <cfRule type="containsText" dxfId="748" priority="368" operator="containsText" text="CUMPLE">
      <formula>NOT(ISERROR(SEARCH("CUMPLE",L828)))</formula>
    </cfRule>
  </conditionalFormatting>
  <conditionalFormatting sqref="L828:L829">
    <cfRule type="containsText" dxfId="747" priority="364" stopIfTrue="1" operator="containsText" text="NO HABILITADO">
      <formula>NOT(ISERROR(SEARCH("NO HABILITADO",L828)))</formula>
    </cfRule>
    <cfRule type="containsText" dxfId="746" priority="365" stopIfTrue="1" operator="containsText" text="HABILITADO">
      <formula>NOT(ISERROR(SEARCH("HABILITADO",L828)))</formula>
    </cfRule>
  </conditionalFormatting>
  <conditionalFormatting sqref="L828:L829">
    <cfRule type="containsText" dxfId="745" priority="361" operator="containsText" text="RECHAZADO">
      <formula>NOT(ISERROR(SEARCH("RECHAZADO",L828)))</formula>
    </cfRule>
    <cfRule type="containsText" dxfId="744" priority="362" operator="containsText" text="NO">
      <formula>NOT(ISERROR(SEARCH("NO",L828)))</formula>
    </cfRule>
    <cfRule type="containsText" dxfId="743" priority="363" operator="containsText" text="CUMPLE">
      <formula>NOT(ISERROR(SEARCH("CUMPLE",L828)))</formula>
    </cfRule>
  </conditionalFormatting>
  <conditionalFormatting sqref="L839">
    <cfRule type="containsText" dxfId="742" priority="359" stopIfTrue="1" operator="containsText" text="NO HABILITADO">
      <formula>NOT(ISERROR(SEARCH("NO HABILITADO",L839)))</formula>
    </cfRule>
    <cfRule type="containsText" dxfId="741" priority="360" stopIfTrue="1" operator="containsText" text="HABILITADO">
      <formula>NOT(ISERROR(SEARCH("HABILITADO",L839)))</formula>
    </cfRule>
  </conditionalFormatting>
  <conditionalFormatting sqref="L839">
    <cfRule type="containsText" dxfId="740" priority="356" operator="containsText" text="RECHAZADO">
      <formula>NOT(ISERROR(SEARCH("RECHAZADO",L839)))</formula>
    </cfRule>
    <cfRule type="containsText" dxfId="739" priority="357" operator="containsText" text="NO">
      <formula>NOT(ISERROR(SEARCH("NO",L839)))</formula>
    </cfRule>
    <cfRule type="containsText" dxfId="738" priority="358" operator="containsText" text="CUMPLE">
      <formula>NOT(ISERROR(SEARCH("CUMPLE",L839)))</formula>
    </cfRule>
  </conditionalFormatting>
  <conditionalFormatting sqref="L839">
    <cfRule type="containsText" dxfId="737" priority="354" stopIfTrue="1" operator="containsText" text="NO HABILITADO">
      <formula>NOT(ISERROR(SEARCH("NO HABILITADO",L839)))</formula>
    </cfRule>
    <cfRule type="containsText" dxfId="736" priority="355" stopIfTrue="1" operator="containsText" text="HABILITADO">
      <formula>NOT(ISERROR(SEARCH("HABILITADO",L839)))</formula>
    </cfRule>
  </conditionalFormatting>
  <conditionalFormatting sqref="L839">
    <cfRule type="containsText" dxfId="735" priority="351" operator="containsText" text="RECHAZADO">
      <formula>NOT(ISERROR(SEARCH("RECHAZADO",L839)))</formula>
    </cfRule>
    <cfRule type="containsText" dxfId="734" priority="352" operator="containsText" text="NO">
      <formula>NOT(ISERROR(SEARCH("NO",L839)))</formula>
    </cfRule>
    <cfRule type="containsText" dxfId="733" priority="353" operator="containsText" text="CUMPLE">
      <formula>NOT(ISERROR(SEARCH("CUMPLE",L839)))</formula>
    </cfRule>
  </conditionalFormatting>
  <conditionalFormatting sqref="L835:L838">
    <cfRule type="containsText" dxfId="732" priority="349" stopIfTrue="1" operator="containsText" text="NO HABILITADO">
      <formula>NOT(ISERROR(SEARCH("NO HABILITADO",L835)))</formula>
    </cfRule>
    <cfRule type="containsText" dxfId="731" priority="350" stopIfTrue="1" operator="containsText" text="HABILITADO">
      <formula>NOT(ISERROR(SEARCH("HABILITADO",L835)))</formula>
    </cfRule>
  </conditionalFormatting>
  <conditionalFormatting sqref="L835:L838">
    <cfRule type="containsText" dxfId="730" priority="346" operator="containsText" text="RECHAZADO">
      <formula>NOT(ISERROR(SEARCH("RECHAZADO",L835)))</formula>
    </cfRule>
    <cfRule type="containsText" dxfId="729" priority="347" operator="containsText" text="NO">
      <formula>NOT(ISERROR(SEARCH("NO",L835)))</formula>
    </cfRule>
    <cfRule type="containsText" dxfId="728" priority="348" operator="containsText" text="CUMPLE">
      <formula>NOT(ISERROR(SEARCH("CUMPLE",L835)))</formula>
    </cfRule>
  </conditionalFormatting>
  <conditionalFormatting sqref="L835:L838">
    <cfRule type="containsText" dxfId="727" priority="344" stopIfTrue="1" operator="containsText" text="NO HABILITADO">
      <formula>NOT(ISERROR(SEARCH("NO HABILITADO",L835)))</formula>
    </cfRule>
    <cfRule type="containsText" dxfId="726" priority="345" stopIfTrue="1" operator="containsText" text="HABILITADO">
      <formula>NOT(ISERROR(SEARCH("HABILITADO",L835)))</formula>
    </cfRule>
  </conditionalFormatting>
  <conditionalFormatting sqref="L835:L838">
    <cfRule type="containsText" dxfId="725" priority="341" operator="containsText" text="RECHAZADO">
      <formula>NOT(ISERROR(SEARCH("RECHAZADO",L835)))</formula>
    </cfRule>
    <cfRule type="containsText" dxfId="724" priority="342" operator="containsText" text="NO">
      <formula>NOT(ISERROR(SEARCH("NO",L835)))</formula>
    </cfRule>
    <cfRule type="containsText" dxfId="723" priority="343" operator="containsText" text="CUMPLE">
      <formula>NOT(ISERROR(SEARCH("CUMPLE",L835)))</formula>
    </cfRule>
  </conditionalFormatting>
  <conditionalFormatting sqref="L830">
    <cfRule type="containsText" dxfId="722" priority="329" stopIfTrue="1" operator="containsText" text="NO HABILITADO">
      <formula>NOT(ISERROR(SEARCH("NO HABILITADO",L830)))</formula>
    </cfRule>
    <cfRule type="containsText" dxfId="721" priority="330" stopIfTrue="1" operator="containsText" text="HABILITADO">
      <formula>NOT(ISERROR(SEARCH("HABILITADO",L830)))</formula>
    </cfRule>
  </conditionalFormatting>
  <conditionalFormatting sqref="L830">
    <cfRule type="containsText" dxfId="720" priority="326" operator="containsText" text="RECHAZADO">
      <formula>NOT(ISERROR(SEARCH("RECHAZADO",L830)))</formula>
    </cfRule>
    <cfRule type="containsText" dxfId="719" priority="327" operator="containsText" text="NO">
      <formula>NOT(ISERROR(SEARCH("NO",L830)))</formula>
    </cfRule>
    <cfRule type="containsText" dxfId="718" priority="328" operator="containsText" text="CUMPLE">
      <formula>NOT(ISERROR(SEARCH("CUMPLE",L830)))</formula>
    </cfRule>
  </conditionalFormatting>
  <conditionalFormatting sqref="L830">
    <cfRule type="containsText" dxfId="717" priority="324" stopIfTrue="1" operator="containsText" text="NO HABILITADO">
      <formula>NOT(ISERROR(SEARCH("NO HABILITADO",L830)))</formula>
    </cfRule>
    <cfRule type="containsText" dxfId="716" priority="325" stopIfTrue="1" operator="containsText" text="HABILITADO">
      <formula>NOT(ISERROR(SEARCH("HABILITADO",L830)))</formula>
    </cfRule>
  </conditionalFormatting>
  <conditionalFormatting sqref="L830">
    <cfRule type="containsText" dxfId="715" priority="321" operator="containsText" text="RECHAZADO">
      <formula>NOT(ISERROR(SEARCH("RECHAZADO",L830)))</formula>
    </cfRule>
    <cfRule type="containsText" dxfId="714" priority="322" operator="containsText" text="NO">
      <formula>NOT(ISERROR(SEARCH("NO",L830)))</formula>
    </cfRule>
    <cfRule type="containsText" dxfId="713" priority="323" operator="containsText" text="CUMPLE">
      <formula>NOT(ISERROR(SEARCH("CUMPLE",L830)))</formula>
    </cfRule>
  </conditionalFormatting>
  <conditionalFormatting sqref="E840">
    <cfRule type="containsText" dxfId="712" priority="319" stopIfTrue="1" operator="containsText" text="NO HABILITADO">
      <formula>NOT(ISERROR(SEARCH("NO HABILITADO",E840)))</formula>
    </cfRule>
    <cfRule type="containsText" dxfId="711" priority="320" stopIfTrue="1" operator="containsText" text="HABILITADO">
      <formula>NOT(ISERROR(SEARCH("HABILITADO",E840)))</formula>
    </cfRule>
  </conditionalFormatting>
  <conditionalFormatting sqref="E840">
    <cfRule type="containsText" dxfId="710" priority="316" operator="containsText" text="RECHAZADO">
      <formula>NOT(ISERROR(SEARCH("RECHAZADO",E840)))</formula>
    </cfRule>
    <cfRule type="containsText" dxfId="709" priority="317" operator="containsText" text="NO">
      <formula>NOT(ISERROR(SEARCH("NO",E840)))</formula>
    </cfRule>
    <cfRule type="containsText" dxfId="708" priority="318" operator="containsText" text="CUMPLE">
      <formula>NOT(ISERROR(SEARCH("CUMPLE",E840)))</formula>
    </cfRule>
  </conditionalFormatting>
  <conditionalFormatting sqref="E840">
    <cfRule type="containsText" dxfId="707" priority="314" stopIfTrue="1" operator="containsText" text="NO HABILITADO">
      <formula>NOT(ISERROR(SEARCH("NO HABILITADO",E840)))</formula>
    </cfRule>
    <cfRule type="containsText" dxfId="706" priority="315" stopIfTrue="1" operator="containsText" text="HABILITADO">
      <formula>NOT(ISERROR(SEARCH("HABILITADO",E840)))</formula>
    </cfRule>
  </conditionalFormatting>
  <conditionalFormatting sqref="E840">
    <cfRule type="containsText" dxfId="705" priority="311" operator="containsText" text="RECHAZADO">
      <formula>NOT(ISERROR(SEARCH("RECHAZADO",E840)))</formula>
    </cfRule>
    <cfRule type="containsText" dxfId="704" priority="312" operator="containsText" text="NO">
      <formula>NOT(ISERROR(SEARCH("NO",E840)))</formula>
    </cfRule>
    <cfRule type="containsText" dxfId="703" priority="313" operator="containsText" text="CUMPLE">
      <formula>NOT(ISERROR(SEARCH("CUMPLE",E840)))</formula>
    </cfRule>
  </conditionalFormatting>
  <conditionalFormatting sqref="O848">
    <cfRule type="containsText" dxfId="702" priority="309" stopIfTrue="1" operator="containsText" text="NO HABILITADO">
      <formula>NOT(ISERROR(SEARCH("NO HABILITADO",O848)))</formula>
    </cfRule>
    <cfRule type="containsText" dxfId="701" priority="310" stopIfTrue="1" operator="containsText" text="HABILITADO">
      <formula>NOT(ISERROR(SEARCH("HABILITADO",O848)))</formula>
    </cfRule>
  </conditionalFormatting>
  <conditionalFormatting sqref="O848">
    <cfRule type="containsText" dxfId="700" priority="306" operator="containsText" text="RECHAZADO">
      <formula>NOT(ISERROR(SEARCH("RECHAZADO",O848)))</formula>
    </cfRule>
    <cfRule type="containsText" dxfId="699" priority="307" operator="containsText" text="NO">
      <formula>NOT(ISERROR(SEARCH("NO",O848)))</formula>
    </cfRule>
    <cfRule type="containsText" dxfId="698" priority="308" operator="containsText" text="CUMPLE">
      <formula>NOT(ISERROR(SEARCH("CUMPLE",O848)))</formula>
    </cfRule>
  </conditionalFormatting>
  <conditionalFormatting sqref="O848">
    <cfRule type="containsText" dxfId="697" priority="304" stopIfTrue="1" operator="containsText" text="NO HABILITADO">
      <formula>NOT(ISERROR(SEARCH("NO HABILITADO",O848)))</formula>
    </cfRule>
    <cfRule type="containsText" dxfId="696" priority="305" stopIfTrue="1" operator="containsText" text="HABILITADO">
      <formula>NOT(ISERROR(SEARCH("HABILITADO",O848)))</formula>
    </cfRule>
  </conditionalFormatting>
  <conditionalFormatting sqref="O848">
    <cfRule type="containsText" dxfId="695" priority="301" operator="containsText" text="RECHAZADO">
      <formula>NOT(ISERROR(SEARCH("RECHAZADO",O848)))</formula>
    </cfRule>
    <cfRule type="containsText" dxfId="694" priority="302" operator="containsText" text="NO">
      <formula>NOT(ISERROR(SEARCH("NO",O848)))</formula>
    </cfRule>
    <cfRule type="containsText" dxfId="693" priority="303" operator="containsText" text="CUMPLE">
      <formula>NOT(ISERROR(SEARCH("CUMPLE",O848)))</formula>
    </cfRule>
  </conditionalFormatting>
  <conditionalFormatting sqref="L855:L857">
    <cfRule type="containsText" dxfId="692" priority="299" stopIfTrue="1" operator="containsText" text="NO HABILITADO">
      <formula>NOT(ISERROR(SEARCH("NO HABILITADO",L855)))</formula>
    </cfRule>
    <cfRule type="containsText" dxfId="691" priority="300" stopIfTrue="1" operator="containsText" text="HABILITADO">
      <formula>NOT(ISERROR(SEARCH("HABILITADO",L855)))</formula>
    </cfRule>
  </conditionalFormatting>
  <conditionalFormatting sqref="L855:L857">
    <cfRule type="containsText" dxfId="690" priority="296" operator="containsText" text="RECHAZADO">
      <formula>NOT(ISERROR(SEARCH("RECHAZADO",L855)))</formula>
    </cfRule>
    <cfRule type="containsText" dxfId="689" priority="297" operator="containsText" text="NO">
      <formula>NOT(ISERROR(SEARCH("NO",L855)))</formula>
    </cfRule>
    <cfRule type="containsText" dxfId="688" priority="298" operator="containsText" text="CUMPLE">
      <formula>NOT(ISERROR(SEARCH("CUMPLE",L855)))</formula>
    </cfRule>
  </conditionalFormatting>
  <conditionalFormatting sqref="L855:L857">
    <cfRule type="containsText" dxfId="687" priority="294" stopIfTrue="1" operator="containsText" text="NO HABILITADO">
      <formula>NOT(ISERROR(SEARCH("NO HABILITADO",L855)))</formula>
    </cfRule>
    <cfRule type="containsText" dxfId="686" priority="295" stopIfTrue="1" operator="containsText" text="HABILITADO">
      <formula>NOT(ISERROR(SEARCH("HABILITADO",L855)))</formula>
    </cfRule>
  </conditionalFormatting>
  <conditionalFormatting sqref="L855:L857">
    <cfRule type="containsText" dxfId="685" priority="291" operator="containsText" text="RECHAZADO">
      <formula>NOT(ISERROR(SEARCH("RECHAZADO",L855)))</formula>
    </cfRule>
    <cfRule type="containsText" dxfId="684" priority="292" operator="containsText" text="NO">
      <formula>NOT(ISERROR(SEARCH("NO",L855)))</formula>
    </cfRule>
    <cfRule type="containsText" dxfId="683" priority="293" operator="containsText" text="CUMPLE">
      <formula>NOT(ISERROR(SEARCH("CUMPLE",L855)))</formula>
    </cfRule>
  </conditionalFormatting>
  <conditionalFormatting sqref="L858">
    <cfRule type="containsText" dxfId="682" priority="289" stopIfTrue="1" operator="containsText" text="NO HABILITADO">
      <formula>NOT(ISERROR(SEARCH("NO HABILITADO",L858)))</formula>
    </cfRule>
    <cfRule type="containsText" dxfId="681" priority="290" stopIfTrue="1" operator="containsText" text="HABILITADO">
      <formula>NOT(ISERROR(SEARCH("HABILITADO",L858)))</formula>
    </cfRule>
  </conditionalFormatting>
  <conditionalFormatting sqref="L858">
    <cfRule type="containsText" dxfId="680" priority="286" operator="containsText" text="RECHAZADO">
      <formula>NOT(ISERROR(SEARCH("RECHAZADO",L858)))</formula>
    </cfRule>
    <cfRule type="containsText" dxfId="679" priority="287" operator="containsText" text="NO">
      <formula>NOT(ISERROR(SEARCH("NO",L858)))</formula>
    </cfRule>
    <cfRule type="containsText" dxfId="678" priority="288" operator="containsText" text="CUMPLE">
      <formula>NOT(ISERROR(SEARCH("CUMPLE",L858)))</formula>
    </cfRule>
  </conditionalFormatting>
  <conditionalFormatting sqref="L858">
    <cfRule type="containsText" dxfId="677" priority="284" stopIfTrue="1" operator="containsText" text="NO HABILITADO">
      <formula>NOT(ISERROR(SEARCH("NO HABILITADO",L858)))</formula>
    </cfRule>
    <cfRule type="containsText" dxfId="676" priority="285" stopIfTrue="1" operator="containsText" text="HABILITADO">
      <formula>NOT(ISERROR(SEARCH("HABILITADO",L858)))</formula>
    </cfRule>
  </conditionalFormatting>
  <conditionalFormatting sqref="L858">
    <cfRule type="containsText" dxfId="675" priority="281" operator="containsText" text="RECHAZADO">
      <formula>NOT(ISERROR(SEARCH("RECHAZADO",L858)))</formula>
    </cfRule>
    <cfRule type="containsText" dxfId="674" priority="282" operator="containsText" text="NO">
      <formula>NOT(ISERROR(SEARCH("NO",L858)))</formula>
    </cfRule>
    <cfRule type="containsText" dxfId="673" priority="283" operator="containsText" text="CUMPLE">
      <formula>NOT(ISERROR(SEARCH("CUMPLE",L858)))</formula>
    </cfRule>
  </conditionalFormatting>
  <conditionalFormatting sqref="L868">
    <cfRule type="containsText" dxfId="672" priority="279" stopIfTrue="1" operator="containsText" text="NO HABILITADO">
      <formula>NOT(ISERROR(SEARCH("NO HABILITADO",L868)))</formula>
    </cfRule>
    <cfRule type="containsText" dxfId="671" priority="280" stopIfTrue="1" operator="containsText" text="HABILITADO">
      <formula>NOT(ISERROR(SEARCH("HABILITADO",L868)))</formula>
    </cfRule>
  </conditionalFormatting>
  <conditionalFormatting sqref="L868">
    <cfRule type="containsText" dxfId="670" priority="276" operator="containsText" text="RECHAZADO">
      <formula>NOT(ISERROR(SEARCH("RECHAZADO",L868)))</formula>
    </cfRule>
    <cfRule type="containsText" dxfId="669" priority="277" operator="containsText" text="NO">
      <formula>NOT(ISERROR(SEARCH("NO",L868)))</formula>
    </cfRule>
    <cfRule type="containsText" dxfId="668" priority="278" operator="containsText" text="CUMPLE">
      <formula>NOT(ISERROR(SEARCH("CUMPLE",L868)))</formula>
    </cfRule>
  </conditionalFormatting>
  <conditionalFormatting sqref="L868">
    <cfRule type="containsText" dxfId="667" priority="274" stopIfTrue="1" operator="containsText" text="NO HABILITADO">
      <formula>NOT(ISERROR(SEARCH("NO HABILITADO",L868)))</formula>
    </cfRule>
    <cfRule type="containsText" dxfId="666" priority="275" stopIfTrue="1" operator="containsText" text="HABILITADO">
      <formula>NOT(ISERROR(SEARCH("HABILITADO",L868)))</formula>
    </cfRule>
  </conditionalFormatting>
  <conditionalFormatting sqref="L868">
    <cfRule type="containsText" dxfId="665" priority="271" operator="containsText" text="RECHAZADO">
      <formula>NOT(ISERROR(SEARCH("RECHAZADO",L868)))</formula>
    </cfRule>
    <cfRule type="containsText" dxfId="664" priority="272" operator="containsText" text="NO">
      <formula>NOT(ISERROR(SEARCH("NO",L868)))</formula>
    </cfRule>
    <cfRule type="containsText" dxfId="663" priority="273" operator="containsText" text="CUMPLE">
      <formula>NOT(ISERROR(SEARCH("CUMPLE",L868)))</formula>
    </cfRule>
  </conditionalFormatting>
  <conditionalFormatting sqref="L864">
    <cfRule type="containsText" dxfId="662" priority="269" stopIfTrue="1" operator="containsText" text="NO HABILITADO">
      <formula>NOT(ISERROR(SEARCH("NO HABILITADO",L864)))</formula>
    </cfRule>
    <cfRule type="containsText" dxfId="661" priority="270" stopIfTrue="1" operator="containsText" text="HABILITADO">
      <formula>NOT(ISERROR(SEARCH("HABILITADO",L864)))</formula>
    </cfRule>
  </conditionalFormatting>
  <conditionalFormatting sqref="L864">
    <cfRule type="containsText" dxfId="660" priority="266" operator="containsText" text="RECHAZADO">
      <formula>NOT(ISERROR(SEARCH("RECHAZADO",L864)))</formula>
    </cfRule>
    <cfRule type="containsText" dxfId="659" priority="267" operator="containsText" text="NO">
      <formula>NOT(ISERROR(SEARCH("NO",L864)))</formula>
    </cfRule>
    <cfRule type="containsText" dxfId="658" priority="268" operator="containsText" text="CUMPLE">
      <formula>NOT(ISERROR(SEARCH("CUMPLE",L864)))</formula>
    </cfRule>
  </conditionalFormatting>
  <conditionalFormatting sqref="L864">
    <cfRule type="containsText" dxfId="657" priority="264" stopIfTrue="1" operator="containsText" text="NO HABILITADO">
      <formula>NOT(ISERROR(SEARCH("NO HABILITADO",L864)))</formula>
    </cfRule>
    <cfRule type="containsText" dxfId="656" priority="265" stopIfTrue="1" operator="containsText" text="HABILITADO">
      <formula>NOT(ISERROR(SEARCH("HABILITADO",L864)))</formula>
    </cfRule>
  </conditionalFormatting>
  <conditionalFormatting sqref="L864">
    <cfRule type="containsText" dxfId="655" priority="261" operator="containsText" text="RECHAZADO">
      <formula>NOT(ISERROR(SEARCH("RECHAZADO",L864)))</formula>
    </cfRule>
    <cfRule type="containsText" dxfId="654" priority="262" operator="containsText" text="NO">
      <formula>NOT(ISERROR(SEARCH("NO",L864)))</formula>
    </cfRule>
    <cfRule type="containsText" dxfId="653" priority="263" operator="containsText" text="CUMPLE">
      <formula>NOT(ISERROR(SEARCH("CUMPLE",L864)))</formula>
    </cfRule>
  </conditionalFormatting>
  <conditionalFormatting sqref="L865">
    <cfRule type="containsText" dxfId="652" priority="259" stopIfTrue="1" operator="containsText" text="NO HABILITADO">
      <formula>NOT(ISERROR(SEARCH("NO HABILITADO",L865)))</formula>
    </cfRule>
    <cfRule type="containsText" dxfId="651" priority="260" stopIfTrue="1" operator="containsText" text="HABILITADO">
      <formula>NOT(ISERROR(SEARCH("HABILITADO",L865)))</formula>
    </cfRule>
  </conditionalFormatting>
  <conditionalFormatting sqref="L865">
    <cfRule type="containsText" dxfId="650" priority="256" operator="containsText" text="RECHAZADO">
      <formula>NOT(ISERROR(SEARCH("RECHAZADO",L865)))</formula>
    </cfRule>
    <cfRule type="containsText" dxfId="649" priority="257" operator="containsText" text="NO">
      <formula>NOT(ISERROR(SEARCH("NO",L865)))</formula>
    </cfRule>
    <cfRule type="containsText" dxfId="648" priority="258" operator="containsText" text="CUMPLE">
      <formula>NOT(ISERROR(SEARCH("CUMPLE",L865)))</formula>
    </cfRule>
  </conditionalFormatting>
  <conditionalFormatting sqref="L865">
    <cfRule type="containsText" dxfId="647" priority="254" stopIfTrue="1" operator="containsText" text="NO HABILITADO">
      <formula>NOT(ISERROR(SEARCH("NO HABILITADO",L865)))</formula>
    </cfRule>
    <cfRule type="containsText" dxfId="646" priority="255" stopIfTrue="1" operator="containsText" text="HABILITADO">
      <formula>NOT(ISERROR(SEARCH("HABILITADO",L865)))</formula>
    </cfRule>
  </conditionalFormatting>
  <conditionalFormatting sqref="L865">
    <cfRule type="containsText" dxfId="645" priority="251" operator="containsText" text="RECHAZADO">
      <formula>NOT(ISERROR(SEARCH("RECHAZADO",L865)))</formula>
    </cfRule>
    <cfRule type="containsText" dxfId="644" priority="252" operator="containsText" text="NO">
      <formula>NOT(ISERROR(SEARCH("NO",L865)))</formula>
    </cfRule>
    <cfRule type="containsText" dxfId="643" priority="253" operator="containsText" text="CUMPLE">
      <formula>NOT(ISERROR(SEARCH("CUMPLE",L865)))</formula>
    </cfRule>
  </conditionalFormatting>
  <conditionalFormatting sqref="L859">
    <cfRule type="containsText" dxfId="642" priority="249" stopIfTrue="1" operator="containsText" text="NO HABILITADO">
      <formula>NOT(ISERROR(SEARCH("NO HABILITADO",L859)))</formula>
    </cfRule>
    <cfRule type="containsText" dxfId="641" priority="250" stopIfTrue="1" operator="containsText" text="HABILITADO">
      <formula>NOT(ISERROR(SEARCH("HABILITADO",L859)))</formula>
    </cfRule>
  </conditionalFormatting>
  <conditionalFormatting sqref="L859">
    <cfRule type="containsText" dxfId="640" priority="246" operator="containsText" text="RECHAZADO">
      <formula>NOT(ISERROR(SEARCH("RECHAZADO",L859)))</formula>
    </cfRule>
    <cfRule type="containsText" dxfId="639" priority="247" operator="containsText" text="NO">
      <formula>NOT(ISERROR(SEARCH("NO",L859)))</formula>
    </cfRule>
    <cfRule type="containsText" dxfId="638" priority="248" operator="containsText" text="CUMPLE">
      <formula>NOT(ISERROR(SEARCH("CUMPLE",L859)))</formula>
    </cfRule>
  </conditionalFormatting>
  <conditionalFormatting sqref="L859">
    <cfRule type="containsText" dxfId="637" priority="244" stopIfTrue="1" operator="containsText" text="NO HABILITADO">
      <formula>NOT(ISERROR(SEARCH("NO HABILITADO",L859)))</formula>
    </cfRule>
    <cfRule type="containsText" dxfId="636" priority="245" stopIfTrue="1" operator="containsText" text="HABILITADO">
      <formula>NOT(ISERROR(SEARCH("HABILITADO",L859)))</formula>
    </cfRule>
  </conditionalFormatting>
  <conditionalFormatting sqref="L859">
    <cfRule type="containsText" dxfId="635" priority="241" operator="containsText" text="RECHAZADO">
      <formula>NOT(ISERROR(SEARCH("RECHAZADO",L859)))</formula>
    </cfRule>
    <cfRule type="containsText" dxfId="634" priority="242" operator="containsText" text="NO">
      <formula>NOT(ISERROR(SEARCH("NO",L859)))</formula>
    </cfRule>
    <cfRule type="containsText" dxfId="633" priority="243" operator="containsText" text="CUMPLE">
      <formula>NOT(ISERROR(SEARCH("CUMPLE",L859)))</formula>
    </cfRule>
  </conditionalFormatting>
  <conditionalFormatting sqref="E869">
    <cfRule type="containsText" dxfId="632" priority="239" stopIfTrue="1" operator="containsText" text="NO HABILITADO">
      <formula>NOT(ISERROR(SEARCH("NO HABILITADO",E869)))</formula>
    </cfRule>
    <cfRule type="containsText" dxfId="631" priority="240" stopIfTrue="1" operator="containsText" text="HABILITADO">
      <formula>NOT(ISERROR(SEARCH("HABILITADO",E869)))</formula>
    </cfRule>
  </conditionalFormatting>
  <conditionalFormatting sqref="E869">
    <cfRule type="containsText" dxfId="630" priority="236" operator="containsText" text="RECHAZADO">
      <formula>NOT(ISERROR(SEARCH("RECHAZADO",E869)))</formula>
    </cfRule>
    <cfRule type="containsText" dxfId="629" priority="237" operator="containsText" text="NO">
      <formula>NOT(ISERROR(SEARCH("NO",E869)))</formula>
    </cfRule>
    <cfRule type="containsText" dxfId="628" priority="238" operator="containsText" text="CUMPLE">
      <formula>NOT(ISERROR(SEARCH("CUMPLE",E869)))</formula>
    </cfRule>
  </conditionalFormatting>
  <conditionalFormatting sqref="E869">
    <cfRule type="containsText" dxfId="627" priority="234" stopIfTrue="1" operator="containsText" text="NO HABILITADO">
      <formula>NOT(ISERROR(SEARCH("NO HABILITADO",E869)))</formula>
    </cfRule>
    <cfRule type="containsText" dxfId="626" priority="235" stopIfTrue="1" operator="containsText" text="HABILITADO">
      <formula>NOT(ISERROR(SEARCH("HABILITADO",E869)))</formula>
    </cfRule>
  </conditionalFormatting>
  <conditionalFormatting sqref="E869">
    <cfRule type="containsText" dxfId="625" priority="231" operator="containsText" text="RECHAZADO">
      <formula>NOT(ISERROR(SEARCH("RECHAZADO",E869)))</formula>
    </cfRule>
    <cfRule type="containsText" dxfId="624" priority="232" operator="containsText" text="NO">
      <formula>NOT(ISERROR(SEARCH("NO",E869)))</formula>
    </cfRule>
    <cfRule type="containsText" dxfId="623" priority="233" operator="containsText" text="CUMPLE">
      <formula>NOT(ISERROR(SEARCH("CUMPLE",E869)))</formula>
    </cfRule>
  </conditionalFormatting>
  <conditionalFormatting sqref="O873">
    <cfRule type="containsText" dxfId="622" priority="229" stopIfTrue="1" operator="containsText" text="NO HABILITADO">
      <formula>NOT(ISERROR(SEARCH("NO HABILITADO",O873)))</formula>
    </cfRule>
    <cfRule type="containsText" dxfId="621" priority="230" stopIfTrue="1" operator="containsText" text="HABILITADO">
      <formula>NOT(ISERROR(SEARCH("HABILITADO",O873)))</formula>
    </cfRule>
  </conditionalFormatting>
  <conditionalFormatting sqref="O873">
    <cfRule type="containsText" dxfId="620" priority="226" operator="containsText" text="RECHAZADO">
      <formula>NOT(ISERROR(SEARCH("RECHAZADO",O873)))</formula>
    </cfRule>
    <cfRule type="containsText" dxfId="619" priority="227" operator="containsText" text="NO">
      <formula>NOT(ISERROR(SEARCH("NO",O873)))</formula>
    </cfRule>
    <cfRule type="containsText" dxfId="618" priority="228" operator="containsText" text="CUMPLE">
      <formula>NOT(ISERROR(SEARCH("CUMPLE",O873)))</formula>
    </cfRule>
  </conditionalFormatting>
  <conditionalFormatting sqref="O873">
    <cfRule type="containsText" dxfId="617" priority="224" stopIfTrue="1" operator="containsText" text="NO HABILITADO">
      <formula>NOT(ISERROR(SEARCH("NO HABILITADO",O873)))</formula>
    </cfRule>
    <cfRule type="containsText" dxfId="616" priority="225" stopIfTrue="1" operator="containsText" text="HABILITADO">
      <formula>NOT(ISERROR(SEARCH("HABILITADO",O873)))</formula>
    </cfRule>
  </conditionalFormatting>
  <conditionalFormatting sqref="O873">
    <cfRule type="containsText" dxfId="615" priority="221" operator="containsText" text="RECHAZADO">
      <formula>NOT(ISERROR(SEARCH("RECHAZADO",O873)))</formula>
    </cfRule>
    <cfRule type="containsText" dxfId="614" priority="222" operator="containsText" text="NO">
      <formula>NOT(ISERROR(SEARCH("NO",O873)))</formula>
    </cfRule>
    <cfRule type="containsText" dxfId="613" priority="223" operator="containsText" text="CUMPLE">
      <formula>NOT(ISERROR(SEARCH("CUMPLE",O873)))</formula>
    </cfRule>
  </conditionalFormatting>
  <conditionalFormatting sqref="L880">
    <cfRule type="containsText" dxfId="612" priority="219" stopIfTrue="1" operator="containsText" text="NO HABILITADO">
      <formula>NOT(ISERROR(SEARCH("NO HABILITADO",L880)))</formula>
    </cfRule>
    <cfRule type="containsText" dxfId="611" priority="220" stopIfTrue="1" operator="containsText" text="HABILITADO">
      <formula>NOT(ISERROR(SEARCH("HABILITADO",L880)))</formula>
    </cfRule>
  </conditionalFormatting>
  <conditionalFormatting sqref="L880">
    <cfRule type="containsText" dxfId="610" priority="216" operator="containsText" text="RECHAZADO">
      <formula>NOT(ISERROR(SEARCH("RECHAZADO",L880)))</formula>
    </cfRule>
    <cfRule type="containsText" dxfId="609" priority="217" operator="containsText" text="NO">
      <formula>NOT(ISERROR(SEARCH("NO",L880)))</formula>
    </cfRule>
    <cfRule type="containsText" dxfId="608" priority="218" operator="containsText" text="CUMPLE">
      <formula>NOT(ISERROR(SEARCH("CUMPLE",L880)))</formula>
    </cfRule>
  </conditionalFormatting>
  <conditionalFormatting sqref="L880">
    <cfRule type="containsText" dxfId="607" priority="214" stopIfTrue="1" operator="containsText" text="NO HABILITADO">
      <formula>NOT(ISERROR(SEARCH("NO HABILITADO",L880)))</formula>
    </cfRule>
    <cfRule type="containsText" dxfId="606" priority="215" stopIfTrue="1" operator="containsText" text="HABILITADO">
      <formula>NOT(ISERROR(SEARCH("HABILITADO",L880)))</formula>
    </cfRule>
  </conditionalFormatting>
  <conditionalFormatting sqref="L880">
    <cfRule type="containsText" dxfId="605" priority="211" operator="containsText" text="RECHAZADO">
      <formula>NOT(ISERROR(SEARCH("RECHAZADO",L880)))</formula>
    </cfRule>
    <cfRule type="containsText" dxfId="604" priority="212" operator="containsText" text="NO">
      <formula>NOT(ISERROR(SEARCH("NO",L880)))</formula>
    </cfRule>
    <cfRule type="containsText" dxfId="603" priority="213" operator="containsText" text="CUMPLE">
      <formula>NOT(ISERROR(SEARCH("CUMPLE",L880)))</formula>
    </cfRule>
  </conditionalFormatting>
  <conditionalFormatting sqref="L881:L882">
    <cfRule type="containsText" dxfId="602" priority="209" stopIfTrue="1" operator="containsText" text="NO HABILITADO">
      <formula>NOT(ISERROR(SEARCH("NO HABILITADO",L881)))</formula>
    </cfRule>
    <cfRule type="containsText" dxfId="601" priority="210" stopIfTrue="1" operator="containsText" text="HABILITADO">
      <formula>NOT(ISERROR(SEARCH("HABILITADO",L881)))</formula>
    </cfRule>
  </conditionalFormatting>
  <conditionalFormatting sqref="L881:L882">
    <cfRule type="containsText" dxfId="600" priority="206" operator="containsText" text="RECHAZADO">
      <formula>NOT(ISERROR(SEARCH("RECHAZADO",L881)))</formula>
    </cfRule>
    <cfRule type="containsText" dxfId="599" priority="207" operator="containsText" text="NO">
      <formula>NOT(ISERROR(SEARCH("NO",L881)))</formula>
    </cfRule>
    <cfRule type="containsText" dxfId="598" priority="208" operator="containsText" text="CUMPLE">
      <formula>NOT(ISERROR(SEARCH("CUMPLE",L881)))</formula>
    </cfRule>
  </conditionalFormatting>
  <conditionalFormatting sqref="L881:L882">
    <cfRule type="containsText" dxfId="597" priority="204" stopIfTrue="1" operator="containsText" text="NO HABILITADO">
      <formula>NOT(ISERROR(SEARCH("NO HABILITADO",L881)))</formula>
    </cfRule>
    <cfRule type="containsText" dxfId="596" priority="205" stopIfTrue="1" operator="containsText" text="HABILITADO">
      <formula>NOT(ISERROR(SEARCH("HABILITADO",L881)))</formula>
    </cfRule>
  </conditionalFormatting>
  <conditionalFormatting sqref="L881:L882">
    <cfRule type="containsText" dxfId="595" priority="201" operator="containsText" text="RECHAZADO">
      <formula>NOT(ISERROR(SEARCH("RECHAZADO",L881)))</formula>
    </cfRule>
    <cfRule type="containsText" dxfId="594" priority="202" operator="containsText" text="NO">
      <formula>NOT(ISERROR(SEARCH("NO",L881)))</formula>
    </cfRule>
    <cfRule type="containsText" dxfId="593" priority="203" operator="containsText" text="CUMPLE">
      <formula>NOT(ISERROR(SEARCH("CUMPLE",L881)))</formula>
    </cfRule>
  </conditionalFormatting>
  <conditionalFormatting sqref="L890">
    <cfRule type="containsText" dxfId="592" priority="199" stopIfTrue="1" operator="containsText" text="NO HABILITADO">
      <formula>NOT(ISERROR(SEARCH("NO HABILITADO",L890)))</formula>
    </cfRule>
    <cfRule type="containsText" dxfId="591" priority="200" stopIfTrue="1" operator="containsText" text="HABILITADO">
      <formula>NOT(ISERROR(SEARCH("HABILITADO",L890)))</formula>
    </cfRule>
  </conditionalFormatting>
  <conditionalFormatting sqref="L890">
    <cfRule type="containsText" dxfId="590" priority="196" operator="containsText" text="RECHAZADO">
      <formula>NOT(ISERROR(SEARCH("RECHAZADO",L890)))</formula>
    </cfRule>
    <cfRule type="containsText" dxfId="589" priority="197" operator="containsText" text="NO">
      <formula>NOT(ISERROR(SEARCH("NO",L890)))</formula>
    </cfRule>
    <cfRule type="containsText" dxfId="588" priority="198" operator="containsText" text="CUMPLE">
      <formula>NOT(ISERROR(SEARCH("CUMPLE",L890)))</formula>
    </cfRule>
  </conditionalFormatting>
  <conditionalFormatting sqref="L890">
    <cfRule type="containsText" dxfId="587" priority="194" stopIfTrue="1" operator="containsText" text="NO HABILITADO">
      <formula>NOT(ISERROR(SEARCH("NO HABILITADO",L890)))</formula>
    </cfRule>
    <cfRule type="containsText" dxfId="586" priority="195" stopIfTrue="1" operator="containsText" text="HABILITADO">
      <formula>NOT(ISERROR(SEARCH("HABILITADO",L890)))</formula>
    </cfRule>
  </conditionalFormatting>
  <conditionalFormatting sqref="L890">
    <cfRule type="containsText" dxfId="585" priority="191" operator="containsText" text="RECHAZADO">
      <formula>NOT(ISERROR(SEARCH("RECHAZADO",L890)))</formula>
    </cfRule>
    <cfRule type="containsText" dxfId="584" priority="192" operator="containsText" text="NO">
      <formula>NOT(ISERROR(SEARCH("NO",L890)))</formula>
    </cfRule>
    <cfRule type="containsText" dxfId="583" priority="193" operator="containsText" text="CUMPLE">
      <formula>NOT(ISERROR(SEARCH("CUMPLE",L890)))</formula>
    </cfRule>
  </conditionalFormatting>
  <conditionalFormatting sqref="L888">
    <cfRule type="containsText" dxfId="582" priority="189" stopIfTrue="1" operator="containsText" text="NO HABILITADO">
      <formula>NOT(ISERROR(SEARCH("NO HABILITADO",L888)))</formula>
    </cfRule>
    <cfRule type="containsText" dxfId="581" priority="190" stopIfTrue="1" operator="containsText" text="HABILITADO">
      <formula>NOT(ISERROR(SEARCH("HABILITADO",L888)))</formula>
    </cfRule>
  </conditionalFormatting>
  <conditionalFormatting sqref="L888">
    <cfRule type="containsText" dxfId="580" priority="186" operator="containsText" text="RECHAZADO">
      <formula>NOT(ISERROR(SEARCH("RECHAZADO",L888)))</formula>
    </cfRule>
    <cfRule type="containsText" dxfId="579" priority="187" operator="containsText" text="NO">
      <formula>NOT(ISERROR(SEARCH("NO",L888)))</formula>
    </cfRule>
    <cfRule type="containsText" dxfId="578" priority="188" operator="containsText" text="CUMPLE">
      <formula>NOT(ISERROR(SEARCH("CUMPLE",L888)))</formula>
    </cfRule>
  </conditionalFormatting>
  <conditionalFormatting sqref="L888">
    <cfRule type="containsText" dxfId="577" priority="184" stopIfTrue="1" operator="containsText" text="NO HABILITADO">
      <formula>NOT(ISERROR(SEARCH("NO HABILITADO",L888)))</formula>
    </cfRule>
    <cfRule type="containsText" dxfId="576" priority="185" stopIfTrue="1" operator="containsText" text="HABILITADO">
      <formula>NOT(ISERROR(SEARCH("HABILITADO",L888)))</formula>
    </cfRule>
  </conditionalFormatting>
  <conditionalFormatting sqref="L888">
    <cfRule type="containsText" dxfId="575" priority="181" operator="containsText" text="RECHAZADO">
      <formula>NOT(ISERROR(SEARCH("RECHAZADO",L888)))</formula>
    </cfRule>
    <cfRule type="containsText" dxfId="574" priority="182" operator="containsText" text="NO">
      <formula>NOT(ISERROR(SEARCH("NO",L888)))</formula>
    </cfRule>
    <cfRule type="containsText" dxfId="573" priority="183" operator="containsText" text="CUMPLE">
      <formula>NOT(ISERROR(SEARCH("CUMPLE",L888)))</formula>
    </cfRule>
  </conditionalFormatting>
  <conditionalFormatting sqref="L889">
    <cfRule type="containsText" dxfId="572" priority="179" stopIfTrue="1" operator="containsText" text="NO HABILITADO">
      <formula>NOT(ISERROR(SEARCH("NO HABILITADO",L889)))</formula>
    </cfRule>
    <cfRule type="containsText" dxfId="571" priority="180" stopIfTrue="1" operator="containsText" text="HABILITADO">
      <formula>NOT(ISERROR(SEARCH("HABILITADO",L889)))</formula>
    </cfRule>
  </conditionalFormatting>
  <conditionalFormatting sqref="L889">
    <cfRule type="containsText" dxfId="570" priority="176" operator="containsText" text="RECHAZADO">
      <formula>NOT(ISERROR(SEARCH("RECHAZADO",L889)))</formula>
    </cfRule>
    <cfRule type="containsText" dxfId="569" priority="177" operator="containsText" text="NO">
      <formula>NOT(ISERROR(SEARCH("NO",L889)))</formula>
    </cfRule>
    <cfRule type="containsText" dxfId="568" priority="178" operator="containsText" text="CUMPLE">
      <formula>NOT(ISERROR(SEARCH("CUMPLE",L889)))</formula>
    </cfRule>
  </conditionalFormatting>
  <conditionalFormatting sqref="L889">
    <cfRule type="containsText" dxfId="567" priority="174" stopIfTrue="1" operator="containsText" text="NO HABILITADO">
      <formula>NOT(ISERROR(SEARCH("NO HABILITADO",L889)))</formula>
    </cfRule>
    <cfRule type="containsText" dxfId="566" priority="175" stopIfTrue="1" operator="containsText" text="HABILITADO">
      <formula>NOT(ISERROR(SEARCH("HABILITADO",L889)))</formula>
    </cfRule>
  </conditionalFormatting>
  <conditionalFormatting sqref="L889">
    <cfRule type="containsText" dxfId="565" priority="171" operator="containsText" text="RECHAZADO">
      <formula>NOT(ISERROR(SEARCH("RECHAZADO",L889)))</formula>
    </cfRule>
    <cfRule type="containsText" dxfId="564" priority="172" operator="containsText" text="NO">
      <formula>NOT(ISERROR(SEARCH("NO",L889)))</formula>
    </cfRule>
    <cfRule type="containsText" dxfId="563" priority="173" operator="containsText" text="CUMPLE">
      <formula>NOT(ISERROR(SEARCH("CUMPLE",L889)))</formula>
    </cfRule>
  </conditionalFormatting>
  <conditionalFormatting sqref="L883">
    <cfRule type="containsText" dxfId="562" priority="169" stopIfTrue="1" operator="containsText" text="NO HABILITADO">
      <formula>NOT(ISERROR(SEARCH("NO HABILITADO",L883)))</formula>
    </cfRule>
    <cfRule type="containsText" dxfId="561" priority="170" stopIfTrue="1" operator="containsText" text="HABILITADO">
      <formula>NOT(ISERROR(SEARCH("HABILITADO",L883)))</formula>
    </cfRule>
  </conditionalFormatting>
  <conditionalFormatting sqref="L883">
    <cfRule type="containsText" dxfId="560" priority="166" operator="containsText" text="RECHAZADO">
      <formula>NOT(ISERROR(SEARCH("RECHAZADO",L883)))</formula>
    </cfRule>
    <cfRule type="containsText" dxfId="559" priority="167" operator="containsText" text="NO">
      <formula>NOT(ISERROR(SEARCH("NO",L883)))</formula>
    </cfRule>
    <cfRule type="containsText" dxfId="558" priority="168" operator="containsText" text="CUMPLE">
      <formula>NOT(ISERROR(SEARCH("CUMPLE",L883)))</formula>
    </cfRule>
  </conditionalFormatting>
  <conditionalFormatting sqref="L883">
    <cfRule type="containsText" dxfId="557" priority="164" stopIfTrue="1" operator="containsText" text="NO HABILITADO">
      <formula>NOT(ISERROR(SEARCH("NO HABILITADO",L883)))</formula>
    </cfRule>
    <cfRule type="containsText" dxfId="556" priority="165" stopIfTrue="1" operator="containsText" text="HABILITADO">
      <formula>NOT(ISERROR(SEARCH("HABILITADO",L883)))</formula>
    </cfRule>
  </conditionalFormatting>
  <conditionalFormatting sqref="L883">
    <cfRule type="containsText" dxfId="555" priority="161" operator="containsText" text="RECHAZADO">
      <formula>NOT(ISERROR(SEARCH("RECHAZADO",L883)))</formula>
    </cfRule>
    <cfRule type="containsText" dxfId="554" priority="162" operator="containsText" text="NO">
      <formula>NOT(ISERROR(SEARCH("NO",L883)))</formula>
    </cfRule>
    <cfRule type="containsText" dxfId="553" priority="163" operator="containsText" text="CUMPLE">
      <formula>NOT(ISERROR(SEARCH("CUMPLE",L883)))</formula>
    </cfRule>
  </conditionalFormatting>
  <conditionalFormatting sqref="E891">
    <cfRule type="containsText" dxfId="552" priority="159" stopIfTrue="1" operator="containsText" text="NO HABILITADO">
      <formula>NOT(ISERROR(SEARCH("NO HABILITADO",E891)))</formula>
    </cfRule>
    <cfRule type="containsText" dxfId="551" priority="160" stopIfTrue="1" operator="containsText" text="HABILITADO">
      <formula>NOT(ISERROR(SEARCH("HABILITADO",E891)))</formula>
    </cfRule>
  </conditionalFormatting>
  <conditionalFormatting sqref="E891">
    <cfRule type="containsText" dxfId="550" priority="156" operator="containsText" text="RECHAZADO">
      <formula>NOT(ISERROR(SEARCH("RECHAZADO",E891)))</formula>
    </cfRule>
    <cfRule type="containsText" dxfId="549" priority="157" operator="containsText" text="NO">
      <formula>NOT(ISERROR(SEARCH("NO",E891)))</formula>
    </cfRule>
    <cfRule type="containsText" dxfId="548" priority="158" operator="containsText" text="CUMPLE">
      <formula>NOT(ISERROR(SEARCH("CUMPLE",E891)))</formula>
    </cfRule>
  </conditionalFormatting>
  <conditionalFormatting sqref="E891">
    <cfRule type="containsText" dxfId="547" priority="154" stopIfTrue="1" operator="containsText" text="NO HABILITADO">
      <formula>NOT(ISERROR(SEARCH("NO HABILITADO",E891)))</formula>
    </cfRule>
    <cfRule type="containsText" dxfId="546" priority="155" stopIfTrue="1" operator="containsText" text="HABILITADO">
      <formula>NOT(ISERROR(SEARCH("HABILITADO",E891)))</formula>
    </cfRule>
  </conditionalFormatting>
  <conditionalFormatting sqref="L866">
    <cfRule type="containsText" dxfId="545" priority="149" stopIfTrue="1" operator="containsText" text="NO HABILITADO">
      <formula>NOT(ISERROR(SEARCH("NO HABILITADO",L866)))</formula>
    </cfRule>
    <cfRule type="containsText" dxfId="544" priority="150" stopIfTrue="1" operator="containsText" text="HABILITADO">
      <formula>NOT(ISERROR(SEARCH("HABILITADO",L866)))</formula>
    </cfRule>
  </conditionalFormatting>
  <conditionalFormatting sqref="L866">
    <cfRule type="containsText" dxfId="543" priority="146" operator="containsText" text="RECHAZADO">
      <formula>NOT(ISERROR(SEARCH("RECHAZADO",L866)))</formula>
    </cfRule>
    <cfRule type="containsText" dxfId="542" priority="147" operator="containsText" text="NO">
      <formula>NOT(ISERROR(SEARCH("NO",L866)))</formula>
    </cfRule>
    <cfRule type="containsText" dxfId="541" priority="148" operator="containsText" text="CUMPLE">
      <formula>NOT(ISERROR(SEARCH("CUMPLE",L866)))</formula>
    </cfRule>
  </conditionalFormatting>
  <conditionalFormatting sqref="L866">
    <cfRule type="containsText" dxfId="540" priority="144" stopIfTrue="1" operator="containsText" text="NO HABILITADO">
      <formula>NOT(ISERROR(SEARCH("NO HABILITADO",L866)))</formula>
    </cfRule>
    <cfRule type="containsText" dxfId="539" priority="145" stopIfTrue="1" operator="containsText" text="HABILITADO">
      <formula>NOT(ISERROR(SEARCH("HABILITADO",L866)))</formula>
    </cfRule>
  </conditionalFormatting>
  <conditionalFormatting sqref="L867">
    <cfRule type="containsText" dxfId="538" priority="139" stopIfTrue="1" operator="containsText" text="NO HABILITADO">
      <formula>NOT(ISERROR(SEARCH("NO HABILITADO",L867)))</formula>
    </cfRule>
    <cfRule type="containsText" dxfId="537" priority="140" stopIfTrue="1" operator="containsText" text="HABILITADO">
      <formula>NOT(ISERROR(SEARCH("HABILITADO",L867)))</formula>
    </cfRule>
  </conditionalFormatting>
  <conditionalFormatting sqref="L867">
    <cfRule type="containsText" dxfId="536" priority="136" operator="containsText" text="RECHAZADO">
      <formula>NOT(ISERROR(SEARCH("RECHAZADO",L867)))</formula>
    </cfRule>
    <cfRule type="containsText" dxfId="535" priority="137" operator="containsText" text="NO">
      <formula>NOT(ISERROR(SEARCH("NO",L867)))</formula>
    </cfRule>
    <cfRule type="containsText" dxfId="534" priority="138" operator="containsText" text="CUMPLE">
      <formula>NOT(ISERROR(SEARCH("CUMPLE",L867)))</formula>
    </cfRule>
  </conditionalFormatting>
  <conditionalFormatting sqref="L867">
    <cfRule type="containsText" dxfId="533" priority="134" stopIfTrue="1" operator="containsText" text="NO HABILITADO">
      <formula>NOT(ISERROR(SEARCH("NO HABILITADO",L867)))</formula>
    </cfRule>
    <cfRule type="containsText" dxfId="532" priority="135" stopIfTrue="1" operator="containsText" text="HABILITADO">
      <formula>NOT(ISERROR(SEARCH("HABILITADO",L867)))</formula>
    </cfRule>
  </conditionalFormatting>
  <conditionalFormatting sqref="L813">
    <cfRule type="containsText" dxfId="531" priority="129" stopIfTrue="1" operator="containsText" text="NO HABILITADO">
      <formula>NOT(ISERROR(SEARCH("NO HABILITADO",L813)))</formula>
    </cfRule>
    <cfRule type="containsText" dxfId="530" priority="130" stopIfTrue="1" operator="containsText" text="HABILITADO">
      <formula>NOT(ISERROR(SEARCH("HABILITADO",L813)))</formula>
    </cfRule>
  </conditionalFormatting>
  <conditionalFormatting sqref="L813">
    <cfRule type="containsText" dxfId="529" priority="126" operator="containsText" text="RECHAZADO">
      <formula>NOT(ISERROR(SEARCH("RECHAZADO",L813)))</formula>
    </cfRule>
    <cfRule type="containsText" dxfId="528" priority="127" operator="containsText" text="NO">
      <formula>NOT(ISERROR(SEARCH("NO",L813)))</formula>
    </cfRule>
    <cfRule type="containsText" dxfId="527" priority="128" operator="containsText" text="CUMPLE">
      <formula>NOT(ISERROR(SEARCH("CUMPLE",L813)))</formula>
    </cfRule>
  </conditionalFormatting>
  <conditionalFormatting sqref="L813">
    <cfRule type="containsText" dxfId="526" priority="124" stopIfTrue="1" operator="containsText" text="NO HABILITADO">
      <formula>NOT(ISERROR(SEARCH("NO HABILITADO",L813)))</formula>
    </cfRule>
    <cfRule type="containsText" dxfId="525" priority="125" stopIfTrue="1" operator="containsText" text="HABILITADO">
      <formula>NOT(ISERROR(SEARCH("HABILITADO",L813)))</formula>
    </cfRule>
  </conditionalFormatting>
  <conditionalFormatting sqref="L813">
    <cfRule type="containsText" dxfId="524" priority="121" operator="containsText" text="RECHAZADO">
      <formula>NOT(ISERROR(SEARCH("RECHAZADO",L813)))</formula>
    </cfRule>
    <cfRule type="containsText" dxfId="523" priority="122" operator="containsText" text="NO">
      <formula>NOT(ISERROR(SEARCH("NO",L813)))</formula>
    </cfRule>
    <cfRule type="containsText" dxfId="522" priority="123" operator="containsText" text="CUMPLE">
      <formula>NOT(ISERROR(SEARCH("CUMPLE",L813)))</formula>
    </cfRule>
  </conditionalFormatting>
  <conditionalFormatting sqref="F790">
    <cfRule type="containsText" dxfId="521" priority="111" operator="containsText" text="RECHAZADO">
      <formula>NOT(ISERROR(SEARCH("RECHAZADO",F790)))</formula>
    </cfRule>
    <cfRule type="containsText" dxfId="520" priority="112" operator="containsText" text="NO">
      <formula>NOT(ISERROR(SEARCH("NO",F790)))</formula>
    </cfRule>
    <cfRule type="containsText" dxfId="519" priority="113" operator="containsText" text="CUMPLE">
      <formula>NOT(ISERROR(SEARCH("CUMPLE",F790)))</formula>
    </cfRule>
    <cfRule type="containsText" dxfId="518" priority="114" stopIfTrue="1" operator="containsText" text="NO HABILITADO">
      <formula>NOT(ISERROR(SEARCH("NO HABILITADO",F790)))</formula>
    </cfRule>
    <cfRule type="containsText" dxfId="517" priority="115" stopIfTrue="1" operator="containsText" text="HABILITADO">
      <formula>NOT(ISERROR(SEARCH("HABILITADO",F790)))</formula>
    </cfRule>
    <cfRule type="containsText" dxfId="516" priority="116" operator="containsText" text="RECHAZADO">
      <formula>NOT(ISERROR(SEARCH("RECHAZADO",F790)))</formula>
    </cfRule>
    <cfRule type="containsText" dxfId="515" priority="117" operator="containsText" text="NO">
      <formula>NOT(ISERROR(SEARCH("NO",F790)))</formula>
    </cfRule>
    <cfRule type="containsText" dxfId="514" priority="118" operator="containsText" text="CUMPLE">
      <formula>NOT(ISERROR(SEARCH("CUMPLE",F790)))</formula>
    </cfRule>
    <cfRule type="containsText" dxfId="513" priority="119" stopIfTrue="1" operator="containsText" text="NO HABILITADO">
      <formula>NOT(ISERROR(SEARCH("NO HABILITADO",F790)))</formula>
    </cfRule>
    <cfRule type="containsText" dxfId="512" priority="120" stopIfTrue="1" operator="containsText" text="HABILITADO">
      <formula>NOT(ISERROR(SEARCH("HABILITADO",F790)))</formula>
    </cfRule>
  </conditionalFormatting>
  <conditionalFormatting sqref="F843">
    <cfRule type="containsText" dxfId="511" priority="101" operator="containsText" text="RECHAZADO">
      <formula>NOT(ISERROR(SEARCH("RECHAZADO",F843)))</formula>
    </cfRule>
    <cfRule type="containsText" dxfId="510" priority="102" operator="containsText" text="NO">
      <formula>NOT(ISERROR(SEARCH("NO",F843)))</formula>
    </cfRule>
    <cfRule type="containsText" dxfId="509" priority="103" operator="containsText" text="CUMPLE">
      <formula>NOT(ISERROR(SEARCH("CUMPLE",F843)))</formula>
    </cfRule>
    <cfRule type="containsText" dxfId="508" priority="104" stopIfTrue="1" operator="containsText" text="NO HABILITADO">
      <formula>NOT(ISERROR(SEARCH("NO HABILITADO",F843)))</formula>
    </cfRule>
    <cfRule type="containsText" dxfId="507" priority="105" stopIfTrue="1" operator="containsText" text="HABILITADO">
      <formula>NOT(ISERROR(SEARCH("HABILITADO",F843)))</formula>
    </cfRule>
    <cfRule type="containsText" dxfId="506" priority="106" operator="containsText" text="RECHAZADO">
      <formula>NOT(ISERROR(SEARCH("RECHAZADO",F843)))</formula>
    </cfRule>
    <cfRule type="containsText" dxfId="505" priority="107" operator="containsText" text="NO">
      <formula>NOT(ISERROR(SEARCH("NO",F843)))</formula>
    </cfRule>
    <cfRule type="containsText" dxfId="504" priority="108" operator="containsText" text="CUMPLE">
      <formula>NOT(ISERROR(SEARCH("CUMPLE",F843)))</formula>
    </cfRule>
    <cfRule type="containsText" dxfId="503" priority="109" stopIfTrue="1" operator="containsText" text="NO HABILITADO">
      <formula>NOT(ISERROR(SEARCH("NO HABILITADO",F843)))</formula>
    </cfRule>
    <cfRule type="containsText" dxfId="502" priority="110" stopIfTrue="1" operator="containsText" text="HABILITADO">
      <formula>NOT(ISERROR(SEARCH("HABILITADO",F843)))</formula>
    </cfRule>
  </conditionalFormatting>
  <conditionalFormatting sqref="E746">
    <cfRule type="containsText" dxfId="501" priority="56" operator="containsText" text="RECHAZADO">
      <formula>NOT(ISERROR(SEARCH("RECHAZADO",E746)))</formula>
    </cfRule>
    <cfRule type="containsText" dxfId="500" priority="57" operator="containsText" text="NO">
      <formula>NOT(ISERROR(SEARCH("NO",E746)))</formula>
    </cfRule>
    <cfRule type="containsText" dxfId="499" priority="58" operator="containsText" text="CUMPLE">
      <formula>NOT(ISERROR(SEARCH("CUMPLE",E746)))</formula>
    </cfRule>
    <cfRule type="containsText" dxfId="498" priority="59" stopIfTrue="1" operator="containsText" text="NO HABILITADO">
      <formula>NOT(ISERROR(SEARCH("NO HABILITADO",E746)))</formula>
    </cfRule>
    <cfRule type="containsText" dxfId="497" priority="60" stopIfTrue="1" operator="containsText" text="HABILITADO">
      <formula>NOT(ISERROR(SEARCH("HABILITADO",E746)))</formula>
    </cfRule>
    <cfRule type="containsText" dxfId="496" priority="61" operator="containsText" text="RECHAZADO">
      <formula>NOT(ISERROR(SEARCH("RECHAZADO",E746)))</formula>
    </cfRule>
    <cfRule type="containsText" dxfId="495" priority="62" operator="containsText" text="NO">
      <formula>NOT(ISERROR(SEARCH("NO",E746)))</formula>
    </cfRule>
    <cfRule type="containsText" dxfId="494" priority="63" operator="containsText" text="CUMPLE">
      <formula>NOT(ISERROR(SEARCH("CUMPLE",E746)))</formula>
    </cfRule>
    <cfRule type="containsText" dxfId="493" priority="64" stopIfTrue="1" operator="containsText" text="NO HABILITADO">
      <formula>NOT(ISERROR(SEARCH("NO HABILITADO",E746)))</formula>
    </cfRule>
    <cfRule type="containsText" dxfId="492" priority="65" stopIfTrue="1" operator="containsText" text="HABILITADO">
      <formula>NOT(ISERROR(SEARCH("HABILITADO",E746)))</formula>
    </cfRule>
  </conditionalFormatting>
  <conditionalFormatting sqref="E767">
    <cfRule type="containsText" dxfId="491" priority="11" operator="containsText" text="RECHAZADO">
      <formula>NOT(ISERROR(SEARCH("RECHAZADO",E767)))</formula>
    </cfRule>
    <cfRule type="containsText" dxfId="490" priority="12" operator="containsText" text="NO">
      <formula>NOT(ISERROR(SEARCH("NO",E767)))</formula>
    </cfRule>
    <cfRule type="containsText" dxfId="489" priority="13" operator="containsText" text="CUMPLE">
      <formula>NOT(ISERROR(SEARCH("CUMPLE",E767)))</formula>
    </cfRule>
    <cfRule type="containsText" dxfId="488" priority="14" stopIfTrue="1" operator="containsText" text="NO HABILITADO">
      <formula>NOT(ISERROR(SEARCH("NO HABILITADO",E767)))</formula>
    </cfRule>
    <cfRule type="containsText" dxfId="487" priority="15" stopIfTrue="1" operator="containsText" text="HABILITADO">
      <formula>NOT(ISERROR(SEARCH("HABILITADO",E767)))</formula>
    </cfRule>
    <cfRule type="containsText" dxfId="486" priority="16" operator="containsText" text="RECHAZADO">
      <formula>NOT(ISERROR(SEARCH("RECHAZADO",E767)))</formula>
    </cfRule>
    <cfRule type="containsText" dxfId="485" priority="17" operator="containsText" text="NO">
      <formula>NOT(ISERROR(SEARCH("NO",E767)))</formula>
    </cfRule>
    <cfRule type="containsText" dxfId="484" priority="18" operator="containsText" text="CUMPLE">
      <formula>NOT(ISERROR(SEARCH("CUMPLE",E767)))</formula>
    </cfRule>
    <cfRule type="containsText" dxfId="483" priority="19" stopIfTrue="1" operator="containsText" text="NO HABILITADO">
      <formula>NOT(ISERROR(SEARCH("NO HABILITADO",E767)))</formula>
    </cfRule>
    <cfRule type="containsText" dxfId="482" priority="20" stopIfTrue="1" operator="containsText" text="HABILITADO">
      <formula>NOT(ISERROR(SEARCH("HABILITADO",E767)))</formula>
    </cfRule>
  </conditionalFormatting>
  <conditionalFormatting sqref="L736:L738">
    <cfRule type="containsText" dxfId="481" priority="86" operator="containsText" text="RECHAZADO">
      <formula>NOT(ISERROR(SEARCH("RECHAZADO",L736)))</formula>
    </cfRule>
    <cfRule type="containsText" dxfId="480" priority="87" operator="containsText" text="NO">
      <formula>NOT(ISERROR(SEARCH("NO",L736)))</formula>
    </cfRule>
    <cfRule type="containsText" dxfId="479" priority="88" operator="containsText" text="CUMPLE">
      <formula>NOT(ISERROR(SEARCH("CUMPLE",L736)))</formula>
    </cfRule>
    <cfRule type="containsText" dxfId="478" priority="89" stopIfTrue="1" operator="containsText" text="NO HABILITADO">
      <formula>NOT(ISERROR(SEARCH("NO HABILITADO",L736)))</formula>
    </cfRule>
    <cfRule type="containsText" dxfId="477" priority="90" stopIfTrue="1" operator="containsText" text="HABILITADO">
      <formula>NOT(ISERROR(SEARCH("HABILITADO",L736)))</formula>
    </cfRule>
  </conditionalFormatting>
  <conditionalFormatting sqref="L736:L739">
    <cfRule type="containsText" dxfId="476" priority="71" operator="containsText" text="RECHAZADO">
      <formula>NOT(ISERROR(SEARCH("RECHAZADO",L736)))</formula>
    </cfRule>
    <cfRule type="containsText" dxfId="475" priority="72" operator="containsText" text="NO">
      <formula>NOT(ISERROR(SEARCH("NO",L736)))</formula>
    </cfRule>
    <cfRule type="containsText" dxfId="474" priority="73" operator="containsText" text="CUMPLE">
      <formula>NOT(ISERROR(SEARCH("CUMPLE",L736)))</formula>
    </cfRule>
    <cfRule type="containsText" dxfId="473" priority="74" stopIfTrue="1" operator="containsText" text="NO HABILITADO">
      <formula>NOT(ISERROR(SEARCH("NO HABILITADO",L736)))</formula>
    </cfRule>
    <cfRule type="containsText" dxfId="472" priority="75" stopIfTrue="1" operator="containsText" text="HABILITADO">
      <formula>NOT(ISERROR(SEARCH("HABILITADO",L736)))</formula>
    </cfRule>
  </conditionalFormatting>
  <conditionalFormatting sqref="L739">
    <cfRule type="containsText" dxfId="471" priority="66" operator="containsText" text="RECHAZADO">
      <formula>NOT(ISERROR(SEARCH("RECHAZADO",L739)))</formula>
    </cfRule>
    <cfRule type="containsText" dxfId="470" priority="67" operator="containsText" text="NO">
      <formula>NOT(ISERROR(SEARCH("NO",L739)))</formula>
    </cfRule>
    <cfRule type="containsText" dxfId="469" priority="68" operator="containsText" text="CUMPLE">
      <formula>NOT(ISERROR(SEARCH("CUMPLE",L739)))</formula>
    </cfRule>
    <cfRule type="containsText" dxfId="468" priority="69" stopIfTrue="1" operator="containsText" text="NO HABILITADO">
      <formula>NOT(ISERROR(SEARCH("NO HABILITADO",L739)))</formula>
    </cfRule>
    <cfRule type="containsText" dxfId="467" priority="70" stopIfTrue="1" operator="containsText" text="HABILITADO">
      <formula>NOT(ISERROR(SEARCH("HABILITADO",L739)))</formula>
    </cfRule>
  </conditionalFormatting>
  <conditionalFormatting sqref="L744:L745">
    <cfRule type="containsText" dxfId="466" priority="81" operator="containsText" text="RECHAZADO">
      <formula>NOT(ISERROR(SEARCH("RECHAZADO",L744)))</formula>
    </cfRule>
    <cfRule type="containsText" dxfId="465" priority="82" operator="containsText" text="NO">
      <formula>NOT(ISERROR(SEARCH("NO",L744)))</formula>
    </cfRule>
    <cfRule type="containsText" dxfId="464" priority="83" operator="containsText" text="CUMPLE">
      <formula>NOT(ISERROR(SEARCH("CUMPLE",L744)))</formula>
    </cfRule>
    <cfRule type="containsText" dxfId="463" priority="84" stopIfTrue="1" operator="containsText" text="NO HABILITADO">
      <formula>NOT(ISERROR(SEARCH("NO HABILITADO",L744)))</formula>
    </cfRule>
    <cfRule type="containsText" dxfId="462" priority="85" stopIfTrue="1" operator="containsText" text="HABILITADO">
      <formula>NOT(ISERROR(SEARCH("HABILITADO",L744)))</formula>
    </cfRule>
  </conditionalFormatting>
  <conditionalFormatting sqref="L744:L745">
    <cfRule type="containsText" dxfId="461" priority="76" operator="containsText" text="RECHAZADO">
      <formula>NOT(ISERROR(SEARCH("RECHAZADO",L744)))</formula>
    </cfRule>
    <cfRule type="containsText" dxfId="460" priority="77" operator="containsText" text="NO">
      <formula>NOT(ISERROR(SEARCH("NO",L744)))</formula>
    </cfRule>
    <cfRule type="containsText" dxfId="459" priority="78" operator="containsText" text="CUMPLE">
      <formula>NOT(ISERROR(SEARCH("CUMPLE",L744)))</formula>
    </cfRule>
    <cfRule type="containsText" dxfId="458" priority="79" stopIfTrue="1" operator="containsText" text="NO HABILITADO">
      <formula>NOT(ISERROR(SEARCH("NO HABILITADO",L744)))</formula>
    </cfRule>
    <cfRule type="containsText" dxfId="457" priority="80" stopIfTrue="1" operator="containsText" text="HABILITADO">
      <formula>NOT(ISERROR(SEARCH("HABILITADO",L744)))</formula>
    </cfRule>
  </conditionalFormatting>
  <conditionalFormatting sqref="L757:L759">
    <cfRule type="containsText" dxfId="456" priority="41" operator="containsText" text="RECHAZADO">
      <formula>NOT(ISERROR(SEARCH("RECHAZADO",L757)))</formula>
    </cfRule>
    <cfRule type="containsText" dxfId="455" priority="42" operator="containsText" text="NO">
      <formula>NOT(ISERROR(SEARCH("NO",L757)))</formula>
    </cfRule>
    <cfRule type="containsText" dxfId="454" priority="43" operator="containsText" text="CUMPLE">
      <formula>NOT(ISERROR(SEARCH("CUMPLE",L757)))</formula>
    </cfRule>
    <cfRule type="containsText" dxfId="453" priority="44" stopIfTrue="1" operator="containsText" text="NO HABILITADO">
      <formula>NOT(ISERROR(SEARCH("NO HABILITADO",L757)))</formula>
    </cfRule>
    <cfRule type="containsText" dxfId="452" priority="45" stopIfTrue="1" operator="containsText" text="HABILITADO">
      <formula>NOT(ISERROR(SEARCH("HABILITADO",L757)))</formula>
    </cfRule>
  </conditionalFormatting>
  <conditionalFormatting sqref="L757:L760">
    <cfRule type="containsText" dxfId="451" priority="26" operator="containsText" text="RECHAZADO">
      <formula>NOT(ISERROR(SEARCH("RECHAZADO",L757)))</formula>
    </cfRule>
    <cfRule type="containsText" dxfId="450" priority="27" operator="containsText" text="NO">
      <formula>NOT(ISERROR(SEARCH("NO",L757)))</formula>
    </cfRule>
    <cfRule type="containsText" dxfId="449" priority="28" operator="containsText" text="CUMPLE">
      <formula>NOT(ISERROR(SEARCH("CUMPLE",L757)))</formula>
    </cfRule>
    <cfRule type="containsText" dxfId="448" priority="29" stopIfTrue="1" operator="containsText" text="NO HABILITADO">
      <formula>NOT(ISERROR(SEARCH("NO HABILITADO",L757)))</formula>
    </cfRule>
    <cfRule type="containsText" dxfId="447" priority="30" stopIfTrue="1" operator="containsText" text="HABILITADO">
      <formula>NOT(ISERROR(SEARCH("HABILITADO",L757)))</formula>
    </cfRule>
  </conditionalFormatting>
  <conditionalFormatting sqref="L760">
    <cfRule type="containsText" dxfId="446" priority="21" operator="containsText" text="RECHAZADO">
      <formula>NOT(ISERROR(SEARCH("RECHAZADO",L760)))</formula>
    </cfRule>
    <cfRule type="containsText" dxfId="445" priority="22" operator="containsText" text="NO">
      <formula>NOT(ISERROR(SEARCH("NO",L760)))</formula>
    </cfRule>
    <cfRule type="containsText" dxfId="444" priority="23" operator="containsText" text="CUMPLE">
      <formula>NOT(ISERROR(SEARCH("CUMPLE",L760)))</formula>
    </cfRule>
    <cfRule type="containsText" dxfId="443" priority="24" stopIfTrue="1" operator="containsText" text="NO HABILITADO">
      <formula>NOT(ISERROR(SEARCH("NO HABILITADO",L760)))</formula>
    </cfRule>
    <cfRule type="containsText" dxfId="442" priority="25" stopIfTrue="1" operator="containsText" text="HABILITADO">
      <formula>NOT(ISERROR(SEARCH("HABILITADO",L760)))</formula>
    </cfRule>
  </conditionalFormatting>
  <conditionalFormatting sqref="L765:L766">
    <cfRule type="containsText" dxfId="441" priority="36" operator="containsText" text="RECHAZADO">
      <formula>NOT(ISERROR(SEARCH("RECHAZADO",L765)))</formula>
    </cfRule>
    <cfRule type="containsText" dxfId="440" priority="37" operator="containsText" text="NO">
      <formula>NOT(ISERROR(SEARCH("NO",L765)))</formula>
    </cfRule>
    <cfRule type="containsText" dxfId="439" priority="38" operator="containsText" text="CUMPLE">
      <formula>NOT(ISERROR(SEARCH("CUMPLE",L765)))</formula>
    </cfRule>
    <cfRule type="containsText" dxfId="438" priority="39" stopIfTrue="1" operator="containsText" text="NO HABILITADO">
      <formula>NOT(ISERROR(SEARCH("NO HABILITADO",L765)))</formula>
    </cfRule>
    <cfRule type="containsText" dxfId="437" priority="40" stopIfTrue="1" operator="containsText" text="HABILITADO">
      <formula>NOT(ISERROR(SEARCH("HABILITADO",L765)))</formula>
    </cfRule>
  </conditionalFormatting>
  <conditionalFormatting sqref="L765:L766">
    <cfRule type="containsText" dxfId="436" priority="31" operator="containsText" text="RECHAZADO">
      <formula>NOT(ISERROR(SEARCH("RECHAZADO",L765)))</formula>
    </cfRule>
    <cfRule type="containsText" dxfId="435" priority="32" operator="containsText" text="NO">
      <formula>NOT(ISERROR(SEARCH("NO",L765)))</formula>
    </cfRule>
    <cfRule type="containsText" dxfId="434" priority="33" operator="containsText" text="CUMPLE">
      <formula>NOT(ISERROR(SEARCH("CUMPLE",L765)))</formula>
    </cfRule>
    <cfRule type="containsText" dxfId="433" priority="34" stopIfTrue="1" operator="containsText" text="NO HABILITADO">
      <formula>NOT(ISERROR(SEARCH("NO HABILITADO",L765)))</formula>
    </cfRule>
    <cfRule type="containsText" dxfId="432" priority="35" stopIfTrue="1" operator="containsText" text="HABILITADO">
      <formula>NOT(ISERROR(SEARCH("HABILITADO",L765)))</formula>
    </cfRule>
  </conditionalFormatting>
  <conditionalFormatting sqref="O729">
    <cfRule type="containsText" dxfId="431" priority="91" operator="containsText" text="RECHAZADO">
      <formula>NOT(ISERROR(SEARCH("RECHAZADO",O729)))</formula>
    </cfRule>
    <cfRule type="containsText" dxfId="430" priority="92" operator="containsText" text="NO">
      <formula>NOT(ISERROR(SEARCH("NO",O729)))</formula>
    </cfRule>
    <cfRule type="containsText" dxfId="429" priority="93" operator="containsText" text="CUMPLE">
      <formula>NOT(ISERROR(SEARCH("CUMPLE",O729)))</formula>
    </cfRule>
    <cfRule type="containsText" dxfId="428" priority="94" stopIfTrue="1" operator="containsText" text="NO HABILITADO">
      <formula>NOT(ISERROR(SEARCH("NO HABILITADO",O729)))</formula>
    </cfRule>
    <cfRule type="containsText" dxfId="427" priority="95" stopIfTrue="1" operator="containsText" text="HABILITADO">
      <formula>NOT(ISERROR(SEARCH("HABILITADO",O729)))</formula>
    </cfRule>
    <cfRule type="containsText" dxfId="426" priority="96" operator="containsText" text="RECHAZADO">
      <formula>NOT(ISERROR(SEARCH("RECHAZADO",O729)))</formula>
    </cfRule>
    <cfRule type="containsText" dxfId="425" priority="97" operator="containsText" text="NO">
      <formula>NOT(ISERROR(SEARCH("NO",O729)))</formula>
    </cfRule>
    <cfRule type="containsText" dxfId="424" priority="98" operator="containsText" text="CUMPLE">
      <formula>NOT(ISERROR(SEARCH("CUMPLE",O729)))</formula>
    </cfRule>
    <cfRule type="containsText" dxfId="423" priority="99" stopIfTrue="1" operator="containsText" text="NO HABILITADO">
      <formula>NOT(ISERROR(SEARCH("NO HABILITADO",O729)))</formula>
    </cfRule>
    <cfRule type="containsText" dxfId="422" priority="100" stopIfTrue="1" operator="containsText" text="HABILITADO">
      <formula>NOT(ISERROR(SEARCH("HABILITADO",O729)))</formula>
    </cfRule>
  </conditionalFormatting>
  <conditionalFormatting sqref="O750">
    <cfRule type="containsText" dxfId="421" priority="46" operator="containsText" text="RECHAZADO">
      <formula>NOT(ISERROR(SEARCH("RECHAZADO",O750)))</formula>
    </cfRule>
    <cfRule type="containsText" dxfId="420" priority="47" operator="containsText" text="NO">
      <formula>NOT(ISERROR(SEARCH("NO",O750)))</formula>
    </cfRule>
    <cfRule type="containsText" dxfId="419" priority="48" operator="containsText" text="CUMPLE">
      <formula>NOT(ISERROR(SEARCH("CUMPLE",O750)))</formula>
    </cfRule>
    <cfRule type="containsText" dxfId="418" priority="49" stopIfTrue="1" operator="containsText" text="NO HABILITADO">
      <formula>NOT(ISERROR(SEARCH("NO HABILITADO",O750)))</formula>
    </cfRule>
    <cfRule type="containsText" dxfId="417" priority="50" stopIfTrue="1" operator="containsText" text="HABILITADO">
      <formula>NOT(ISERROR(SEARCH("HABILITADO",O750)))</formula>
    </cfRule>
    <cfRule type="containsText" dxfId="416" priority="51" operator="containsText" text="RECHAZADO">
      <formula>NOT(ISERROR(SEARCH("RECHAZADO",O750)))</formula>
    </cfRule>
    <cfRule type="containsText" dxfId="415" priority="52" operator="containsText" text="NO">
      <formula>NOT(ISERROR(SEARCH("NO",O750)))</formula>
    </cfRule>
    <cfRule type="containsText" dxfId="414" priority="53" operator="containsText" text="CUMPLE">
      <formula>NOT(ISERROR(SEARCH("CUMPLE",O750)))</formula>
    </cfRule>
    <cfRule type="containsText" dxfId="413" priority="54" stopIfTrue="1" operator="containsText" text="NO HABILITADO">
      <formula>NOT(ISERROR(SEARCH("NO HABILITADO",O750)))</formula>
    </cfRule>
    <cfRule type="containsText" dxfId="412" priority="55" stopIfTrue="1" operator="containsText" text="HABILITADO">
      <formula>NOT(ISERROR(SEARCH("HABILITADO",O750)))</formula>
    </cfRule>
  </conditionalFormatting>
  <conditionalFormatting sqref="F724">
    <cfRule type="containsText" dxfId="411" priority="1" operator="containsText" text="RECHAZADO">
      <formula>NOT(ISERROR(SEARCH("RECHAZADO",F724)))</formula>
    </cfRule>
    <cfRule type="containsText" dxfId="410" priority="2" operator="containsText" text="NO">
      <formula>NOT(ISERROR(SEARCH("NO",F724)))</formula>
    </cfRule>
    <cfRule type="containsText" dxfId="409" priority="3" operator="containsText" text="CUMPLE">
      <formula>NOT(ISERROR(SEARCH("CUMPLE",F724)))</formula>
    </cfRule>
    <cfRule type="containsText" dxfId="408" priority="4" stopIfTrue="1" operator="containsText" text="NO HABILITADO">
      <formula>NOT(ISERROR(SEARCH("NO HABILITADO",F724)))</formula>
    </cfRule>
    <cfRule type="containsText" dxfId="407" priority="5" stopIfTrue="1" operator="containsText" text="HABILITADO">
      <formula>NOT(ISERROR(SEARCH("HABILITADO",F724)))</formula>
    </cfRule>
    <cfRule type="containsText" dxfId="406" priority="6" operator="containsText" text="RECHAZADO">
      <formula>NOT(ISERROR(SEARCH("RECHAZADO",F724)))</formula>
    </cfRule>
    <cfRule type="containsText" dxfId="405" priority="7" operator="containsText" text="NO">
      <formula>NOT(ISERROR(SEARCH("NO",F724)))</formula>
    </cfRule>
    <cfRule type="containsText" dxfId="404" priority="8" operator="containsText" text="CUMPLE">
      <formula>NOT(ISERROR(SEARCH("CUMPLE",F724)))</formula>
    </cfRule>
    <cfRule type="containsText" dxfId="403" priority="9" stopIfTrue="1" operator="containsText" text="NO HABILITADO">
      <formula>NOT(ISERROR(SEARCH("NO HABILITADO",F724)))</formula>
    </cfRule>
    <cfRule type="containsText" dxfId="402" priority="10" stopIfTrue="1" operator="containsText" text="HABILITADO">
      <formula>NOT(ISERROR(SEARCH("HABILITADO",F724)))</formula>
    </cfRule>
  </conditionalFormatting>
  <pageMargins left="0.7" right="0.7" top="0.75" bottom="0.75" header="0.3" footer="0.3"/>
  <pageSetup scale="19" orientation="landscape" r:id="rId1"/>
  <rowBreaks count="17" manualBreakCount="17">
    <brk id="55" max="16" man="1"/>
    <brk id="104" max="16" man="1"/>
    <brk id="156" max="16" man="1"/>
    <brk id="204" max="16" man="1"/>
    <brk id="252" max="16" man="1"/>
    <brk id="297" max="16" man="1"/>
    <brk id="345" max="16" man="1"/>
    <brk id="393" max="16" man="1"/>
    <brk id="441" max="16" man="1"/>
    <brk id="491" max="16" man="1"/>
    <brk id="539" max="16" man="1"/>
    <brk id="587" max="16" man="1"/>
    <brk id="632" max="16" man="1"/>
    <brk id="677" max="16" man="1"/>
    <brk id="722" max="16" man="1"/>
    <brk id="768" max="16" man="1"/>
    <brk id="788" max="16" man="1"/>
  </rowBreaks>
  <ignoredErrors>
    <ignoredError sqref="C103 C132 C296 C276 C370 C392 C418 C611"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35"/>
  <sheetViews>
    <sheetView view="pageBreakPreview" topLeftCell="A22" zoomScale="85" zoomScaleNormal="80" zoomScaleSheetLayoutView="85" workbookViewId="0">
      <selection activeCell="E32" sqref="E32:F32"/>
    </sheetView>
  </sheetViews>
  <sheetFormatPr baseColWidth="10" defaultColWidth="11.42578125" defaultRowHeight="12.75"/>
  <cols>
    <col min="1" max="1" width="11.42578125" style="51"/>
    <col min="2" max="2" width="7.28515625" style="51" customWidth="1"/>
    <col min="3" max="3" width="50.140625" style="51" customWidth="1"/>
    <col min="4" max="4" width="23.7109375" style="51" customWidth="1"/>
    <col min="5" max="5" width="43.85546875" style="51" customWidth="1"/>
    <col min="6" max="6" width="26.5703125" style="51" customWidth="1"/>
    <col min="7" max="16384" width="11.42578125" style="51"/>
  </cols>
  <sheetData>
    <row r="1" spans="2:17" ht="13.5" thickBot="1"/>
    <row r="2" spans="2:17" ht="15.75">
      <c r="B2" s="724"/>
      <c r="C2" s="725"/>
      <c r="D2" s="725"/>
      <c r="E2" s="725"/>
      <c r="F2" s="726"/>
    </row>
    <row r="3" spans="2:17" ht="18">
      <c r="B3" s="727" t="s">
        <v>90</v>
      </c>
      <c r="C3" s="728"/>
      <c r="D3" s="728"/>
      <c r="E3" s="728"/>
      <c r="F3" s="729"/>
      <c r="G3" s="52"/>
      <c r="H3" s="52"/>
      <c r="I3" s="52"/>
      <c r="J3" s="52"/>
      <c r="K3" s="52"/>
      <c r="L3" s="52"/>
      <c r="M3" s="52"/>
      <c r="N3" s="52"/>
      <c r="O3" s="52"/>
      <c r="P3" s="52"/>
      <c r="Q3" s="52"/>
    </row>
    <row r="4" spans="2:17" ht="19.5" customHeight="1">
      <c r="B4" s="730" t="s">
        <v>123</v>
      </c>
      <c r="C4" s="731"/>
      <c r="D4" s="731"/>
      <c r="E4" s="731"/>
      <c r="F4" s="732"/>
      <c r="G4" s="52"/>
      <c r="H4" s="52"/>
      <c r="I4" s="52"/>
      <c r="J4" s="52"/>
      <c r="K4" s="52"/>
      <c r="L4" s="52"/>
      <c r="M4" s="52"/>
      <c r="N4" s="52"/>
      <c r="O4" s="52"/>
      <c r="P4" s="52"/>
      <c r="Q4" s="52"/>
    </row>
    <row r="5" spans="2:17" ht="18">
      <c r="B5" s="733" t="s">
        <v>21</v>
      </c>
      <c r="C5" s="731"/>
      <c r="D5" s="731"/>
      <c r="E5" s="731"/>
      <c r="F5" s="732"/>
      <c r="G5" s="52"/>
      <c r="H5" s="52"/>
      <c r="I5" s="52"/>
      <c r="J5" s="52"/>
      <c r="K5" s="52"/>
      <c r="L5" s="52"/>
      <c r="M5" s="52"/>
      <c r="N5" s="52"/>
      <c r="O5" s="52"/>
      <c r="P5" s="52"/>
      <c r="Q5" s="52"/>
    </row>
    <row r="6" spans="2:17" ht="18.75" thickBot="1">
      <c r="B6" s="734" t="str">
        <f>Datos!B3</f>
        <v>FDLS-CMA-001-2024</v>
      </c>
      <c r="C6" s="735"/>
      <c r="D6" s="735"/>
      <c r="E6" s="735"/>
      <c r="F6" s="736"/>
      <c r="G6" s="52"/>
      <c r="H6" s="52"/>
      <c r="I6" s="52"/>
      <c r="J6" s="52"/>
      <c r="K6" s="52"/>
      <c r="L6" s="52"/>
      <c r="M6" s="52"/>
      <c r="N6" s="52"/>
      <c r="O6" s="52"/>
      <c r="P6" s="52"/>
      <c r="Q6" s="52"/>
    </row>
    <row r="7" spans="2:17" ht="13.5" thickBot="1">
      <c r="B7" s="53"/>
      <c r="C7" s="54"/>
      <c r="D7" s="54"/>
      <c r="E7" s="54"/>
      <c r="F7" s="55"/>
    </row>
    <row r="8" spans="2:17" ht="24" customHeight="1" thickBot="1">
      <c r="B8" s="708" t="s">
        <v>72</v>
      </c>
      <c r="C8" s="709"/>
      <c r="D8" s="709"/>
      <c r="E8" s="709"/>
      <c r="F8" s="710"/>
    </row>
    <row r="9" spans="2:17" ht="75.75" customHeight="1" thickBot="1">
      <c r="B9" s="711" t="str">
        <f>+Datos!B2</f>
        <v>REALIZAR LA INTERVENTORÍA TÉCNICA, ADMINISTRATIVA, LEGAL, FINANCIERA, SOCIAL, AMBIENTAL, SISO Y CONTABLE PARA EL  CONTRATO DE OBRA PÚBLICA QUE RESULTE DE LA LICITACIÓN FDLS-LP- 007-2024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v>
      </c>
      <c r="C9" s="712"/>
      <c r="D9" s="712"/>
      <c r="E9" s="712"/>
      <c r="F9" s="713"/>
    </row>
    <row r="10" spans="2:17" ht="7.5" customHeight="1" thickBot="1">
      <c r="B10" s="53"/>
      <c r="C10" s="54"/>
      <c r="D10" s="54"/>
      <c r="E10" s="54"/>
      <c r="F10" s="55"/>
    </row>
    <row r="11" spans="2:17" ht="22.5" customHeight="1">
      <c r="B11" s="714" t="s">
        <v>122</v>
      </c>
      <c r="C11" s="715"/>
      <c r="D11" s="715"/>
      <c r="E11" s="716"/>
      <c r="F11" s="717"/>
    </row>
    <row r="12" spans="2:17" ht="18" customHeight="1">
      <c r="B12" s="718" t="s">
        <v>34</v>
      </c>
      <c r="C12" s="719" t="s">
        <v>73</v>
      </c>
      <c r="D12" s="719" t="s">
        <v>74</v>
      </c>
      <c r="E12" s="720" t="s">
        <v>75</v>
      </c>
      <c r="F12" s="721"/>
    </row>
    <row r="13" spans="2:17" ht="18" customHeight="1">
      <c r="B13" s="718"/>
      <c r="C13" s="719"/>
      <c r="D13" s="719"/>
      <c r="E13" s="722"/>
      <c r="F13" s="723"/>
    </row>
    <row r="14" spans="2:17" ht="6" customHeight="1">
      <c r="B14" s="56"/>
      <c r="F14" s="57"/>
    </row>
    <row r="15" spans="2:17" ht="24" customHeight="1">
      <c r="B15" s="58">
        <v>1</v>
      </c>
      <c r="C15" s="115" t="s">
        <v>128</v>
      </c>
      <c r="D15" s="59" t="s">
        <v>47</v>
      </c>
      <c r="E15" s="704" t="s">
        <v>76</v>
      </c>
      <c r="F15" s="705"/>
    </row>
    <row r="16" spans="2:17" ht="51.75" customHeight="1">
      <c r="B16" s="58">
        <v>2</v>
      </c>
      <c r="C16" s="115" t="s">
        <v>147</v>
      </c>
      <c r="D16" s="59" t="s">
        <v>70</v>
      </c>
      <c r="E16" s="706" t="s">
        <v>231</v>
      </c>
      <c r="F16" s="707"/>
    </row>
    <row r="17" spans="2:6" ht="27.75" customHeight="1">
      <c r="B17" s="58">
        <v>3</v>
      </c>
      <c r="C17" s="115" t="s">
        <v>191</v>
      </c>
      <c r="D17" s="59" t="s">
        <v>47</v>
      </c>
      <c r="E17" s="704" t="s">
        <v>76</v>
      </c>
      <c r="F17" s="705"/>
    </row>
    <row r="18" spans="2:6" ht="47.25" customHeight="1">
      <c r="B18" s="58">
        <v>4</v>
      </c>
      <c r="C18" s="115" t="s">
        <v>225</v>
      </c>
      <c r="D18" s="211" t="s">
        <v>70</v>
      </c>
      <c r="E18" s="706" t="s">
        <v>231</v>
      </c>
      <c r="F18" s="707"/>
    </row>
    <row r="19" spans="2:6" ht="38.25" customHeight="1">
      <c r="B19" s="58">
        <v>5</v>
      </c>
      <c r="C19" s="115" t="s">
        <v>232</v>
      </c>
      <c r="D19" s="211" t="s">
        <v>70</v>
      </c>
      <c r="E19" s="706" t="s">
        <v>231</v>
      </c>
      <c r="F19" s="707"/>
    </row>
    <row r="20" spans="2:6" ht="34.5" customHeight="1">
      <c r="B20" s="58">
        <v>6</v>
      </c>
      <c r="C20" s="115" t="s">
        <v>233</v>
      </c>
      <c r="D20" s="59" t="s">
        <v>47</v>
      </c>
      <c r="E20" s="704" t="s">
        <v>76</v>
      </c>
      <c r="F20" s="705"/>
    </row>
    <row r="21" spans="2:6" ht="58.5" customHeight="1">
      <c r="B21" s="58">
        <v>7</v>
      </c>
      <c r="C21" s="115" t="s">
        <v>267</v>
      </c>
      <c r="D21" s="211" t="s">
        <v>70</v>
      </c>
      <c r="E21" s="706" t="s">
        <v>433</v>
      </c>
      <c r="F21" s="705"/>
    </row>
    <row r="22" spans="2:6" ht="47.25" customHeight="1">
      <c r="B22" s="58">
        <v>8</v>
      </c>
      <c r="C22" s="115" t="s">
        <v>280</v>
      </c>
      <c r="D22" s="211" t="s">
        <v>70</v>
      </c>
      <c r="E22" s="706" t="s">
        <v>231</v>
      </c>
      <c r="F22" s="707"/>
    </row>
    <row r="23" spans="2:6" ht="24" customHeight="1">
      <c r="B23" s="58">
        <v>9</v>
      </c>
      <c r="C23" s="115" t="s">
        <v>307</v>
      </c>
      <c r="D23" s="59" t="s">
        <v>47</v>
      </c>
      <c r="E23" s="737" t="s">
        <v>76</v>
      </c>
      <c r="F23" s="738"/>
    </row>
    <row r="24" spans="2:6" ht="24" customHeight="1">
      <c r="B24" s="58">
        <v>10</v>
      </c>
      <c r="C24" s="115" t="s">
        <v>331</v>
      </c>
      <c r="D24" s="59" t="s">
        <v>47</v>
      </c>
      <c r="E24" s="737" t="s">
        <v>76</v>
      </c>
      <c r="F24" s="738"/>
    </row>
    <row r="25" spans="2:6" ht="24" customHeight="1">
      <c r="B25" s="58">
        <v>11</v>
      </c>
      <c r="C25" s="115" t="s">
        <v>362</v>
      </c>
      <c r="D25" s="211" t="s">
        <v>47</v>
      </c>
      <c r="E25" s="737" t="s">
        <v>76</v>
      </c>
      <c r="F25" s="738"/>
    </row>
    <row r="26" spans="2:6" ht="48.75" customHeight="1">
      <c r="B26" s="58">
        <v>12</v>
      </c>
      <c r="C26" s="115" t="s">
        <v>363</v>
      </c>
      <c r="D26" s="211" t="s">
        <v>70</v>
      </c>
      <c r="E26" s="706" t="s">
        <v>433</v>
      </c>
      <c r="F26" s="705"/>
    </row>
    <row r="27" spans="2:6" ht="57.75" customHeight="1">
      <c r="B27" s="58">
        <v>13</v>
      </c>
      <c r="C27" s="115" t="s">
        <v>364</v>
      </c>
      <c r="D27" s="211" t="s">
        <v>70</v>
      </c>
      <c r="E27" s="706" t="s">
        <v>433</v>
      </c>
      <c r="F27" s="705"/>
    </row>
    <row r="28" spans="2:6" ht="24" customHeight="1">
      <c r="B28" s="58">
        <v>14</v>
      </c>
      <c r="C28" s="115" t="s">
        <v>365</v>
      </c>
      <c r="D28" s="211" t="s">
        <v>47</v>
      </c>
      <c r="E28" s="737" t="s">
        <v>76</v>
      </c>
      <c r="F28" s="738"/>
    </row>
    <row r="29" spans="2:6" ht="24" customHeight="1">
      <c r="B29" s="58">
        <v>15</v>
      </c>
      <c r="C29" s="115" t="s">
        <v>366</v>
      </c>
      <c r="D29" s="211" t="s">
        <v>47</v>
      </c>
      <c r="E29" s="737" t="s">
        <v>76</v>
      </c>
      <c r="F29" s="738"/>
    </row>
    <row r="30" spans="2:6" ht="54" customHeight="1">
      <c r="B30" s="58">
        <v>16</v>
      </c>
      <c r="C30" s="115" t="s">
        <v>492</v>
      </c>
      <c r="D30" s="211" t="s">
        <v>70</v>
      </c>
      <c r="E30" s="706" t="s">
        <v>433</v>
      </c>
      <c r="F30" s="705"/>
    </row>
    <row r="31" spans="2:6" ht="24" customHeight="1">
      <c r="B31" s="58">
        <v>17</v>
      </c>
      <c r="C31" s="115" t="s">
        <v>493</v>
      </c>
      <c r="D31" s="59"/>
      <c r="E31" s="737"/>
      <c r="F31" s="738"/>
    </row>
    <row r="32" spans="2:6" ht="24" customHeight="1">
      <c r="B32" s="58">
        <v>18</v>
      </c>
      <c r="C32" s="115" t="s">
        <v>494</v>
      </c>
      <c r="D32" s="211" t="s">
        <v>47</v>
      </c>
      <c r="E32" s="737" t="s">
        <v>76</v>
      </c>
      <c r="F32" s="738"/>
    </row>
    <row r="33" spans="2:6" ht="24" customHeight="1">
      <c r="B33" s="58">
        <v>19</v>
      </c>
      <c r="C33" s="115" t="s">
        <v>495</v>
      </c>
      <c r="D33" s="211" t="s">
        <v>47</v>
      </c>
      <c r="E33" s="737" t="s">
        <v>76</v>
      </c>
      <c r="F33" s="738"/>
    </row>
    <row r="34" spans="2:6" ht="13.5" thickBot="1">
      <c r="B34" s="60"/>
      <c r="C34" s="60"/>
      <c r="D34" s="60"/>
      <c r="E34" s="60"/>
      <c r="F34" s="60"/>
    </row>
    <row r="35" spans="2:6">
      <c r="B35" s="61"/>
      <c r="C35" s="62"/>
      <c r="D35" s="62"/>
      <c r="E35" s="62"/>
      <c r="F35" s="63"/>
    </row>
  </sheetData>
  <mergeCells count="31">
    <mergeCell ref="E24:F24"/>
    <mergeCell ref="E25:F25"/>
    <mergeCell ref="E30:F30"/>
    <mergeCell ref="E31:F31"/>
    <mergeCell ref="E33:F33"/>
    <mergeCell ref="E26:F26"/>
    <mergeCell ref="E27:F27"/>
    <mergeCell ref="E29:F29"/>
    <mergeCell ref="E28:F28"/>
    <mergeCell ref="E32:F32"/>
    <mergeCell ref="E19:F19"/>
    <mergeCell ref="E20:F20"/>
    <mergeCell ref="E21:F21"/>
    <mergeCell ref="E22:F22"/>
    <mergeCell ref="E23:F23"/>
    <mergeCell ref="B2:F2"/>
    <mergeCell ref="B3:F3"/>
    <mergeCell ref="B4:F4"/>
    <mergeCell ref="B5:F5"/>
    <mergeCell ref="B6:F6"/>
    <mergeCell ref="E15:F15"/>
    <mergeCell ref="E16:F16"/>
    <mergeCell ref="E17:F17"/>
    <mergeCell ref="E18:F18"/>
    <mergeCell ref="B8:F8"/>
    <mergeCell ref="B9:F9"/>
    <mergeCell ref="B11:F11"/>
    <mergeCell ref="B12:B13"/>
    <mergeCell ref="C12:C13"/>
    <mergeCell ref="D12:D13"/>
    <mergeCell ref="E12:F13"/>
  </mergeCells>
  <conditionalFormatting sqref="D31 D15:D18 D20">
    <cfRule type="containsText" dxfId="401" priority="177" stopIfTrue="1" operator="containsText" text="NO HABILITADO">
      <formula>NOT(ISERROR(SEARCH("NO HABILITADO",D15)))</formula>
    </cfRule>
    <cfRule type="containsText" dxfId="400" priority="178" stopIfTrue="1" operator="containsText" text="HABILITADO">
      <formula>NOT(ISERROR(SEARCH("HABILITADO",D15)))</formula>
    </cfRule>
  </conditionalFormatting>
  <conditionalFormatting sqref="D15:D18 D20 D23:D24 D31">
    <cfRule type="containsText" dxfId="399" priority="170" operator="containsText" text="RECHAZADO">
      <formula>NOT(ISERROR(SEARCH("RECHAZADO",D15)))</formula>
    </cfRule>
    <cfRule type="containsText" dxfId="398" priority="171" operator="containsText" text="NO">
      <formula>NOT(ISERROR(SEARCH("NO",D15)))</formula>
    </cfRule>
    <cfRule type="containsText" dxfId="397" priority="172" operator="containsText" text="CUMPLE">
      <formula>NOT(ISERROR(SEARCH("CUMPLE",D15)))</formula>
    </cfRule>
  </conditionalFormatting>
  <conditionalFormatting sqref="D23:D24">
    <cfRule type="containsText" dxfId="396" priority="129" stopIfTrue="1" operator="containsText" text="NO HABILITADO">
      <formula>NOT(ISERROR(SEARCH("NO HABILITADO",D23)))</formula>
    </cfRule>
    <cfRule type="containsText" dxfId="395" priority="130" stopIfTrue="1" operator="containsText" text="HABILITADO">
      <formula>NOT(ISERROR(SEARCH("HABILITADO",D23)))</formula>
    </cfRule>
  </conditionalFormatting>
  <conditionalFormatting sqref="E15:E17 E20 E23:E24 E31">
    <cfRule type="containsText" dxfId="394" priority="76" stopIfTrue="1" operator="containsText" text="NO HABILITADO">
      <formula>NOT(ISERROR(SEARCH("NO HABILITADO",E15)))</formula>
    </cfRule>
    <cfRule type="containsText" dxfId="393" priority="77" stopIfTrue="1" operator="containsText" text="HABILITADO">
      <formula>NOT(ISERROR(SEARCH("HABILITADO",E15)))</formula>
    </cfRule>
  </conditionalFormatting>
  <conditionalFormatting sqref="E18">
    <cfRule type="containsText" dxfId="392" priority="67" stopIfTrue="1" operator="containsText" text="NO HABILITADO">
      <formula>NOT(ISERROR(SEARCH("NO HABILITADO",E18)))</formula>
    </cfRule>
    <cfRule type="containsText" dxfId="391" priority="68" stopIfTrue="1" operator="containsText" text="HABILITADO">
      <formula>NOT(ISERROR(SEARCH("HABILITADO",E18)))</formula>
    </cfRule>
  </conditionalFormatting>
  <conditionalFormatting sqref="D19">
    <cfRule type="containsText" dxfId="390" priority="62" stopIfTrue="1" operator="containsText" text="NO HABILITADO">
      <formula>NOT(ISERROR(SEARCH("NO HABILITADO",D19)))</formula>
    </cfRule>
    <cfRule type="containsText" dxfId="389" priority="63" stopIfTrue="1" operator="containsText" text="HABILITADO">
      <formula>NOT(ISERROR(SEARCH("HABILITADO",D19)))</formula>
    </cfRule>
  </conditionalFormatting>
  <conditionalFormatting sqref="D19">
    <cfRule type="containsText" dxfId="388" priority="64" operator="containsText" text="RECHAZADO">
      <formula>NOT(ISERROR(SEARCH("RECHAZADO",D19)))</formula>
    </cfRule>
    <cfRule type="containsText" dxfId="387" priority="65" operator="containsText" text="NO">
      <formula>NOT(ISERROR(SEARCH("NO",D19)))</formula>
    </cfRule>
    <cfRule type="containsText" dxfId="386" priority="66" operator="containsText" text="CUMPLE">
      <formula>NOT(ISERROR(SEARCH("CUMPLE",D19)))</formula>
    </cfRule>
  </conditionalFormatting>
  <conditionalFormatting sqref="D21">
    <cfRule type="containsText" dxfId="385" priority="57" stopIfTrue="1" operator="containsText" text="NO HABILITADO">
      <formula>NOT(ISERROR(SEARCH("NO HABILITADO",D21)))</formula>
    </cfRule>
    <cfRule type="containsText" dxfId="384" priority="58" stopIfTrue="1" operator="containsText" text="HABILITADO">
      <formula>NOT(ISERROR(SEARCH("HABILITADO",D21)))</formula>
    </cfRule>
  </conditionalFormatting>
  <conditionalFormatting sqref="D21">
    <cfRule type="containsText" dxfId="383" priority="59" operator="containsText" text="RECHAZADO">
      <formula>NOT(ISERROR(SEARCH("RECHAZADO",D21)))</formula>
    </cfRule>
    <cfRule type="containsText" dxfId="382" priority="60" operator="containsText" text="NO">
      <formula>NOT(ISERROR(SEARCH("NO",D21)))</formula>
    </cfRule>
    <cfRule type="containsText" dxfId="381" priority="61" operator="containsText" text="CUMPLE">
      <formula>NOT(ISERROR(SEARCH("CUMPLE",D21)))</formula>
    </cfRule>
  </conditionalFormatting>
  <conditionalFormatting sqref="E21">
    <cfRule type="containsText" dxfId="380" priority="55" stopIfTrue="1" operator="containsText" text="NO HABILITADO">
      <formula>NOT(ISERROR(SEARCH("NO HABILITADO",E21)))</formula>
    </cfRule>
    <cfRule type="containsText" dxfId="379" priority="56" stopIfTrue="1" operator="containsText" text="HABILITADO">
      <formula>NOT(ISERROR(SEARCH("HABILITADO",E21)))</formula>
    </cfRule>
  </conditionalFormatting>
  <conditionalFormatting sqref="D22">
    <cfRule type="containsText" dxfId="378" priority="50" stopIfTrue="1" operator="containsText" text="NO HABILITADO">
      <formula>NOT(ISERROR(SEARCH("NO HABILITADO",D22)))</formula>
    </cfRule>
    <cfRule type="containsText" dxfId="377" priority="51" stopIfTrue="1" operator="containsText" text="HABILITADO">
      <formula>NOT(ISERROR(SEARCH("HABILITADO",D22)))</formula>
    </cfRule>
  </conditionalFormatting>
  <conditionalFormatting sqref="D22">
    <cfRule type="containsText" dxfId="376" priority="52" operator="containsText" text="RECHAZADO">
      <formula>NOT(ISERROR(SEARCH("RECHAZADO",D22)))</formula>
    </cfRule>
    <cfRule type="containsText" dxfId="375" priority="53" operator="containsText" text="NO">
      <formula>NOT(ISERROR(SEARCH("NO",D22)))</formula>
    </cfRule>
    <cfRule type="containsText" dxfId="374" priority="54" operator="containsText" text="CUMPLE">
      <formula>NOT(ISERROR(SEARCH("CUMPLE",D22)))</formula>
    </cfRule>
  </conditionalFormatting>
  <conditionalFormatting sqref="E19">
    <cfRule type="containsText" dxfId="373" priority="44" stopIfTrue="1" operator="containsText" text="NO HABILITADO">
      <formula>NOT(ISERROR(SEARCH("NO HABILITADO",E19)))</formula>
    </cfRule>
    <cfRule type="containsText" dxfId="372" priority="45" stopIfTrue="1" operator="containsText" text="HABILITADO">
      <formula>NOT(ISERROR(SEARCH("HABILITADO",E19)))</formula>
    </cfRule>
  </conditionalFormatting>
  <conditionalFormatting sqref="E22">
    <cfRule type="containsText" dxfId="371" priority="46" stopIfTrue="1" operator="containsText" text="NO HABILITADO">
      <formula>NOT(ISERROR(SEARCH("NO HABILITADO",E22)))</formula>
    </cfRule>
    <cfRule type="containsText" dxfId="370" priority="47" stopIfTrue="1" operator="containsText" text="HABILITADO">
      <formula>NOT(ISERROR(SEARCH("HABILITADO",E22)))</formula>
    </cfRule>
  </conditionalFormatting>
  <conditionalFormatting sqref="D25:D27">
    <cfRule type="containsText" dxfId="369" priority="42" stopIfTrue="1" operator="containsText" text="NO HABILITADO">
      <formula>NOT(ISERROR(SEARCH("NO HABILITADO",D25)))</formula>
    </cfRule>
    <cfRule type="containsText" dxfId="368" priority="43" stopIfTrue="1" operator="containsText" text="HABILITADO">
      <formula>NOT(ISERROR(SEARCH("HABILITADO",D25)))</formula>
    </cfRule>
  </conditionalFormatting>
  <conditionalFormatting sqref="D25:D27">
    <cfRule type="containsText" dxfId="367" priority="39" operator="containsText" text="RECHAZADO">
      <formula>NOT(ISERROR(SEARCH("RECHAZADO",D25)))</formula>
    </cfRule>
    <cfRule type="containsText" dxfId="366" priority="40" operator="containsText" text="NO">
      <formula>NOT(ISERROR(SEARCH("NO",D25)))</formula>
    </cfRule>
    <cfRule type="containsText" dxfId="365" priority="41" operator="containsText" text="CUMPLE">
      <formula>NOT(ISERROR(SEARCH("CUMPLE",D25)))</formula>
    </cfRule>
  </conditionalFormatting>
  <conditionalFormatting sqref="E25">
    <cfRule type="containsText" dxfId="364" priority="37" stopIfTrue="1" operator="containsText" text="NO HABILITADO">
      <formula>NOT(ISERROR(SEARCH("NO HABILITADO",E25)))</formula>
    </cfRule>
    <cfRule type="containsText" dxfId="363" priority="38" stopIfTrue="1" operator="containsText" text="HABILITADO">
      <formula>NOT(ISERROR(SEARCH("HABILITADO",E25)))</formula>
    </cfRule>
  </conditionalFormatting>
  <conditionalFormatting sqref="E26">
    <cfRule type="containsText" dxfId="362" priority="35" stopIfTrue="1" operator="containsText" text="NO HABILITADO">
      <formula>NOT(ISERROR(SEARCH("NO HABILITADO",E26)))</formula>
    </cfRule>
    <cfRule type="containsText" dxfId="361" priority="36" stopIfTrue="1" operator="containsText" text="HABILITADO">
      <formula>NOT(ISERROR(SEARCH("HABILITADO",E26)))</formula>
    </cfRule>
  </conditionalFormatting>
  <conditionalFormatting sqref="E27">
    <cfRule type="containsText" dxfId="360" priority="33" stopIfTrue="1" operator="containsText" text="NO HABILITADO">
      <formula>NOT(ISERROR(SEARCH("NO HABILITADO",E27)))</formula>
    </cfRule>
    <cfRule type="containsText" dxfId="359" priority="34" stopIfTrue="1" operator="containsText" text="HABILITADO">
      <formula>NOT(ISERROR(SEARCH("HABILITADO",E27)))</formula>
    </cfRule>
  </conditionalFormatting>
  <conditionalFormatting sqref="D29">
    <cfRule type="containsText" dxfId="358" priority="31" stopIfTrue="1" operator="containsText" text="NO HABILITADO">
      <formula>NOT(ISERROR(SEARCH("NO HABILITADO",D29)))</formula>
    </cfRule>
    <cfRule type="containsText" dxfId="357" priority="32" stopIfTrue="1" operator="containsText" text="HABILITADO">
      <formula>NOT(ISERROR(SEARCH("HABILITADO",D29)))</formula>
    </cfRule>
  </conditionalFormatting>
  <conditionalFormatting sqref="D29">
    <cfRule type="containsText" dxfId="356" priority="28" operator="containsText" text="RECHAZADO">
      <formula>NOT(ISERROR(SEARCH("RECHAZADO",D29)))</formula>
    </cfRule>
    <cfRule type="containsText" dxfId="355" priority="29" operator="containsText" text="NO">
      <formula>NOT(ISERROR(SEARCH("NO",D29)))</formula>
    </cfRule>
    <cfRule type="containsText" dxfId="354" priority="30" operator="containsText" text="CUMPLE">
      <formula>NOT(ISERROR(SEARCH("CUMPLE",D29)))</formula>
    </cfRule>
  </conditionalFormatting>
  <conditionalFormatting sqref="E29">
    <cfRule type="containsText" dxfId="353" priority="26" stopIfTrue="1" operator="containsText" text="NO HABILITADO">
      <formula>NOT(ISERROR(SEARCH("NO HABILITADO",E29)))</formula>
    </cfRule>
    <cfRule type="containsText" dxfId="352" priority="27" stopIfTrue="1" operator="containsText" text="HABILITADO">
      <formula>NOT(ISERROR(SEARCH("HABILITADO",E29)))</formula>
    </cfRule>
  </conditionalFormatting>
  <conditionalFormatting sqref="D28">
    <cfRule type="containsText" dxfId="351" priority="24" stopIfTrue="1" operator="containsText" text="NO HABILITADO">
      <formula>NOT(ISERROR(SEARCH("NO HABILITADO",D28)))</formula>
    </cfRule>
    <cfRule type="containsText" dxfId="350" priority="25" stopIfTrue="1" operator="containsText" text="HABILITADO">
      <formula>NOT(ISERROR(SEARCH("HABILITADO",D28)))</formula>
    </cfRule>
  </conditionalFormatting>
  <conditionalFormatting sqref="D28">
    <cfRule type="containsText" dxfId="349" priority="21" operator="containsText" text="RECHAZADO">
      <formula>NOT(ISERROR(SEARCH("RECHAZADO",D28)))</formula>
    </cfRule>
    <cfRule type="containsText" dxfId="348" priority="22" operator="containsText" text="NO">
      <formula>NOT(ISERROR(SEARCH("NO",D28)))</formula>
    </cfRule>
    <cfRule type="containsText" dxfId="347" priority="23" operator="containsText" text="CUMPLE">
      <formula>NOT(ISERROR(SEARCH("CUMPLE",D28)))</formula>
    </cfRule>
  </conditionalFormatting>
  <conditionalFormatting sqref="E28">
    <cfRule type="containsText" dxfId="346" priority="19" stopIfTrue="1" operator="containsText" text="NO HABILITADO">
      <formula>NOT(ISERROR(SEARCH("NO HABILITADO",E28)))</formula>
    </cfRule>
    <cfRule type="containsText" dxfId="345" priority="20" stopIfTrue="1" operator="containsText" text="HABILITADO">
      <formula>NOT(ISERROR(SEARCH("HABILITADO",E28)))</formula>
    </cfRule>
  </conditionalFormatting>
  <conditionalFormatting sqref="D32:D33">
    <cfRule type="containsText" dxfId="344" priority="17" stopIfTrue="1" operator="containsText" text="NO HABILITADO">
      <formula>NOT(ISERROR(SEARCH("NO HABILITADO",D32)))</formula>
    </cfRule>
    <cfRule type="containsText" dxfId="343" priority="18" stopIfTrue="1" operator="containsText" text="HABILITADO">
      <formula>NOT(ISERROR(SEARCH("HABILITADO",D32)))</formula>
    </cfRule>
  </conditionalFormatting>
  <conditionalFormatting sqref="D32:D33">
    <cfRule type="containsText" dxfId="342" priority="14" operator="containsText" text="RECHAZADO">
      <formula>NOT(ISERROR(SEARCH("RECHAZADO",D32)))</formula>
    </cfRule>
    <cfRule type="containsText" dxfId="341" priority="15" operator="containsText" text="NO">
      <formula>NOT(ISERROR(SEARCH("NO",D32)))</formula>
    </cfRule>
    <cfRule type="containsText" dxfId="340" priority="16" operator="containsText" text="CUMPLE">
      <formula>NOT(ISERROR(SEARCH("CUMPLE",D32)))</formula>
    </cfRule>
  </conditionalFormatting>
  <conditionalFormatting sqref="E33">
    <cfRule type="containsText" dxfId="339" priority="12" stopIfTrue="1" operator="containsText" text="NO HABILITADO">
      <formula>NOT(ISERROR(SEARCH("NO HABILITADO",E33)))</formula>
    </cfRule>
    <cfRule type="containsText" dxfId="338" priority="13" stopIfTrue="1" operator="containsText" text="HABILITADO">
      <formula>NOT(ISERROR(SEARCH("HABILITADO",E33)))</formula>
    </cfRule>
  </conditionalFormatting>
  <conditionalFormatting sqref="E32">
    <cfRule type="containsText" dxfId="337" priority="10" stopIfTrue="1" operator="containsText" text="NO HABILITADO">
      <formula>NOT(ISERROR(SEARCH("NO HABILITADO",E32)))</formula>
    </cfRule>
    <cfRule type="containsText" dxfId="336" priority="11" stopIfTrue="1" operator="containsText" text="HABILITADO">
      <formula>NOT(ISERROR(SEARCH("HABILITADO",E32)))</formula>
    </cfRule>
  </conditionalFormatting>
  <conditionalFormatting sqref="D30">
    <cfRule type="containsText" dxfId="335" priority="8" stopIfTrue="1" operator="containsText" text="NO HABILITADO">
      <formula>NOT(ISERROR(SEARCH("NO HABILITADO",D30)))</formula>
    </cfRule>
    <cfRule type="containsText" dxfId="334" priority="9" stopIfTrue="1" operator="containsText" text="HABILITADO">
      <formula>NOT(ISERROR(SEARCH("HABILITADO",D30)))</formula>
    </cfRule>
  </conditionalFormatting>
  <conditionalFormatting sqref="D30">
    <cfRule type="containsText" dxfId="333" priority="5" operator="containsText" text="RECHAZADO">
      <formula>NOT(ISERROR(SEARCH("RECHAZADO",D30)))</formula>
    </cfRule>
    <cfRule type="containsText" dxfId="332" priority="6" operator="containsText" text="NO">
      <formula>NOT(ISERROR(SEARCH("NO",D30)))</formula>
    </cfRule>
    <cfRule type="containsText" dxfId="331" priority="7" operator="containsText" text="CUMPLE">
      <formula>NOT(ISERROR(SEARCH("CUMPLE",D30)))</formula>
    </cfRule>
  </conditionalFormatting>
  <conditionalFormatting sqref="E30">
    <cfRule type="containsText" dxfId="330" priority="1" stopIfTrue="1" operator="containsText" text="NO HABILITADO">
      <formula>NOT(ISERROR(SEARCH("NO HABILITADO",E30)))</formula>
    </cfRule>
    <cfRule type="containsText" dxfId="329" priority="2" stopIfTrue="1" operator="containsText" text="HABILITADO">
      <formula>NOT(ISERROR(SEARCH("HABILITADO",E30)))</formula>
    </cfRule>
  </conditionalFormatting>
  <pageMargins left="0.70866141732283472" right="0.70866141732283472" top="0.74803149606299213" bottom="0.74803149606299213" header="0.31496062992125984" footer="0.31496062992125984"/>
  <pageSetup scale="6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46"/>
  <sheetViews>
    <sheetView tabSelected="1" view="pageBreakPreview" topLeftCell="A28" zoomScale="80" zoomScaleNormal="80" zoomScaleSheetLayoutView="80" workbookViewId="0">
      <selection activeCell="C38" sqref="C38"/>
    </sheetView>
  </sheetViews>
  <sheetFormatPr baseColWidth="10" defaultColWidth="11.42578125" defaultRowHeight="12.75"/>
  <cols>
    <col min="1" max="1" width="4.140625" style="38" customWidth="1"/>
    <col min="2" max="2" width="5.140625" style="38" customWidth="1"/>
    <col min="3" max="3" width="53" style="38" customWidth="1"/>
    <col min="4" max="5" width="21.42578125" style="48" customWidth="1"/>
    <col min="6" max="6" width="31.28515625" style="48" customWidth="1"/>
    <col min="7" max="8" width="14.140625" style="48" customWidth="1"/>
    <col min="9" max="9" width="41.7109375" style="48" customWidth="1"/>
    <col min="10" max="10" width="12" style="48" customWidth="1"/>
    <col min="11" max="11" width="4.5703125" style="38" customWidth="1"/>
    <col min="12" max="16384" width="11.42578125" style="38"/>
  </cols>
  <sheetData>
    <row r="1" spans="2:10" ht="13.5" thickBot="1"/>
    <row r="2" spans="2:10" ht="20.25" customHeight="1">
      <c r="B2" s="739" t="s">
        <v>90</v>
      </c>
      <c r="C2" s="740"/>
      <c r="D2" s="740"/>
      <c r="E2" s="740"/>
      <c r="F2" s="740"/>
      <c r="G2" s="740"/>
      <c r="H2" s="740"/>
      <c r="I2" s="740"/>
      <c r="J2" s="741"/>
    </row>
    <row r="3" spans="2:10" ht="20.25" customHeight="1">
      <c r="B3" s="742" t="s">
        <v>21</v>
      </c>
      <c r="C3" s="743"/>
      <c r="D3" s="743"/>
      <c r="E3" s="743"/>
      <c r="F3" s="743"/>
      <c r="G3" s="743"/>
      <c r="H3" s="743"/>
      <c r="I3" s="743"/>
      <c r="J3" s="744"/>
    </row>
    <row r="4" spans="2:10" ht="20.25" customHeight="1">
      <c r="B4" s="742" t="str">
        <f>Datos!B3</f>
        <v>FDLS-CMA-001-2024</v>
      </c>
      <c r="C4" s="743"/>
      <c r="D4" s="743"/>
      <c r="E4" s="743"/>
      <c r="F4" s="743"/>
      <c r="G4" s="743"/>
      <c r="H4" s="743"/>
      <c r="I4" s="743"/>
      <c r="J4" s="744"/>
    </row>
    <row r="5" spans="2:10" ht="20.25" customHeight="1" thickBot="1">
      <c r="B5" s="745" t="s">
        <v>77</v>
      </c>
      <c r="C5" s="746"/>
      <c r="D5" s="746"/>
      <c r="E5" s="746"/>
      <c r="F5" s="746"/>
      <c r="G5" s="746"/>
      <c r="H5" s="746"/>
      <c r="I5" s="746"/>
      <c r="J5" s="747"/>
    </row>
    <row r="6" spans="2:10" s="5" customFormat="1" ht="13.5" thickBot="1">
      <c r="B6" s="4"/>
      <c r="C6" s="4"/>
      <c r="D6" s="4"/>
      <c r="E6" s="4"/>
      <c r="F6" s="4"/>
      <c r="G6" s="4"/>
      <c r="H6" s="4"/>
      <c r="I6" s="4"/>
      <c r="J6" s="4"/>
    </row>
    <row r="7" spans="2:10" s="5" customFormat="1" ht="88.5" customHeight="1" thickBot="1">
      <c r="B7" s="748" t="s">
        <v>22</v>
      </c>
      <c r="C7" s="749"/>
      <c r="D7" s="750" t="str">
        <f>Datos!B2</f>
        <v>REALIZAR LA INTERVENTORÍA TÉCNICA, ADMINISTRATIVA, LEGAL, FINANCIERA, SOCIAL, AMBIENTAL, SISO Y CONTABLE PARA EL  CONTRATO DE OBRA PÚBLICA QUE RESULTE DE LA LICITACIÓN FDLS-LP- 007-2024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v>
      </c>
      <c r="E7" s="750"/>
      <c r="F7" s="750"/>
      <c r="G7" s="750"/>
      <c r="H7" s="750"/>
      <c r="I7" s="751"/>
      <c r="J7" s="752"/>
    </row>
    <row r="8" spans="2:10" s="41" customFormat="1" ht="10.5" customHeight="1" thickBot="1">
      <c r="B8" s="39"/>
      <c r="C8" s="39"/>
      <c r="D8" s="39"/>
      <c r="E8" s="39"/>
      <c r="F8" s="39"/>
      <c r="G8" s="40"/>
      <c r="H8" s="40"/>
      <c r="I8" s="40"/>
      <c r="J8" s="40"/>
    </row>
    <row r="9" spans="2:10" s="43" customFormat="1" ht="20.25" customHeight="1">
      <c r="B9" s="756" t="s">
        <v>34</v>
      </c>
      <c r="C9" s="759" t="s">
        <v>71</v>
      </c>
      <c r="D9" s="759" t="s">
        <v>78</v>
      </c>
      <c r="E9" s="759"/>
      <c r="F9" s="759"/>
      <c r="G9" s="762" t="s">
        <v>79</v>
      </c>
      <c r="H9" s="763"/>
      <c r="I9" s="762" t="s">
        <v>42</v>
      </c>
      <c r="J9" s="766"/>
    </row>
    <row r="10" spans="2:10" s="43" customFormat="1" ht="49.5" customHeight="1">
      <c r="B10" s="757"/>
      <c r="C10" s="760"/>
      <c r="D10" s="212" t="s">
        <v>80</v>
      </c>
      <c r="E10" s="212" t="s">
        <v>81</v>
      </c>
      <c r="F10" s="212" t="s">
        <v>124</v>
      </c>
      <c r="G10" s="764"/>
      <c r="H10" s="765"/>
      <c r="I10" s="764"/>
      <c r="J10" s="767"/>
    </row>
    <row r="11" spans="2:10" s="43" customFormat="1" ht="21" customHeight="1">
      <c r="B11" s="758"/>
      <c r="C11" s="761"/>
      <c r="D11" s="213" t="s">
        <v>82</v>
      </c>
      <c r="E11" s="213" t="s">
        <v>82</v>
      </c>
      <c r="F11" s="213" t="s">
        <v>82</v>
      </c>
      <c r="G11" s="764"/>
      <c r="H11" s="765"/>
      <c r="I11" s="764"/>
      <c r="J11" s="767"/>
    </row>
    <row r="12" spans="2:10" s="43" customFormat="1" ht="60.75" customHeight="1">
      <c r="B12" s="260">
        <v>1</v>
      </c>
      <c r="C12" s="65" t="s">
        <v>128</v>
      </c>
      <c r="D12" s="211" t="s">
        <v>70</v>
      </c>
      <c r="E12" s="211" t="s">
        <v>70</v>
      </c>
      <c r="F12" s="211" t="s">
        <v>47</v>
      </c>
      <c r="G12" s="753" t="s">
        <v>85</v>
      </c>
      <c r="H12" s="753"/>
      <c r="I12" s="768" t="s">
        <v>357</v>
      </c>
      <c r="J12" s="769"/>
    </row>
    <row r="13" spans="2:10" s="43" customFormat="1" ht="58.5" customHeight="1">
      <c r="B13" s="260">
        <v>2</v>
      </c>
      <c r="C13" s="65" t="s">
        <v>147</v>
      </c>
      <c r="D13" s="211" t="s">
        <v>47</v>
      </c>
      <c r="E13" s="211" t="s">
        <v>70</v>
      </c>
      <c r="F13" s="211" t="s">
        <v>70</v>
      </c>
      <c r="G13" s="753" t="s">
        <v>85</v>
      </c>
      <c r="H13" s="753"/>
      <c r="I13" s="754" t="s">
        <v>358</v>
      </c>
      <c r="J13" s="755"/>
    </row>
    <row r="14" spans="2:10" s="43" customFormat="1" ht="40.5" customHeight="1">
      <c r="B14" s="260">
        <v>3</v>
      </c>
      <c r="C14" s="65" t="s">
        <v>191</v>
      </c>
      <c r="D14" s="211" t="s">
        <v>47</v>
      </c>
      <c r="E14" s="211" t="s">
        <v>47</v>
      </c>
      <c r="F14" s="211" t="s">
        <v>47</v>
      </c>
      <c r="G14" s="753" t="s">
        <v>83</v>
      </c>
      <c r="H14" s="753"/>
      <c r="I14" s="754" t="s">
        <v>84</v>
      </c>
      <c r="J14" s="755"/>
    </row>
    <row r="15" spans="2:10" s="43" customFormat="1" ht="59.25" customHeight="1">
      <c r="B15" s="260">
        <v>4</v>
      </c>
      <c r="C15" s="65" t="s">
        <v>225</v>
      </c>
      <c r="D15" s="211" t="s">
        <v>47</v>
      </c>
      <c r="E15" s="211" t="s">
        <v>70</v>
      </c>
      <c r="F15" s="211" t="s">
        <v>70</v>
      </c>
      <c r="G15" s="753" t="s">
        <v>85</v>
      </c>
      <c r="H15" s="753"/>
      <c r="I15" s="754" t="s">
        <v>358</v>
      </c>
      <c r="J15" s="755"/>
    </row>
    <row r="16" spans="2:10" s="43" customFormat="1" ht="67.5" customHeight="1">
      <c r="B16" s="260">
        <v>5</v>
      </c>
      <c r="C16" s="65" t="s">
        <v>232</v>
      </c>
      <c r="D16" s="211" t="s">
        <v>47</v>
      </c>
      <c r="E16" s="211" t="s">
        <v>70</v>
      </c>
      <c r="F16" s="211" t="s">
        <v>70</v>
      </c>
      <c r="G16" s="753" t="s">
        <v>85</v>
      </c>
      <c r="H16" s="753"/>
      <c r="I16" s="754" t="s">
        <v>434</v>
      </c>
      <c r="J16" s="755"/>
    </row>
    <row r="17" spans="2:10" s="43" customFormat="1" ht="33.75" customHeight="1">
      <c r="B17" s="260">
        <v>6</v>
      </c>
      <c r="C17" s="65" t="s">
        <v>233</v>
      </c>
      <c r="D17" s="211" t="s">
        <v>47</v>
      </c>
      <c r="E17" s="211" t="s">
        <v>47</v>
      </c>
      <c r="F17" s="211" t="s">
        <v>47</v>
      </c>
      <c r="G17" s="753" t="s">
        <v>83</v>
      </c>
      <c r="H17" s="753"/>
      <c r="I17" s="770" t="s">
        <v>84</v>
      </c>
      <c r="J17" s="771"/>
    </row>
    <row r="18" spans="2:10" s="43" customFormat="1" ht="52.5" customHeight="1">
      <c r="B18" s="260">
        <v>7</v>
      </c>
      <c r="C18" s="65" t="s">
        <v>267</v>
      </c>
      <c r="D18" s="211" t="s">
        <v>70</v>
      </c>
      <c r="E18" s="211" t="s">
        <v>70</v>
      </c>
      <c r="F18" s="211" t="s">
        <v>70</v>
      </c>
      <c r="G18" s="753" t="s">
        <v>85</v>
      </c>
      <c r="H18" s="753"/>
      <c r="I18" s="754" t="s">
        <v>359</v>
      </c>
      <c r="J18" s="755"/>
    </row>
    <row r="19" spans="2:10" s="43" customFormat="1" ht="52.5" customHeight="1">
      <c r="B19" s="260">
        <v>8</v>
      </c>
      <c r="C19" s="65" t="s">
        <v>280</v>
      </c>
      <c r="D19" s="211" t="s">
        <v>47</v>
      </c>
      <c r="E19" s="211" t="s">
        <v>47</v>
      </c>
      <c r="F19" s="211" t="s">
        <v>70</v>
      </c>
      <c r="G19" s="753" t="s">
        <v>85</v>
      </c>
      <c r="H19" s="753"/>
      <c r="I19" s="754" t="s">
        <v>361</v>
      </c>
      <c r="J19" s="755"/>
    </row>
    <row r="20" spans="2:10" s="43" customFormat="1" ht="40.5" customHeight="1">
      <c r="B20" s="260">
        <v>9</v>
      </c>
      <c r="C20" s="65" t="s">
        <v>307</v>
      </c>
      <c r="D20" s="211" t="s">
        <v>47</v>
      </c>
      <c r="E20" s="211" t="s">
        <v>47</v>
      </c>
      <c r="F20" s="211" t="s">
        <v>47</v>
      </c>
      <c r="G20" s="753" t="s">
        <v>83</v>
      </c>
      <c r="H20" s="753"/>
      <c r="I20" s="754" t="s">
        <v>84</v>
      </c>
      <c r="J20" s="755"/>
    </row>
    <row r="21" spans="2:10" s="43" customFormat="1" ht="52.5" customHeight="1">
      <c r="B21" s="260">
        <v>10</v>
      </c>
      <c r="C21" s="65" t="s">
        <v>331</v>
      </c>
      <c r="D21" s="211" t="s">
        <v>70</v>
      </c>
      <c r="E21" s="211" t="s">
        <v>47</v>
      </c>
      <c r="F21" s="211" t="s">
        <v>47</v>
      </c>
      <c r="G21" s="753" t="s">
        <v>85</v>
      </c>
      <c r="H21" s="753"/>
      <c r="I21" s="770" t="s">
        <v>360</v>
      </c>
      <c r="J21" s="771"/>
    </row>
    <row r="22" spans="2:10" s="43" customFormat="1" ht="50.25" customHeight="1">
      <c r="B22" s="58">
        <v>11</v>
      </c>
      <c r="C22" s="115" t="s">
        <v>362</v>
      </c>
      <c r="D22" s="211" t="s">
        <v>47</v>
      </c>
      <c r="E22" s="211" t="s">
        <v>70</v>
      </c>
      <c r="F22" s="211" t="s">
        <v>47</v>
      </c>
      <c r="G22" s="753" t="s">
        <v>85</v>
      </c>
      <c r="H22" s="753"/>
      <c r="I22" s="754" t="s">
        <v>435</v>
      </c>
      <c r="J22" s="755"/>
    </row>
    <row r="23" spans="2:10" s="43" customFormat="1" ht="51.75" customHeight="1">
      <c r="B23" s="58">
        <v>12</v>
      </c>
      <c r="C23" s="115" t="s">
        <v>363</v>
      </c>
      <c r="D23" s="211" t="s">
        <v>47</v>
      </c>
      <c r="E23" s="211" t="s">
        <v>70</v>
      </c>
      <c r="F23" s="211" t="s">
        <v>70</v>
      </c>
      <c r="G23" s="753" t="s">
        <v>85</v>
      </c>
      <c r="H23" s="753"/>
      <c r="I23" s="754" t="s">
        <v>358</v>
      </c>
      <c r="J23" s="755"/>
    </row>
    <row r="24" spans="2:10" s="43" customFormat="1" ht="55.5" customHeight="1">
      <c r="B24" s="58">
        <v>13</v>
      </c>
      <c r="C24" s="115" t="s">
        <v>364</v>
      </c>
      <c r="D24" s="211" t="s">
        <v>47</v>
      </c>
      <c r="E24" s="211" t="s">
        <v>70</v>
      </c>
      <c r="F24" s="211" t="s">
        <v>70</v>
      </c>
      <c r="G24" s="753" t="s">
        <v>85</v>
      </c>
      <c r="H24" s="753"/>
      <c r="I24" s="768" t="s">
        <v>358</v>
      </c>
      <c r="J24" s="769"/>
    </row>
    <row r="25" spans="2:10" s="43" customFormat="1" ht="45" customHeight="1">
      <c r="B25" s="58">
        <v>14</v>
      </c>
      <c r="C25" s="115" t="s">
        <v>365</v>
      </c>
      <c r="D25" s="211" t="s">
        <v>47</v>
      </c>
      <c r="E25" s="211" t="s">
        <v>47</v>
      </c>
      <c r="F25" s="211" t="s">
        <v>47</v>
      </c>
      <c r="G25" s="753" t="s">
        <v>83</v>
      </c>
      <c r="H25" s="753"/>
      <c r="I25" s="754" t="s">
        <v>84</v>
      </c>
      <c r="J25" s="755"/>
    </row>
    <row r="26" spans="2:10" s="43" customFormat="1" ht="48" customHeight="1">
      <c r="B26" s="58">
        <v>15</v>
      </c>
      <c r="C26" s="115" t="s">
        <v>366</v>
      </c>
      <c r="D26" s="211" t="s">
        <v>47</v>
      </c>
      <c r="E26" s="211" t="s">
        <v>70</v>
      </c>
      <c r="F26" s="211" t="s">
        <v>47</v>
      </c>
      <c r="G26" s="753" t="s">
        <v>85</v>
      </c>
      <c r="H26" s="753"/>
      <c r="I26" s="754" t="s">
        <v>435</v>
      </c>
      <c r="J26" s="755"/>
    </row>
    <row r="27" spans="2:10" s="43" customFormat="1" ht="58.5" customHeight="1">
      <c r="B27" s="260">
        <v>16</v>
      </c>
      <c r="C27" s="263" t="s">
        <v>492</v>
      </c>
      <c r="D27" s="211" t="s">
        <v>47</v>
      </c>
      <c r="E27" s="211" t="s">
        <v>70</v>
      </c>
      <c r="F27" s="211" t="s">
        <v>70</v>
      </c>
      <c r="G27" s="753" t="s">
        <v>85</v>
      </c>
      <c r="H27" s="753"/>
      <c r="I27" s="768" t="s">
        <v>358</v>
      </c>
      <c r="J27" s="769"/>
    </row>
    <row r="28" spans="2:10" s="43" customFormat="1" ht="35.25" customHeight="1">
      <c r="B28" s="260">
        <v>17</v>
      </c>
      <c r="C28" s="263" t="s">
        <v>493</v>
      </c>
      <c r="D28" s="211"/>
      <c r="E28" s="211"/>
      <c r="F28" s="211"/>
      <c r="G28" s="737"/>
      <c r="H28" s="738"/>
      <c r="I28" s="768"/>
      <c r="J28" s="769"/>
    </row>
    <row r="29" spans="2:10" s="43" customFormat="1" ht="25.5" customHeight="1">
      <c r="B29" s="260">
        <v>18</v>
      </c>
      <c r="C29" s="263" t="s">
        <v>494</v>
      </c>
      <c r="D29" s="312" t="s">
        <v>47</v>
      </c>
      <c r="E29" s="312" t="s">
        <v>47</v>
      </c>
      <c r="F29" s="312" t="s">
        <v>47</v>
      </c>
      <c r="G29" s="753" t="s">
        <v>83</v>
      </c>
      <c r="H29" s="753"/>
      <c r="I29" s="754" t="s">
        <v>84</v>
      </c>
      <c r="J29" s="755"/>
    </row>
    <row r="30" spans="2:10" s="314" customFormat="1" ht="54.75" customHeight="1" thickBot="1">
      <c r="B30" s="261">
        <v>19</v>
      </c>
      <c r="C30" s="313" t="s">
        <v>495</v>
      </c>
      <c r="D30" s="312" t="s">
        <v>47</v>
      </c>
      <c r="E30" s="312" t="s">
        <v>70</v>
      </c>
      <c r="F30" s="312" t="s">
        <v>47</v>
      </c>
      <c r="G30" s="772" t="s">
        <v>85</v>
      </c>
      <c r="H30" s="773"/>
      <c r="I30" s="754" t="s">
        <v>435</v>
      </c>
      <c r="J30" s="755"/>
    </row>
    <row r="31" spans="2:10" s="41" customFormat="1" ht="10.5" customHeight="1" thickBot="1">
      <c r="B31" s="39"/>
      <c r="C31" s="39"/>
      <c r="D31" s="39"/>
      <c r="E31" s="39"/>
      <c r="F31" s="39"/>
      <c r="G31" s="40"/>
      <c r="H31" s="40"/>
      <c r="I31" s="40"/>
      <c r="J31" s="40"/>
    </row>
    <row r="32" spans="2:10" s="43" customFormat="1" ht="16.5" thickBot="1">
      <c r="B32" s="778" t="s">
        <v>86</v>
      </c>
      <c r="C32" s="779"/>
      <c r="D32" s="779"/>
      <c r="E32" s="779"/>
      <c r="F32" s="779"/>
      <c r="G32" s="779"/>
      <c r="H32" s="779"/>
      <c r="I32" s="779"/>
      <c r="J32" s="780"/>
    </row>
    <row r="33" spans="2:10" s="43" customFormat="1" ht="13.5" customHeight="1">
      <c r="B33" s="42"/>
      <c r="C33" s="42"/>
      <c r="D33" s="42"/>
      <c r="E33" s="42"/>
      <c r="F33" s="42"/>
      <c r="G33" s="42"/>
      <c r="H33" s="42"/>
      <c r="I33" s="42"/>
      <c r="J33" s="42"/>
    </row>
    <row r="34" spans="2:10" ht="15.75" customHeight="1">
      <c r="B34" s="775"/>
      <c r="C34" s="776"/>
      <c r="D34" s="776"/>
      <c r="E34" s="776"/>
      <c r="F34" s="776"/>
      <c r="G34" s="776"/>
      <c r="H34" s="776"/>
      <c r="I34" s="776"/>
      <c r="J34" s="777"/>
    </row>
    <row r="35" spans="2:10" ht="17.25" thickBot="1">
      <c r="B35" s="120"/>
      <c r="C35" s="121"/>
      <c r="D35" s="122"/>
      <c r="E35" s="122"/>
      <c r="F35" s="122"/>
      <c r="G35" s="123"/>
      <c r="H35" s="123"/>
      <c r="I35" s="123"/>
      <c r="J35" s="124"/>
    </row>
    <row r="36" spans="2:10" ht="30" customHeight="1">
      <c r="B36" s="36"/>
      <c r="C36" s="44"/>
      <c r="D36" s="37"/>
      <c r="E36" s="38"/>
      <c r="F36" s="38"/>
      <c r="G36" s="38"/>
      <c r="H36" s="38"/>
      <c r="I36" s="38"/>
      <c r="J36" s="38"/>
    </row>
    <row r="37" spans="2:10" ht="10.5" customHeight="1">
      <c r="B37" s="36"/>
      <c r="C37" s="44"/>
      <c r="D37" s="37"/>
      <c r="E37" s="38"/>
      <c r="F37" s="38"/>
      <c r="G37" s="38"/>
      <c r="H37" s="38"/>
      <c r="I37" s="38"/>
      <c r="J37" s="38"/>
    </row>
    <row r="38" spans="2:10" s="43" customFormat="1" ht="33" customHeight="1">
      <c r="B38" s="36"/>
      <c r="C38" s="47"/>
      <c r="D38" s="42"/>
    </row>
    <row r="39" spans="2:10" ht="30" customHeight="1">
      <c r="B39" s="36"/>
      <c r="C39" s="44"/>
      <c r="D39" s="37"/>
      <c r="E39" s="38"/>
      <c r="F39" s="38"/>
      <c r="G39" s="38"/>
      <c r="H39" s="38"/>
      <c r="I39" s="38"/>
      <c r="J39" s="38"/>
    </row>
    <row r="40" spans="2:10" ht="10.5" customHeight="1">
      <c r="B40" s="36"/>
      <c r="C40" s="44"/>
      <c r="D40" s="37"/>
      <c r="E40" s="38"/>
      <c r="F40" s="38"/>
      <c r="G40" s="38"/>
      <c r="H40" s="38"/>
      <c r="I40" s="38"/>
      <c r="J40" s="38"/>
    </row>
    <row r="41" spans="2:10" s="43" customFormat="1" ht="33" customHeight="1">
      <c r="B41" s="36"/>
      <c r="C41" s="47"/>
      <c r="D41" s="42"/>
    </row>
    <row r="42" spans="2:10" ht="10.5" customHeight="1">
      <c r="B42" s="36"/>
      <c r="C42" s="44"/>
      <c r="D42" s="45"/>
      <c r="E42" s="45"/>
      <c r="F42" s="45"/>
      <c r="G42" s="46"/>
      <c r="H42" s="46"/>
      <c r="I42" s="46"/>
      <c r="J42" s="46"/>
    </row>
    <row r="43" spans="2:10" ht="10.5" customHeight="1">
      <c r="B43" s="36"/>
      <c r="C43" s="44"/>
      <c r="D43" s="774"/>
      <c r="E43" s="774"/>
      <c r="F43" s="774"/>
      <c r="G43" s="46"/>
      <c r="H43" s="46"/>
      <c r="I43" s="46"/>
      <c r="J43" s="46"/>
    </row>
    <row r="44" spans="2:10" ht="10.5" customHeight="1">
      <c r="B44" s="36"/>
      <c r="C44" s="44"/>
      <c r="D44" s="45"/>
      <c r="E44" s="45"/>
      <c r="F44" s="45"/>
      <c r="G44" s="46"/>
      <c r="H44" s="46"/>
      <c r="I44" s="46"/>
      <c r="J44" s="46"/>
    </row>
    <row r="45" spans="2:10" ht="10.5" customHeight="1">
      <c r="B45" s="36"/>
      <c r="C45" s="44"/>
      <c r="D45" s="45"/>
      <c r="E45" s="45"/>
      <c r="F45" s="45"/>
      <c r="G45" s="46"/>
      <c r="H45" s="46"/>
      <c r="I45" s="46"/>
      <c r="J45" s="46"/>
    </row>
    <row r="46" spans="2:10" ht="10.5" customHeight="1">
      <c r="B46" s="36"/>
      <c r="C46" s="44"/>
      <c r="D46" s="774"/>
      <c r="E46" s="774"/>
      <c r="F46" s="774"/>
      <c r="G46" s="46"/>
      <c r="H46" s="46"/>
      <c r="I46" s="46"/>
      <c r="J46" s="46"/>
    </row>
  </sheetData>
  <sheetProtection selectLockedCells="1"/>
  <autoFilter ref="B11:J30">
    <filterColumn colId="5" showButton="0"/>
    <filterColumn colId="7" showButton="0"/>
  </autoFilter>
  <mergeCells count="53">
    <mergeCell ref="I28:J28"/>
    <mergeCell ref="G30:H30"/>
    <mergeCell ref="I30:J30"/>
    <mergeCell ref="D46:F46"/>
    <mergeCell ref="B34:J34"/>
    <mergeCell ref="D43:F43"/>
    <mergeCell ref="G28:H28"/>
    <mergeCell ref="B32:J32"/>
    <mergeCell ref="G29:H29"/>
    <mergeCell ref="I29:J29"/>
    <mergeCell ref="G21:H21"/>
    <mergeCell ref="I21:J21"/>
    <mergeCell ref="G17:H17"/>
    <mergeCell ref="I17:J17"/>
    <mergeCell ref="G18:H18"/>
    <mergeCell ref="I18:J18"/>
    <mergeCell ref="G19:H19"/>
    <mergeCell ref="I19:J19"/>
    <mergeCell ref="G20:H20"/>
    <mergeCell ref="I20:J20"/>
    <mergeCell ref="G22:H22"/>
    <mergeCell ref="I22:J22"/>
    <mergeCell ref="G23:H23"/>
    <mergeCell ref="I23:J23"/>
    <mergeCell ref="G27:H27"/>
    <mergeCell ref="I27:J27"/>
    <mergeCell ref="G24:H24"/>
    <mergeCell ref="I24:J24"/>
    <mergeCell ref="G26:H26"/>
    <mergeCell ref="I26:J26"/>
    <mergeCell ref="G25:H25"/>
    <mergeCell ref="I25:J25"/>
    <mergeCell ref="G15:H15"/>
    <mergeCell ref="I15:J15"/>
    <mergeCell ref="G16:H16"/>
    <mergeCell ref="I16:J16"/>
    <mergeCell ref="B9:B11"/>
    <mergeCell ref="C9:C11"/>
    <mergeCell ref="D9:F9"/>
    <mergeCell ref="G9:H11"/>
    <mergeCell ref="I9:J11"/>
    <mergeCell ref="G12:H12"/>
    <mergeCell ref="I12:J12"/>
    <mergeCell ref="G13:H13"/>
    <mergeCell ref="I13:J13"/>
    <mergeCell ref="G14:H14"/>
    <mergeCell ref="I14:J14"/>
    <mergeCell ref="B2:J2"/>
    <mergeCell ref="B3:J3"/>
    <mergeCell ref="B4:J4"/>
    <mergeCell ref="B5:J5"/>
    <mergeCell ref="B7:C7"/>
    <mergeCell ref="D7:J7"/>
  </mergeCells>
  <conditionalFormatting sqref="C42:C45 C8:C10 C36:C40 D11 G8:J8 G42:J45 G35:J35">
    <cfRule type="cellIs" dxfId="328" priority="1779" operator="equal">
      <formula>#REF!</formula>
    </cfRule>
    <cfRule type="cellIs" dxfId="327" priority="1780" operator="equal">
      <formula>#REF!</formula>
    </cfRule>
  </conditionalFormatting>
  <conditionalFormatting sqref="D11">
    <cfRule type="cellIs" dxfId="326" priority="1777" operator="equal">
      <formula>#REF!</formula>
    </cfRule>
    <cfRule type="cellIs" dxfId="325" priority="1778" operator="equal">
      <formula>#REF!</formula>
    </cfRule>
  </conditionalFormatting>
  <conditionalFormatting sqref="D8 D42 D44:D45 G46:J46">
    <cfRule type="cellIs" dxfId="324" priority="1775" operator="equal">
      <formula>#REF!</formula>
    </cfRule>
    <cfRule type="cellIs" dxfId="323" priority="1776" operator="equal">
      <formula>#REF!</formula>
    </cfRule>
  </conditionalFormatting>
  <conditionalFormatting sqref="D9:D10">
    <cfRule type="cellIs" dxfId="322" priority="1773" operator="equal">
      <formula>#REF!</formula>
    </cfRule>
    <cfRule type="cellIs" dxfId="321" priority="1774" operator="equal">
      <formula>#REF!</formula>
    </cfRule>
  </conditionalFormatting>
  <conditionalFormatting sqref="D9:D10">
    <cfRule type="cellIs" dxfId="320" priority="1771" operator="equal">
      <formula>#REF!</formula>
    </cfRule>
    <cfRule type="cellIs" dxfId="319" priority="1772" operator="equal">
      <formula>#REF!</formula>
    </cfRule>
  </conditionalFormatting>
  <conditionalFormatting sqref="C41">
    <cfRule type="cellIs" dxfId="318" priority="1769" operator="equal">
      <formula>#REF!</formula>
    </cfRule>
    <cfRule type="cellIs" dxfId="317" priority="1770" operator="equal">
      <formula>#REF!</formula>
    </cfRule>
  </conditionalFormatting>
  <conditionalFormatting sqref="C46">
    <cfRule type="cellIs" dxfId="316" priority="1767" operator="equal">
      <formula>#REF!</formula>
    </cfRule>
    <cfRule type="cellIs" dxfId="315" priority="1768" operator="equal">
      <formula>#REF!</formula>
    </cfRule>
  </conditionalFormatting>
  <conditionalFormatting sqref="D46">
    <cfRule type="cellIs" dxfId="314" priority="1757" operator="equal">
      <formula>#REF!</formula>
    </cfRule>
    <cfRule type="cellIs" dxfId="313" priority="1758" operator="equal">
      <formula>#REF!</formula>
    </cfRule>
  </conditionalFormatting>
  <conditionalFormatting sqref="D43">
    <cfRule type="cellIs" dxfId="312" priority="1755" operator="equal">
      <formula>#REF!</formula>
    </cfRule>
    <cfRule type="cellIs" dxfId="311" priority="1756" operator="equal">
      <formula>#REF!</formula>
    </cfRule>
  </conditionalFormatting>
  <conditionalFormatting sqref="D35">
    <cfRule type="cellIs" dxfId="310" priority="1749" operator="equal">
      <formula>#REF!</formula>
    </cfRule>
    <cfRule type="cellIs" dxfId="309" priority="1750" operator="equal">
      <formula>#REF!</formula>
    </cfRule>
  </conditionalFormatting>
  <conditionalFormatting sqref="D32">
    <cfRule type="containsText" dxfId="308" priority="1753" stopIfTrue="1" operator="containsText" text="NO HABILITADO">
      <formula>NOT(ISERROR(SEARCH("NO HABILITADO",D32)))</formula>
    </cfRule>
    <cfRule type="containsText" dxfId="307" priority="1754" stopIfTrue="1" operator="containsText" text="HABILITADO">
      <formula>NOT(ISERROR(SEARCH("HABILITADO",D32)))</formula>
    </cfRule>
  </conditionalFormatting>
  <conditionalFormatting sqref="C35 G31:J31">
    <cfRule type="cellIs" dxfId="306" priority="1751" operator="equal">
      <formula>#REF!</formula>
    </cfRule>
    <cfRule type="cellIs" dxfId="305" priority="1752" operator="equal">
      <formula>#REF!</formula>
    </cfRule>
  </conditionalFormatting>
  <conditionalFormatting sqref="B32">
    <cfRule type="cellIs" dxfId="304" priority="1743" operator="equal">
      <formula>#REF!</formula>
    </cfRule>
    <cfRule type="cellIs" dxfId="303" priority="1744" operator="equal">
      <formula>#REF!</formula>
    </cfRule>
  </conditionalFormatting>
  <conditionalFormatting sqref="B32">
    <cfRule type="cellIs" dxfId="302" priority="1745" operator="equal">
      <formula>#REF!</formula>
    </cfRule>
    <cfRule type="cellIs" dxfId="301" priority="1746" operator="equal">
      <formula>#REF!</formula>
    </cfRule>
  </conditionalFormatting>
  <conditionalFormatting sqref="C31">
    <cfRule type="cellIs" dxfId="300" priority="1737" operator="equal">
      <formula>#REF!</formula>
    </cfRule>
    <cfRule type="cellIs" dxfId="299" priority="1738" operator="equal">
      <formula>#REF!</formula>
    </cfRule>
  </conditionalFormatting>
  <conditionalFormatting sqref="D31">
    <cfRule type="cellIs" dxfId="298" priority="1735" operator="equal">
      <formula>#REF!</formula>
    </cfRule>
    <cfRule type="cellIs" dxfId="297" priority="1736" operator="equal">
      <formula>#REF!</formula>
    </cfRule>
  </conditionalFormatting>
  <conditionalFormatting sqref="E11">
    <cfRule type="cellIs" dxfId="296" priority="1723" operator="equal">
      <formula>#REF!</formula>
    </cfRule>
    <cfRule type="cellIs" dxfId="295" priority="1724" operator="equal">
      <formula>#REF!</formula>
    </cfRule>
  </conditionalFormatting>
  <conditionalFormatting sqref="E11">
    <cfRule type="cellIs" dxfId="294" priority="1721" operator="equal">
      <formula>#REF!</formula>
    </cfRule>
    <cfRule type="cellIs" dxfId="293" priority="1722" operator="equal">
      <formula>#REF!</formula>
    </cfRule>
  </conditionalFormatting>
  <conditionalFormatting sqref="E10">
    <cfRule type="cellIs" dxfId="292" priority="1715" operator="equal">
      <formula>#REF!</formula>
    </cfRule>
    <cfRule type="cellIs" dxfId="291" priority="1716" operator="equal">
      <formula>#REF!</formula>
    </cfRule>
  </conditionalFormatting>
  <conditionalFormatting sqref="E8 E42 E44:E45">
    <cfRule type="cellIs" dxfId="290" priority="1719" operator="equal">
      <formula>#REF!</formula>
    </cfRule>
    <cfRule type="cellIs" dxfId="289" priority="1720" operator="equal">
      <formula>#REF!</formula>
    </cfRule>
  </conditionalFormatting>
  <conditionalFormatting sqref="E10">
    <cfRule type="cellIs" dxfId="288" priority="1717" operator="equal">
      <formula>#REF!</formula>
    </cfRule>
    <cfRule type="cellIs" dxfId="287" priority="1718" operator="equal">
      <formula>#REF!</formula>
    </cfRule>
  </conditionalFormatting>
  <conditionalFormatting sqref="E35">
    <cfRule type="cellIs" dxfId="286" priority="1711" operator="equal">
      <formula>#REF!</formula>
    </cfRule>
    <cfRule type="cellIs" dxfId="285" priority="1712" operator="equal">
      <formula>#REF!</formula>
    </cfRule>
  </conditionalFormatting>
  <conditionalFormatting sqref="E31">
    <cfRule type="cellIs" dxfId="284" priority="1707" operator="equal">
      <formula>#REF!</formula>
    </cfRule>
    <cfRule type="cellIs" dxfId="283" priority="1708" operator="equal">
      <formula>#REF!</formula>
    </cfRule>
  </conditionalFormatting>
  <conditionalFormatting sqref="D28">
    <cfRule type="containsText" dxfId="282" priority="1493" stopIfTrue="1" operator="containsText" text="NO HABILITADO">
      <formula>NOT(ISERROR(SEARCH("NO HABILITADO",D28)))</formula>
    </cfRule>
    <cfRule type="containsText" dxfId="281" priority="1494" stopIfTrue="1" operator="containsText" text="HABILITADO">
      <formula>NOT(ISERROR(SEARCH("HABILITADO",D28)))</formula>
    </cfRule>
  </conditionalFormatting>
  <conditionalFormatting sqref="D28">
    <cfRule type="containsText" dxfId="280" priority="1485" operator="containsText" text="NO">
      <formula>NOT(ISERROR(SEARCH("NO",D28)))</formula>
    </cfRule>
    <cfRule type="containsText" dxfId="279" priority="1486" operator="containsText" text="CUMPLE">
      <formula>NOT(ISERROR(SEARCH("CUMPLE",D28)))</formula>
    </cfRule>
  </conditionalFormatting>
  <conditionalFormatting sqref="F11">
    <cfRule type="cellIs" dxfId="278" priority="1357" operator="equal">
      <formula>#REF!</formula>
    </cfRule>
    <cfRule type="cellIs" dxfId="277" priority="1358" operator="equal">
      <formula>#REF!</formula>
    </cfRule>
  </conditionalFormatting>
  <conditionalFormatting sqref="F11">
    <cfRule type="cellIs" dxfId="276" priority="1355" operator="equal">
      <formula>#REF!</formula>
    </cfRule>
    <cfRule type="cellIs" dxfId="275" priority="1356" operator="equal">
      <formula>#REF!</formula>
    </cfRule>
  </conditionalFormatting>
  <conditionalFormatting sqref="F8 F42 F44:F45">
    <cfRule type="cellIs" dxfId="274" priority="1353" operator="equal">
      <formula>#REF!</formula>
    </cfRule>
    <cfRule type="cellIs" dxfId="273" priority="1354" operator="equal">
      <formula>#REF!</formula>
    </cfRule>
  </conditionalFormatting>
  <conditionalFormatting sqref="F35">
    <cfRule type="cellIs" dxfId="272" priority="1351" operator="equal">
      <formula>#REF!</formula>
    </cfRule>
    <cfRule type="cellIs" dxfId="271" priority="1352" operator="equal">
      <formula>#REF!</formula>
    </cfRule>
  </conditionalFormatting>
  <conditionalFormatting sqref="F31">
    <cfRule type="cellIs" dxfId="270" priority="1349" operator="equal">
      <formula>#REF!</formula>
    </cfRule>
    <cfRule type="cellIs" dxfId="269" priority="1350" operator="equal">
      <formula>#REF!</formula>
    </cfRule>
  </conditionalFormatting>
  <conditionalFormatting sqref="F10">
    <cfRule type="cellIs" dxfId="268" priority="1345" operator="equal">
      <formula>#REF!</formula>
    </cfRule>
    <cfRule type="cellIs" dxfId="267" priority="1346" operator="equal">
      <formula>#REF!</formula>
    </cfRule>
  </conditionalFormatting>
  <conditionalFormatting sqref="D28">
    <cfRule type="containsText" dxfId="266" priority="1285" stopIfTrue="1" operator="containsText" text="NO HABILITADO">
      <formula>NOT(ISERROR(SEARCH("NO HABILITADO",D28)))</formula>
    </cfRule>
    <cfRule type="containsText" dxfId="265" priority="1286" stopIfTrue="1" operator="containsText" text="HABILITADO">
      <formula>NOT(ISERROR(SEARCH("HABILITADO",D28)))</formula>
    </cfRule>
  </conditionalFormatting>
  <conditionalFormatting sqref="D12:D18 D21 D28">
    <cfRule type="containsText" dxfId="264" priority="679" operator="containsText" text="NO">
      <formula>NOT(ISERROR(SEARCH("NO",D12)))</formula>
    </cfRule>
    <cfRule type="containsText" dxfId="263" priority="680" operator="containsText" text="CUMPLE">
      <formula>NOT(ISERROR(SEARCH("CUMPLE",D12)))</formula>
    </cfRule>
    <cfRule type="containsText" dxfId="262" priority="681" stopIfTrue="1" operator="containsText" text="NO HABILITADO">
      <formula>NOT(ISERROR(SEARCH("NO HABILITADO",D12)))</formula>
    </cfRule>
    <cfRule type="containsText" dxfId="261" priority="682" stopIfTrue="1" operator="containsText" text="HABILITADO">
      <formula>NOT(ISERROR(SEARCH("HABILITADO",D12)))</formula>
    </cfRule>
  </conditionalFormatting>
  <conditionalFormatting sqref="E12:E17 E28">
    <cfRule type="containsText" dxfId="260" priority="677" stopIfTrue="1" operator="containsText" text="NO HABILITADO">
      <formula>NOT(ISERROR(SEARCH("NO HABILITADO",E12)))</formula>
    </cfRule>
    <cfRule type="containsText" dxfId="259" priority="678" stopIfTrue="1" operator="containsText" text="HABILITADO">
      <formula>NOT(ISERROR(SEARCH("HABILITADO",E12)))</formula>
    </cfRule>
  </conditionalFormatting>
  <conditionalFormatting sqref="E12:E17 E28">
    <cfRule type="containsText" dxfId="258" priority="675" operator="containsText" text="NO">
      <formula>NOT(ISERROR(SEARCH("NO",E12)))</formula>
    </cfRule>
    <cfRule type="containsText" dxfId="257" priority="676" operator="containsText" text="CUMPLE">
      <formula>NOT(ISERROR(SEARCH("CUMPLE",E12)))</formula>
    </cfRule>
  </conditionalFormatting>
  <conditionalFormatting sqref="E14">
    <cfRule type="containsText" dxfId="256" priority="673" stopIfTrue="1" operator="containsText" text="NO HABILITADO">
      <formula>NOT(ISERROR(SEARCH("NO HABILITADO",E14)))</formula>
    </cfRule>
    <cfRule type="containsText" dxfId="255" priority="674" stopIfTrue="1" operator="containsText" text="HABILITADO">
      <formula>NOT(ISERROR(SEARCH("HABILITADO",E14)))</formula>
    </cfRule>
  </conditionalFormatting>
  <conditionalFormatting sqref="E14">
    <cfRule type="containsText" dxfId="254" priority="671" operator="containsText" text="NO">
      <formula>NOT(ISERROR(SEARCH("NO",E14)))</formula>
    </cfRule>
    <cfRule type="containsText" dxfId="253" priority="672" operator="containsText" text="CUMPLE">
      <formula>NOT(ISERROR(SEARCH("CUMPLE",E14)))</formula>
    </cfRule>
  </conditionalFormatting>
  <conditionalFormatting sqref="E28">
    <cfRule type="containsText" dxfId="252" priority="665" stopIfTrue="1" operator="containsText" text="NO HABILITADO">
      <formula>NOT(ISERROR(SEARCH("NO HABILITADO",E28)))</formula>
    </cfRule>
    <cfRule type="containsText" dxfId="251" priority="666" stopIfTrue="1" operator="containsText" text="HABILITADO">
      <formula>NOT(ISERROR(SEARCH("HABILITADO",E28)))</formula>
    </cfRule>
  </conditionalFormatting>
  <conditionalFormatting sqref="E28">
    <cfRule type="containsText" dxfId="250" priority="663" operator="containsText" text="NO">
      <formula>NOT(ISERROR(SEARCH("NO",E28)))</formula>
    </cfRule>
    <cfRule type="containsText" dxfId="249" priority="664" operator="containsText" text="CUMPLE">
      <formula>NOT(ISERROR(SEARCH("CUMPLE",E28)))</formula>
    </cfRule>
  </conditionalFormatting>
  <conditionalFormatting sqref="E12:E17 E28">
    <cfRule type="containsText" dxfId="248" priority="661" stopIfTrue="1" operator="containsText" text="NO HABILITADO">
      <formula>NOT(ISERROR(SEARCH("NO HABILITADO",E12)))</formula>
    </cfRule>
    <cfRule type="containsText" dxfId="247" priority="662" stopIfTrue="1" operator="containsText" text="HABILITADO">
      <formula>NOT(ISERROR(SEARCH("HABILITADO",E12)))</formula>
    </cfRule>
  </conditionalFormatting>
  <conditionalFormatting sqref="E12:E17 E28">
    <cfRule type="containsText" dxfId="246" priority="659" operator="containsText" text="NO">
      <formula>NOT(ISERROR(SEARCH("NO",E12)))</formula>
    </cfRule>
    <cfRule type="containsText" dxfId="245" priority="660" operator="containsText" text="CUMPLE">
      <formula>NOT(ISERROR(SEARCH("CUMPLE",E12)))</formula>
    </cfRule>
  </conditionalFormatting>
  <conditionalFormatting sqref="F12:F17 F28">
    <cfRule type="containsText" dxfId="244" priority="657" stopIfTrue="1" operator="containsText" text="NO HABILITADO">
      <formula>NOT(ISERROR(SEARCH("NO HABILITADO",F12)))</formula>
    </cfRule>
    <cfRule type="containsText" dxfId="243" priority="658" stopIfTrue="1" operator="containsText" text="HABILITADO">
      <formula>NOT(ISERROR(SEARCH("HABILITADO",F12)))</formula>
    </cfRule>
  </conditionalFormatting>
  <conditionalFormatting sqref="F12:F17 F28">
    <cfRule type="containsText" dxfId="242" priority="655" operator="containsText" text="NO">
      <formula>NOT(ISERROR(SEARCH("NO",F12)))</formula>
    </cfRule>
    <cfRule type="containsText" dxfId="241" priority="656" operator="containsText" text="CUMPLE">
      <formula>NOT(ISERROR(SEARCH("CUMPLE",F12)))</formula>
    </cfRule>
  </conditionalFormatting>
  <conditionalFormatting sqref="F14">
    <cfRule type="containsText" dxfId="240" priority="653" stopIfTrue="1" operator="containsText" text="NO HABILITADO">
      <formula>NOT(ISERROR(SEARCH("NO HABILITADO",F14)))</formula>
    </cfRule>
    <cfRule type="containsText" dxfId="239" priority="654" stopIfTrue="1" operator="containsText" text="HABILITADO">
      <formula>NOT(ISERROR(SEARCH("HABILITADO",F14)))</formula>
    </cfRule>
  </conditionalFormatting>
  <conditionalFormatting sqref="F14">
    <cfRule type="containsText" dxfId="238" priority="651" operator="containsText" text="NO">
      <formula>NOT(ISERROR(SEARCH("NO",F14)))</formula>
    </cfRule>
    <cfRule type="containsText" dxfId="237" priority="652" operator="containsText" text="CUMPLE">
      <formula>NOT(ISERROR(SEARCH("CUMPLE",F14)))</formula>
    </cfRule>
  </conditionalFormatting>
  <conditionalFormatting sqref="F28">
    <cfRule type="containsText" dxfId="236" priority="645" stopIfTrue="1" operator="containsText" text="NO HABILITADO">
      <formula>NOT(ISERROR(SEARCH("NO HABILITADO",F28)))</formula>
    </cfRule>
    <cfRule type="containsText" dxfId="235" priority="646" stopIfTrue="1" operator="containsText" text="HABILITADO">
      <formula>NOT(ISERROR(SEARCH("HABILITADO",F28)))</formula>
    </cfRule>
  </conditionalFormatting>
  <conditionalFormatting sqref="F28">
    <cfRule type="containsText" dxfId="234" priority="643" operator="containsText" text="NO">
      <formula>NOT(ISERROR(SEARCH("NO",F28)))</formula>
    </cfRule>
    <cfRule type="containsText" dxfId="233" priority="644" operator="containsText" text="CUMPLE">
      <formula>NOT(ISERROR(SEARCH("CUMPLE",F28)))</formula>
    </cfRule>
  </conditionalFormatting>
  <conditionalFormatting sqref="F12:F17 F28">
    <cfRule type="containsText" dxfId="232" priority="641" stopIfTrue="1" operator="containsText" text="NO HABILITADO">
      <formula>NOT(ISERROR(SEARCH("NO HABILITADO",F12)))</formula>
    </cfRule>
    <cfRule type="containsText" dxfId="231" priority="642" stopIfTrue="1" operator="containsText" text="HABILITADO">
      <formula>NOT(ISERROR(SEARCH("HABILITADO",F12)))</formula>
    </cfRule>
  </conditionalFormatting>
  <conditionalFormatting sqref="F12:F17 F28">
    <cfRule type="containsText" dxfId="230" priority="639" operator="containsText" text="NO">
      <formula>NOT(ISERROR(SEARCH("NO",F12)))</formula>
    </cfRule>
    <cfRule type="containsText" dxfId="229" priority="640" operator="containsText" text="CUMPLE">
      <formula>NOT(ISERROR(SEARCH("CUMPLE",F12)))</formula>
    </cfRule>
  </conditionalFormatting>
  <conditionalFormatting sqref="G12:H14 G17:H17">
    <cfRule type="containsText" dxfId="228" priority="637" operator="containsText" text="RECHAZADO">
      <formula>NOT(ISERROR(SEARCH("RECHAZADO",G12)))</formula>
    </cfRule>
    <cfRule type="containsText" dxfId="227" priority="638" operator="containsText" text="HABILITADO">
      <formula>NOT(ISERROR(SEARCH("HABILITADO",G12)))</formula>
    </cfRule>
  </conditionalFormatting>
  <conditionalFormatting sqref="G12:H14 G17:H17">
    <cfRule type="containsText" dxfId="226" priority="634" operator="containsText" text="RECHAZADO">
      <formula>NOT(ISERROR(SEARCH("RECHAZADO",G12)))</formula>
    </cfRule>
    <cfRule type="containsText" dxfId="225" priority="635" operator="containsText" text="RECHAZADO">
      <formula>NOT(ISERROR(SEARCH("RECHAZADO",G12)))</formula>
    </cfRule>
    <cfRule type="containsText" dxfId="224" priority="636" operator="containsText" text="NO">
      <formula>NOT(ISERROR(SEARCH("NO",G12)))</formula>
    </cfRule>
  </conditionalFormatting>
  <conditionalFormatting sqref="I17 I21">
    <cfRule type="containsText" dxfId="223" priority="632" stopIfTrue="1" operator="containsText" text="NO HABILITADO">
      <formula>NOT(ISERROR(SEARCH("NO HABILITADO",I17)))</formula>
    </cfRule>
    <cfRule type="containsText" dxfId="222" priority="633" stopIfTrue="1" operator="containsText" text="HABILITADO">
      <formula>NOT(ISERROR(SEARCH("HABILITADO",I17)))</formula>
    </cfRule>
  </conditionalFormatting>
  <conditionalFormatting sqref="I17">
    <cfRule type="containsText" dxfId="221" priority="624" stopIfTrue="1" operator="containsText" text="NO HABILITADO">
      <formula>NOT(ISERROR(SEARCH("NO HABILITADO",I17)))</formula>
    </cfRule>
    <cfRule type="containsText" dxfId="220" priority="625" stopIfTrue="1" operator="containsText" text="HABILITADO">
      <formula>NOT(ISERROR(SEARCH("HABILITADO",I17)))</formula>
    </cfRule>
  </conditionalFormatting>
  <conditionalFormatting sqref="I21">
    <cfRule type="containsText" dxfId="219" priority="618" stopIfTrue="1" operator="containsText" text="NO HABILITADO">
      <formula>NOT(ISERROR(SEARCH("NO HABILITADO",I21)))</formula>
    </cfRule>
    <cfRule type="containsText" dxfId="218" priority="619" stopIfTrue="1" operator="containsText" text="HABILITADO">
      <formula>NOT(ISERROR(SEARCH("HABILITADO",I21)))</formula>
    </cfRule>
  </conditionalFormatting>
  <conditionalFormatting sqref="D28">
    <cfRule type="containsText" dxfId="217" priority="608" operator="containsText" text="NO">
      <formula>NOT(ISERROR(SEARCH("NO",D28)))</formula>
    </cfRule>
    <cfRule type="containsText" dxfId="216" priority="609" operator="containsText" text="CUMPLE">
      <formula>NOT(ISERROR(SEARCH("CUMPLE",D28)))</formula>
    </cfRule>
    <cfRule type="containsText" dxfId="215" priority="610" stopIfTrue="1" operator="containsText" text="NO HABILITADO">
      <formula>NOT(ISERROR(SEARCH("NO HABILITADO",D28)))</formula>
    </cfRule>
    <cfRule type="containsText" dxfId="214" priority="611" stopIfTrue="1" operator="containsText" text="HABILITADO">
      <formula>NOT(ISERROR(SEARCH("HABILITADO",D28)))</formula>
    </cfRule>
  </conditionalFormatting>
  <conditionalFormatting sqref="G28:H28">
    <cfRule type="containsText" dxfId="213" priority="570" operator="containsText" text="RECHAZADO">
      <formula>NOT(ISERROR(SEARCH("RECHAZADO",G28)))</formula>
    </cfRule>
    <cfRule type="containsText" dxfId="212" priority="571" operator="containsText" text="HABILITADO">
      <formula>NOT(ISERROR(SEARCH("HABILITADO",G28)))</formula>
    </cfRule>
  </conditionalFormatting>
  <conditionalFormatting sqref="G28:H28">
    <cfRule type="containsText" dxfId="211" priority="567" operator="containsText" text="RECHAZADO">
      <formula>NOT(ISERROR(SEARCH("RECHAZADO",G28)))</formula>
    </cfRule>
    <cfRule type="containsText" dxfId="210" priority="568" operator="containsText" text="RECHAZADO">
      <formula>NOT(ISERROR(SEARCH("RECHAZADO",G28)))</formula>
    </cfRule>
    <cfRule type="containsText" dxfId="209" priority="569" operator="containsText" text="NO">
      <formula>NOT(ISERROR(SEARCH("NO",G28)))</formula>
    </cfRule>
  </conditionalFormatting>
  <conditionalFormatting sqref="G18:H18">
    <cfRule type="containsText" dxfId="208" priority="427" operator="containsText" text="RECHAZADO">
      <formula>NOT(ISERROR(SEARCH("RECHAZADO",G18)))</formula>
    </cfRule>
    <cfRule type="containsText" dxfId="207" priority="428" operator="containsText" text="HABILITADO">
      <formula>NOT(ISERROR(SEARCH("HABILITADO",G18)))</formula>
    </cfRule>
  </conditionalFormatting>
  <conditionalFormatting sqref="G18:H18">
    <cfRule type="containsText" dxfId="206" priority="424" operator="containsText" text="RECHAZADO">
      <formula>NOT(ISERROR(SEARCH("RECHAZADO",G18)))</formula>
    </cfRule>
    <cfRule type="containsText" dxfId="205" priority="425" operator="containsText" text="RECHAZADO">
      <formula>NOT(ISERROR(SEARCH("RECHAZADO",G18)))</formula>
    </cfRule>
    <cfRule type="containsText" dxfId="204" priority="426" operator="containsText" text="NO">
      <formula>NOT(ISERROR(SEARCH("NO",G18)))</formula>
    </cfRule>
  </conditionalFormatting>
  <conditionalFormatting sqref="G15:H15">
    <cfRule type="containsText" dxfId="203" priority="211" operator="containsText" text="RECHAZADO">
      <formula>NOT(ISERROR(SEARCH("RECHAZADO",G15)))</formula>
    </cfRule>
    <cfRule type="containsText" dxfId="202" priority="212" operator="containsText" text="HABILITADO">
      <formula>NOT(ISERROR(SEARCH("HABILITADO",G15)))</formula>
    </cfRule>
  </conditionalFormatting>
  <conditionalFormatting sqref="G15:H15">
    <cfRule type="containsText" dxfId="201" priority="208" operator="containsText" text="RECHAZADO">
      <formula>NOT(ISERROR(SEARCH("RECHAZADO",G15)))</formula>
    </cfRule>
    <cfRule type="containsText" dxfId="200" priority="209" operator="containsText" text="RECHAZADO">
      <formula>NOT(ISERROR(SEARCH("RECHAZADO",G15)))</formula>
    </cfRule>
    <cfRule type="containsText" dxfId="199" priority="210" operator="containsText" text="NO">
      <formula>NOT(ISERROR(SEARCH("NO",G15)))</formula>
    </cfRule>
  </conditionalFormatting>
  <conditionalFormatting sqref="G16:H16">
    <cfRule type="containsText" dxfId="198" priority="206" operator="containsText" text="RECHAZADO">
      <formula>NOT(ISERROR(SEARCH("RECHAZADO",G16)))</formula>
    </cfRule>
    <cfRule type="containsText" dxfId="197" priority="207" operator="containsText" text="HABILITADO">
      <formula>NOT(ISERROR(SEARCH("HABILITADO",G16)))</formula>
    </cfRule>
  </conditionalFormatting>
  <conditionalFormatting sqref="G16:H16">
    <cfRule type="containsText" dxfId="196" priority="203" operator="containsText" text="RECHAZADO">
      <formula>NOT(ISERROR(SEARCH("RECHAZADO",G16)))</formula>
    </cfRule>
    <cfRule type="containsText" dxfId="195" priority="204" operator="containsText" text="RECHAZADO">
      <formula>NOT(ISERROR(SEARCH("RECHAZADO",G16)))</formula>
    </cfRule>
    <cfRule type="containsText" dxfId="194" priority="205" operator="containsText" text="NO">
      <formula>NOT(ISERROR(SEARCH("NO",G16)))</formula>
    </cfRule>
  </conditionalFormatting>
  <conditionalFormatting sqref="E18">
    <cfRule type="containsText" dxfId="193" priority="193" stopIfTrue="1" operator="containsText" text="NO HABILITADO">
      <formula>NOT(ISERROR(SEARCH("NO HABILITADO",E18)))</formula>
    </cfRule>
    <cfRule type="containsText" dxfId="192" priority="194" stopIfTrue="1" operator="containsText" text="HABILITADO">
      <formula>NOT(ISERROR(SEARCH("HABILITADO",E18)))</formula>
    </cfRule>
  </conditionalFormatting>
  <conditionalFormatting sqref="E18">
    <cfRule type="containsText" dxfId="191" priority="191" operator="containsText" text="NO">
      <formula>NOT(ISERROR(SEARCH("NO",E18)))</formula>
    </cfRule>
    <cfRule type="containsText" dxfId="190" priority="192" operator="containsText" text="CUMPLE">
      <formula>NOT(ISERROR(SEARCH("CUMPLE",E18)))</formula>
    </cfRule>
  </conditionalFormatting>
  <conditionalFormatting sqref="E18">
    <cfRule type="containsText" dxfId="189" priority="189" stopIfTrue="1" operator="containsText" text="NO HABILITADO">
      <formula>NOT(ISERROR(SEARCH("NO HABILITADO",E18)))</formula>
    </cfRule>
    <cfRule type="containsText" dxfId="188" priority="190" stopIfTrue="1" operator="containsText" text="HABILITADO">
      <formula>NOT(ISERROR(SEARCH("HABILITADO",E18)))</formula>
    </cfRule>
  </conditionalFormatting>
  <conditionalFormatting sqref="E18">
    <cfRule type="containsText" dxfId="187" priority="187" operator="containsText" text="NO">
      <formula>NOT(ISERROR(SEARCH("NO",E18)))</formula>
    </cfRule>
    <cfRule type="containsText" dxfId="186" priority="188" operator="containsText" text="CUMPLE">
      <formula>NOT(ISERROR(SEARCH("CUMPLE",E18)))</formula>
    </cfRule>
  </conditionalFormatting>
  <conditionalFormatting sqref="F18">
    <cfRule type="containsText" dxfId="185" priority="185" stopIfTrue="1" operator="containsText" text="NO HABILITADO">
      <formula>NOT(ISERROR(SEARCH("NO HABILITADO",F18)))</formula>
    </cfRule>
    <cfRule type="containsText" dxfId="184" priority="186" stopIfTrue="1" operator="containsText" text="HABILITADO">
      <formula>NOT(ISERROR(SEARCH("HABILITADO",F18)))</formula>
    </cfRule>
  </conditionalFormatting>
  <conditionalFormatting sqref="F18">
    <cfRule type="containsText" dxfId="183" priority="183" operator="containsText" text="NO">
      <formula>NOT(ISERROR(SEARCH("NO",F18)))</formula>
    </cfRule>
    <cfRule type="containsText" dxfId="182" priority="184" operator="containsText" text="CUMPLE">
      <formula>NOT(ISERROR(SEARCH("CUMPLE",F18)))</formula>
    </cfRule>
  </conditionalFormatting>
  <conditionalFormatting sqref="F18">
    <cfRule type="containsText" dxfId="181" priority="181" stopIfTrue="1" operator="containsText" text="NO HABILITADO">
      <formula>NOT(ISERROR(SEARCH("NO HABILITADO",F18)))</formula>
    </cfRule>
    <cfRule type="containsText" dxfId="180" priority="182" stopIfTrue="1" operator="containsText" text="HABILITADO">
      <formula>NOT(ISERROR(SEARCH("HABILITADO",F18)))</formula>
    </cfRule>
  </conditionalFormatting>
  <conditionalFormatting sqref="F18">
    <cfRule type="containsText" dxfId="179" priority="179" operator="containsText" text="NO">
      <formula>NOT(ISERROR(SEARCH("NO",F18)))</formula>
    </cfRule>
    <cfRule type="containsText" dxfId="178" priority="180" operator="containsText" text="CUMPLE">
      <formula>NOT(ISERROR(SEARCH("CUMPLE",F18)))</formula>
    </cfRule>
  </conditionalFormatting>
  <conditionalFormatting sqref="D19">
    <cfRule type="containsText" dxfId="177" priority="175" operator="containsText" text="NO">
      <formula>NOT(ISERROR(SEARCH("NO",D19)))</formula>
    </cfRule>
    <cfRule type="containsText" dxfId="176" priority="176" operator="containsText" text="CUMPLE">
      <formula>NOT(ISERROR(SEARCH("CUMPLE",D19)))</formula>
    </cfRule>
    <cfRule type="containsText" dxfId="175" priority="177" stopIfTrue="1" operator="containsText" text="NO HABILITADO">
      <formula>NOT(ISERROR(SEARCH("NO HABILITADO",D19)))</formula>
    </cfRule>
    <cfRule type="containsText" dxfId="174" priority="178" stopIfTrue="1" operator="containsText" text="HABILITADO">
      <formula>NOT(ISERROR(SEARCH("HABILITADO",D19)))</formula>
    </cfRule>
  </conditionalFormatting>
  <conditionalFormatting sqref="E19">
    <cfRule type="containsText" dxfId="173" priority="173" stopIfTrue="1" operator="containsText" text="NO HABILITADO">
      <formula>NOT(ISERROR(SEARCH("NO HABILITADO",E19)))</formula>
    </cfRule>
    <cfRule type="containsText" dxfId="172" priority="174" stopIfTrue="1" operator="containsText" text="HABILITADO">
      <formula>NOT(ISERROR(SEARCH("HABILITADO",E19)))</formula>
    </cfRule>
  </conditionalFormatting>
  <conditionalFormatting sqref="E19">
    <cfRule type="containsText" dxfId="171" priority="171" operator="containsText" text="NO">
      <formula>NOT(ISERROR(SEARCH("NO",E19)))</formula>
    </cfRule>
    <cfRule type="containsText" dxfId="170" priority="172" operator="containsText" text="CUMPLE">
      <formula>NOT(ISERROR(SEARCH("CUMPLE",E19)))</formula>
    </cfRule>
  </conditionalFormatting>
  <conditionalFormatting sqref="E19">
    <cfRule type="containsText" dxfId="169" priority="169" stopIfTrue="1" operator="containsText" text="NO HABILITADO">
      <formula>NOT(ISERROR(SEARCH("NO HABILITADO",E19)))</formula>
    </cfRule>
    <cfRule type="containsText" dxfId="168" priority="170" stopIfTrue="1" operator="containsText" text="HABILITADO">
      <formula>NOT(ISERROR(SEARCH("HABILITADO",E19)))</formula>
    </cfRule>
  </conditionalFormatting>
  <conditionalFormatting sqref="E19">
    <cfRule type="containsText" dxfId="167" priority="167" operator="containsText" text="NO">
      <formula>NOT(ISERROR(SEARCH("NO",E19)))</formula>
    </cfRule>
    <cfRule type="containsText" dxfId="166" priority="168" operator="containsText" text="CUMPLE">
      <formula>NOT(ISERROR(SEARCH("CUMPLE",E19)))</formula>
    </cfRule>
  </conditionalFormatting>
  <conditionalFormatting sqref="G19:H19">
    <cfRule type="containsText" dxfId="165" priority="165" operator="containsText" text="RECHAZADO">
      <formula>NOT(ISERROR(SEARCH("RECHAZADO",G19)))</formula>
    </cfRule>
    <cfRule type="containsText" dxfId="164" priority="166" operator="containsText" text="HABILITADO">
      <formula>NOT(ISERROR(SEARCH("HABILITADO",G19)))</formula>
    </cfRule>
  </conditionalFormatting>
  <conditionalFormatting sqref="G19:H19">
    <cfRule type="containsText" dxfId="163" priority="162" operator="containsText" text="RECHAZADO">
      <formula>NOT(ISERROR(SEARCH("RECHAZADO",G19)))</formula>
    </cfRule>
    <cfRule type="containsText" dxfId="162" priority="163" operator="containsText" text="RECHAZADO">
      <formula>NOT(ISERROR(SEARCH("RECHAZADO",G19)))</formula>
    </cfRule>
    <cfRule type="containsText" dxfId="161" priority="164" operator="containsText" text="NO">
      <formula>NOT(ISERROR(SEARCH("NO",G19)))</formula>
    </cfRule>
  </conditionalFormatting>
  <conditionalFormatting sqref="F19">
    <cfRule type="containsText" dxfId="160" priority="160" stopIfTrue="1" operator="containsText" text="NO HABILITADO">
      <formula>NOT(ISERROR(SEARCH("NO HABILITADO",F19)))</formula>
    </cfRule>
    <cfRule type="containsText" dxfId="159" priority="161" stopIfTrue="1" operator="containsText" text="HABILITADO">
      <formula>NOT(ISERROR(SEARCH("HABILITADO",F19)))</formula>
    </cfRule>
  </conditionalFormatting>
  <conditionalFormatting sqref="F19">
    <cfRule type="containsText" dxfId="158" priority="158" operator="containsText" text="NO">
      <formula>NOT(ISERROR(SEARCH("NO",F19)))</formula>
    </cfRule>
    <cfRule type="containsText" dxfId="157" priority="159" operator="containsText" text="CUMPLE">
      <formula>NOT(ISERROR(SEARCH("CUMPLE",F19)))</formula>
    </cfRule>
  </conditionalFormatting>
  <conditionalFormatting sqref="F19">
    <cfRule type="containsText" dxfId="156" priority="156" stopIfTrue="1" operator="containsText" text="NO HABILITADO">
      <formula>NOT(ISERROR(SEARCH("NO HABILITADO",F19)))</formula>
    </cfRule>
    <cfRule type="containsText" dxfId="155" priority="157" stopIfTrue="1" operator="containsText" text="HABILITADO">
      <formula>NOT(ISERROR(SEARCH("HABILITADO",F19)))</formula>
    </cfRule>
  </conditionalFormatting>
  <conditionalFormatting sqref="F19">
    <cfRule type="containsText" dxfId="154" priority="154" operator="containsText" text="NO">
      <formula>NOT(ISERROR(SEARCH("NO",F19)))</formula>
    </cfRule>
    <cfRule type="containsText" dxfId="153" priority="155" operator="containsText" text="CUMPLE">
      <formula>NOT(ISERROR(SEARCH("CUMPLE",F19)))</formula>
    </cfRule>
  </conditionalFormatting>
  <conditionalFormatting sqref="D20">
    <cfRule type="containsText" dxfId="152" priority="150" operator="containsText" text="NO">
      <formula>NOT(ISERROR(SEARCH("NO",D20)))</formula>
    </cfRule>
    <cfRule type="containsText" dxfId="151" priority="151" operator="containsText" text="CUMPLE">
      <formula>NOT(ISERROR(SEARCH("CUMPLE",D20)))</formula>
    </cfRule>
    <cfRule type="containsText" dxfId="150" priority="152" stopIfTrue="1" operator="containsText" text="NO HABILITADO">
      <formula>NOT(ISERROR(SEARCH("NO HABILITADO",D20)))</formula>
    </cfRule>
    <cfRule type="containsText" dxfId="149" priority="153" stopIfTrue="1" operator="containsText" text="HABILITADO">
      <formula>NOT(ISERROR(SEARCH("HABILITADO",D20)))</formula>
    </cfRule>
  </conditionalFormatting>
  <conditionalFormatting sqref="E20:E21">
    <cfRule type="containsText" dxfId="148" priority="148" stopIfTrue="1" operator="containsText" text="NO HABILITADO">
      <formula>NOT(ISERROR(SEARCH("NO HABILITADO",E20)))</formula>
    </cfRule>
    <cfRule type="containsText" dxfId="147" priority="149" stopIfTrue="1" operator="containsText" text="HABILITADO">
      <formula>NOT(ISERROR(SEARCH("HABILITADO",E20)))</formula>
    </cfRule>
  </conditionalFormatting>
  <conditionalFormatting sqref="E20:E21">
    <cfRule type="containsText" dxfId="146" priority="146" operator="containsText" text="NO">
      <formula>NOT(ISERROR(SEARCH("NO",E20)))</formula>
    </cfRule>
    <cfRule type="containsText" dxfId="145" priority="147" operator="containsText" text="CUMPLE">
      <formula>NOT(ISERROR(SEARCH("CUMPLE",E20)))</formula>
    </cfRule>
  </conditionalFormatting>
  <conditionalFormatting sqref="E20:E21">
    <cfRule type="containsText" dxfId="144" priority="144" stopIfTrue="1" operator="containsText" text="NO HABILITADO">
      <formula>NOT(ISERROR(SEARCH("NO HABILITADO",E20)))</formula>
    </cfRule>
    <cfRule type="containsText" dxfId="143" priority="145" stopIfTrue="1" operator="containsText" text="HABILITADO">
      <formula>NOT(ISERROR(SEARCH("HABILITADO",E20)))</formula>
    </cfRule>
  </conditionalFormatting>
  <conditionalFormatting sqref="E20:E21">
    <cfRule type="containsText" dxfId="142" priority="142" operator="containsText" text="NO">
      <formula>NOT(ISERROR(SEARCH("NO",E20)))</formula>
    </cfRule>
    <cfRule type="containsText" dxfId="141" priority="143" operator="containsText" text="CUMPLE">
      <formula>NOT(ISERROR(SEARCH("CUMPLE",E20)))</formula>
    </cfRule>
  </conditionalFormatting>
  <conditionalFormatting sqref="F20:F21">
    <cfRule type="containsText" dxfId="140" priority="140" stopIfTrue="1" operator="containsText" text="NO HABILITADO">
      <formula>NOT(ISERROR(SEARCH("NO HABILITADO",F20)))</formula>
    </cfRule>
    <cfRule type="containsText" dxfId="139" priority="141" stopIfTrue="1" operator="containsText" text="HABILITADO">
      <formula>NOT(ISERROR(SEARCH("HABILITADO",F20)))</formula>
    </cfRule>
  </conditionalFormatting>
  <conditionalFormatting sqref="F20:F21">
    <cfRule type="containsText" dxfId="138" priority="138" operator="containsText" text="NO">
      <formula>NOT(ISERROR(SEARCH("NO",F20)))</formula>
    </cfRule>
    <cfRule type="containsText" dxfId="137" priority="139" operator="containsText" text="CUMPLE">
      <formula>NOT(ISERROR(SEARCH("CUMPLE",F20)))</formula>
    </cfRule>
  </conditionalFormatting>
  <conditionalFormatting sqref="F20:F21">
    <cfRule type="containsText" dxfId="136" priority="136" stopIfTrue="1" operator="containsText" text="NO HABILITADO">
      <formula>NOT(ISERROR(SEARCH("NO HABILITADO",F20)))</formula>
    </cfRule>
    <cfRule type="containsText" dxfId="135" priority="137" stopIfTrue="1" operator="containsText" text="HABILITADO">
      <formula>NOT(ISERROR(SEARCH("HABILITADO",F20)))</formula>
    </cfRule>
  </conditionalFormatting>
  <conditionalFormatting sqref="F20:F21">
    <cfRule type="containsText" dxfId="134" priority="134" operator="containsText" text="NO">
      <formula>NOT(ISERROR(SEARCH("NO",F20)))</formula>
    </cfRule>
    <cfRule type="containsText" dxfId="133" priority="135" operator="containsText" text="CUMPLE">
      <formula>NOT(ISERROR(SEARCH("CUMPLE",F20)))</formula>
    </cfRule>
  </conditionalFormatting>
  <conditionalFormatting sqref="G20:H20">
    <cfRule type="containsText" dxfId="132" priority="132" operator="containsText" text="RECHAZADO">
      <formula>NOT(ISERROR(SEARCH("RECHAZADO",G20)))</formula>
    </cfRule>
    <cfRule type="containsText" dxfId="131" priority="133" operator="containsText" text="HABILITADO">
      <formula>NOT(ISERROR(SEARCH("HABILITADO",G20)))</formula>
    </cfRule>
  </conditionalFormatting>
  <conditionalFormatting sqref="G20:H20">
    <cfRule type="containsText" dxfId="130" priority="129" operator="containsText" text="RECHAZADO">
      <formula>NOT(ISERROR(SEARCH("RECHAZADO",G20)))</formula>
    </cfRule>
    <cfRule type="containsText" dxfId="129" priority="130" operator="containsText" text="RECHAZADO">
      <formula>NOT(ISERROR(SEARCH("RECHAZADO",G20)))</formula>
    </cfRule>
    <cfRule type="containsText" dxfId="128" priority="131" operator="containsText" text="NO">
      <formula>NOT(ISERROR(SEARCH("NO",G20)))</formula>
    </cfRule>
  </conditionalFormatting>
  <conditionalFormatting sqref="G21:H21">
    <cfRule type="containsText" dxfId="127" priority="127" operator="containsText" text="RECHAZADO">
      <formula>NOT(ISERROR(SEARCH("RECHAZADO",G21)))</formula>
    </cfRule>
    <cfRule type="containsText" dxfId="126" priority="128" operator="containsText" text="HABILITADO">
      <formula>NOT(ISERROR(SEARCH("HABILITADO",G21)))</formula>
    </cfRule>
  </conditionalFormatting>
  <conditionalFormatting sqref="G21:H21">
    <cfRule type="containsText" dxfId="125" priority="124" operator="containsText" text="RECHAZADO">
      <formula>NOT(ISERROR(SEARCH("RECHAZADO",G21)))</formula>
    </cfRule>
    <cfRule type="containsText" dxfId="124" priority="125" operator="containsText" text="RECHAZADO">
      <formula>NOT(ISERROR(SEARCH("RECHAZADO",G21)))</formula>
    </cfRule>
    <cfRule type="containsText" dxfId="123" priority="126" operator="containsText" text="NO">
      <formula>NOT(ISERROR(SEARCH("NO",G21)))</formula>
    </cfRule>
  </conditionalFormatting>
  <conditionalFormatting sqref="D22:E24">
    <cfRule type="containsText" dxfId="122" priority="120" operator="containsText" text="NO">
      <formula>NOT(ISERROR(SEARCH("NO",D22)))</formula>
    </cfRule>
    <cfRule type="containsText" dxfId="121" priority="121" operator="containsText" text="CUMPLE">
      <formula>NOT(ISERROR(SEARCH("CUMPLE",D22)))</formula>
    </cfRule>
    <cfRule type="containsText" dxfId="120" priority="122" stopIfTrue="1" operator="containsText" text="NO HABILITADO">
      <formula>NOT(ISERROR(SEARCH("NO HABILITADO",D22)))</formula>
    </cfRule>
    <cfRule type="containsText" dxfId="119" priority="123" stopIfTrue="1" operator="containsText" text="HABILITADO">
      <formula>NOT(ISERROR(SEARCH("HABILITADO",D22)))</formula>
    </cfRule>
  </conditionalFormatting>
  <conditionalFormatting sqref="E24">
    <cfRule type="containsText" dxfId="118" priority="116" operator="containsText" text="NO">
      <formula>NOT(ISERROR(SEARCH("NO",E24)))</formula>
    </cfRule>
    <cfRule type="containsText" dxfId="117" priority="117" operator="containsText" text="CUMPLE">
      <formula>NOT(ISERROR(SEARCH("CUMPLE",E24)))</formula>
    </cfRule>
    <cfRule type="containsText" dxfId="116" priority="118" stopIfTrue="1" operator="containsText" text="NO HABILITADO">
      <formula>NOT(ISERROR(SEARCH("NO HABILITADO",E24)))</formula>
    </cfRule>
    <cfRule type="containsText" dxfId="115" priority="119" stopIfTrue="1" operator="containsText" text="HABILITADO">
      <formula>NOT(ISERROR(SEARCH("HABILITADO",E24)))</formula>
    </cfRule>
  </conditionalFormatting>
  <conditionalFormatting sqref="E22:F24">
    <cfRule type="containsText" dxfId="114" priority="112" operator="containsText" text="NO">
      <formula>NOT(ISERROR(SEARCH("NO",E22)))</formula>
    </cfRule>
    <cfRule type="containsText" dxfId="113" priority="113" operator="containsText" text="CUMPLE">
      <formula>NOT(ISERROR(SEARCH("CUMPLE",E22)))</formula>
    </cfRule>
    <cfRule type="containsText" dxfId="112" priority="114" stopIfTrue="1" operator="containsText" text="NO HABILITADO">
      <formula>NOT(ISERROR(SEARCH("NO HABILITADO",E22)))</formula>
    </cfRule>
    <cfRule type="containsText" dxfId="111" priority="115" stopIfTrue="1" operator="containsText" text="HABILITADO">
      <formula>NOT(ISERROR(SEARCH("HABILITADO",E22)))</formula>
    </cfRule>
  </conditionalFormatting>
  <conditionalFormatting sqref="F22:F24">
    <cfRule type="containsText" dxfId="110" priority="105" operator="containsText" text="CUMPLE">
      <formula>NOT(ISERROR(SEARCH("CUMPLE",F22)))</formula>
    </cfRule>
    <cfRule type="containsText" dxfId="109" priority="106" stopIfTrue="1" operator="containsText" text="NO HABILITADO">
      <formula>NOT(ISERROR(SEARCH("NO HABILITADO",F22)))</formula>
    </cfRule>
    <cfRule type="containsText" dxfId="108" priority="107" stopIfTrue="1" operator="containsText" text="HABILITADO">
      <formula>NOT(ISERROR(SEARCH("HABILITADO",F22)))</formula>
    </cfRule>
  </conditionalFormatting>
  <conditionalFormatting sqref="F24">
    <cfRule type="containsText" dxfId="107" priority="108" operator="containsText" text="NO">
      <formula>NOT(ISERROR(SEARCH("NO",F24)))</formula>
    </cfRule>
    <cfRule type="containsText" dxfId="106" priority="109" operator="containsText" text="CUMPLE">
      <formula>NOT(ISERROR(SEARCH("CUMPLE",F24)))</formula>
    </cfRule>
    <cfRule type="containsText" dxfId="105" priority="110" stopIfTrue="1" operator="containsText" text="NO HABILITADO">
      <formula>NOT(ISERROR(SEARCH("NO HABILITADO",F24)))</formula>
    </cfRule>
    <cfRule type="containsText" dxfId="104" priority="111" stopIfTrue="1" operator="containsText" text="HABILITADO">
      <formula>NOT(ISERROR(SEARCH("HABILITADO",F24)))</formula>
    </cfRule>
  </conditionalFormatting>
  <conditionalFormatting sqref="F22:H24">
    <cfRule type="containsText" dxfId="103" priority="102" operator="containsText" text="NO">
      <formula>NOT(ISERROR(SEARCH("NO",F22)))</formula>
    </cfRule>
  </conditionalFormatting>
  <conditionalFormatting sqref="G22:H24">
    <cfRule type="containsText" dxfId="102" priority="100" operator="containsText" text="RECHAZADO">
      <formula>NOT(ISERROR(SEARCH("RECHAZADO",G22)))</formula>
    </cfRule>
    <cfRule type="containsText" dxfId="101" priority="101" operator="containsText" text="RECHAZADO">
      <formula>NOT(ISERROR(SEARCH("RECHAZADO",G22)))</formula>
    </cfRule>
    <cfRule type="containsText" dxfId="100" priority="103" operator="containsText" text="RECHAZADO">
      <formula>NOT(ISERROR(SEARCH("RECHAZADO",G22)))</formula>
    </cfRule>
    <cfRule type="containsText" dxfId="99" priority="104" operator="containsText" text="HABILITADO">
      <formula>NOT(ISERROR(SEARCH("HABILITADO",G22)))</formula>
    </cfRule>
  </conditionalFormatting>
  <conditionalFormatting sqref="F23:F24">
    <cfRule type="containsText" dxfId="98" priority="96" operator="containsText" text="NO">
      <formula>NOT(ISERROR(SEARCH("NO",F23)))</formula>
    </cfRule>
    <cfRule type="containsText" dxfId="97" priority="97" operator="containsText" text="CUMPLE">
      <formula>NOT(ISERROR(SEARCH("CUMPLE",F23)))</formula>
    </cfRule>
    <cfRule type="containsText" dxfId="96" priority="98" stopIfTrue="1" operator="containsText" text="NO HABILITADO">
      <formula>NOT(ISERROR(SEARCH("NO HABILITADO",F23)))</formula>
    </cfRule>
    <cfRule type="containsText" dxfId="95" priority="99" stopIfTrue="1" operator="containsText" text="HABILITADO">
      <formula>NOT(ISERROR(SEARCH("HABILITADO",F23)))</formula>
    </cfRule>
  </conditionalFormatting>
  <conditionalFormatting sqref="D26:E26">
    <cfRule type="containsText" dxfId="94" priority="92" operator="containsText" text="NO">
      <formula>NOT(ISERROR(SEARCH("NO",D26)))</formula>
    </cfRule>
    <cfRule type="containsText" dxfId="93" priority="93" operator="containsText" text="CUMPLE">
      <formula>NOT(ISERROR(SEARCH("CUMPLE",D26)))</formula>
    </cfRule>
    <cfRule type="containsText" dxfId="92" priority="94" stopIfTrue="1" operator="containsText" text="NO HABILITADO">
      <formula>NOT(ISERROR(SEARCH("NO HABILITADO",D26)))</formula>
    </cfRule>
    <cfRule type="containsText" dxfId="91" priority="95" stopIfTrue="1" operator="containsText" text="HABILITADO">
      <formula>NOT(ISERROR(SEARCH("HABILITADO",D26)))</formula>
    </cfRule>
  </conditionalFormatting>
  <conditionalFormatting sqref="E26">
    <cfRule type="containsText" dxfId="90" priority="88" operator="containsText" text="NO">
      <formula>NOT(ISERROR(SEARCH("NO",E26)))</formula>
    </cfRule>
    <cfRule type="containsText" dxfId="89" priority="89" operator="containsText" text="CUMPLE">
      <formula>NOT(ISERROR(SEARCH("CUMPLE",E26)))</formula>
    </cfRule>
    <cfRule type="containsText" dxfId="88" priority="90" stopIfTrue="1" operator="containsText" text="NO HABILITADO">
      <formula>NOT(ISERROR(SEARCH("NO HABILITADO",E26)))</formula>
    </cfRule>
    <cfRule type="containsText" dxfId="87" priority="91" stopIfTrue="1" operator="containsText" text="HABILITADO">
      <formula>NOT(ISERROR(SEARCH("HABILITADO",E26)))</formula>
    </cfRule>
  </conditionalFormatting>
  <conditionalFormatting sqref="E26">
    <cfRule type="containsText" dxfId="86" priority="84" operator="containsText" text="NO">
      <formula>NOT(ISERROR(SEARCH("NO",E26)))</formula>
    </cfRule>
    <cfRule type="containsText" dxfId="85" priority="85" operator="containsText" text="CUMPLE">
      <formula>NOT(ISERROR(SEARCH("CUMPLE",E26)))</formula>
    </cfRule>
    <cfRule type="containsText" dxfId="84" priority="86" stopIfTrue="1" operator="containsText" text="NO HABILITADO">
      <formula>NOT(ISERROR(SEARCH("NO HABILITADO",E26)))</formula>
    </cfRule>
    <cfRule type="containsText" dxfId="83" priority="87" stopIfTrue="1" operator="containsText" text="HABILITADO">
      <formula>NOT(ISERROR(SEARCH("HABILITADO",E26)))</formula>
    </cfRule>
  </conditionalFormatting>
  <conditionalFormatting sqref="F26">
    <cfRule type="containsText" dxfId="82" priority="80" operator="containsText" text="NO">
      <formula>NOT(ISERROR(SEARCH("NO",F26)))</formula>
    </cfRule>
    <cfRule type="containsText" dxfId="81" priority="81" operator="containsText" text="CUMPLE">
      <formula>NOT(ISERROR(SEARCH("CUMPLE",F26)))</formula>
    </cfRule>
    <cfRule type="containsText" dxfId="80" priority="82" stopIfTrue="1" operator="containsText" text="NO HABILITADO">
      <formula>NOT(ISERROR(SEARCH("NO HABILITADO",F26)))</formula>
    </cfRule>
    <cfRule type="containsText" dxfId="79" priority="83" stopIfTrue="1" operator="containsText" text="HABILITADO">
      <formula>NOT(ISERROR(SEARCH("HABILITADO",F26)))</formula>
    </cfRule>
  </conditionalFormatting>
  <conditionalFormatting sqref="F26">
    <cfRule type="containsText" dxfId="78" priority="77" operator="containsText" text="CUMPLE">
      <formula>NOT(ISERROR(SEARCH("CUMPLE",F26)))</formula>
    </cfRule>
    <cfRule type="containsText" dxfId="77" priority="78" stopIfTrue="1" operator="containsText" text="NO HABILITADO">
      <formula>NOT(ISERROR(SEARCH("NO HABILITADO",F26)))</formula>
    </cfRule>
    <cfRule type="containsText" dxfId="76" priority="79" stopIfTrue="1" operator="containsText" text="HABILITADO">
      <formula>NOT(ISERROR(SEARCH("HABILITADO",F26)))</formula>
    </cfRule>
  </conditionalFormatting>
  <conditionalFormatting sqref="F26:H26">
    <cfRule type="containsText" dxfId="75" priority="74" operator="containsText" text="NO">
      <formula>NOT(ISERROR(SEARCH("NO",F26)))</formula>
    </cfRule>
  </conditionalFormatting>
  <conditionalFormatting sqref="G26:H26">
    <cfRule type="containsText" dxfId="74" priority="72" operator="containsText" text="RECHAZADO">
      <formula>NOT(ISERROR(SEARCH("RECHAZADO",G26)))</formula>
    </cfRule>
    <cfRule type="containsText" dxfId="73" priority="73" operator="containsText" text="RECHAZADO">
      <formula>NOT(ISERROR(SEARCH("RECHAZADO",G26)))</formula>
    </cfRule>
    <cfRule type="containsText" dxfId="72" priority="75" operator="containsText" text="RECHAZADO">
      <formula>NOT(ISERROR(SEARCH("RECHAZADO",G26)))</formula>
    </cfRule>
    <cfRule type="containsText" dxfId="71" priority="76" operator="containsText" text="HABILITADO">
      <formula>NOT(ISERROR(SEARCH("HABILITADO",G26)))</formula>
    </cfRule>
  </conditionalFormatting>
  <conditionalFormatting sqref="D25">
    <cfRule type="containsText" dxfId="70" priority="68" operator="containsText" text="NO">
      <formula>NOT(ISERROR(SEARCH("NO",D25)))</formula>
    </cfRule>
    <cfRule type="containsText" dxfId="69" priority="69" operator="containsText" text="CUMPLE">
      <formula>NOT(ISERROR(SEARCH("CUMPLE",D25)))</formula>
    </cfRule>
    <cfRule type="containsText" dxfId="68" priority="70" stopIfTrue="1" operator="containsText" text="NO HABILITADO">
      <formula>NOT(ISERROR(SEARCH("NO HABILITADO",D25)))</formula>
    </cfRule>
    <cfRule type="containsText" dxfId="67" priority="71" stopIfTrue="1" operator="containsText" text="HABILITADO">
      <formula>NOT(ISERROR(SEARCH("HABILITADO",D25)))</formula>
    </cfRule>
  </conditionalFormatting>
  <conditionalFormatting sqref="E25">
    <cfRule type="containsText" dxfId="66" priority="66" stopIfTrue="1" operator="containsText" text="NO HABILITADO">
      <formula>NOT(ISERROR(SEARCH("NO HABILITADO",E25)))</formula>
    </cfRule>
    <cfRule type="containsText" dxfId="65" priority="67" stopIfTrue="1" operator="containsText" text="HABILITADO">
      <formula>NOT(ISERROR(SEARCH("HABILITADO",E25)))</formula>
    </cfRule>
  </conditionalFormatting>
  <conditionalFormatting sqref="E25">
    <cfRule type="containsText" dxfId="64" priority="64" operator="containsText" text="NO">
      <formula>NOT(ISERROR(SEARCH("NO",E25)))</formula>
    </cfRule>
    <cfRule type="containsText" dxfId="63" priority="65" operator="containsText" text="CUMPLE">
      <formula>NOT(ISERROR(SEARCH("CUMPLE",E25)))</formula>
    </cfRule>
  </conditionalFormatting>
  <conditionalFormatting sqref="E25">
    <cfRule type="containsText" dxfId="62" priority="62" stopIfTrue="1" operator="containsText" text="NO HABILITADO">
      <formula>NOT(ISERROR(SEARCH("NO HABILITADO",E25)))</formula>
    </cfRule>
    <cfRule type="containsText" dxfId="61" priority="63" stopIfTrue="1" operator="containsText" text="HABILITADO">
      <formula>NOT(ISERROR(SEARCH("HABILITADO",E25)))</formula>
    </cfRule>
  </conditionalFormatting>
  <conditionalFormatting sqref="E25">
    <cfRule type="containsText" dxfId="60" priority="60" operator="containsText" text="NO">
      <formula>NOT(ISERROR(SEARCH("NO",E25)))</formula>
    </cfRule>
    <cfRule type="containsText" dxfId="59" priority="61" operator="containsText" text="CUMPLE">
      <formula>NOT(ISERROR(SEARCH("CUMPLE",E25)))</formula>
    </cfRule>
  </conditionalFormatting>
  <conditionalFormatting sqref="F25">
    <cfRule type="containsText" dxfId="58" priority="58" stopIfTrue="1" operator="containsText" text="NO HABILITADO">
      <formula>NOT(ISERROR(SEARCH("NO HABILITADO",F25)))</formula>
    </cfRule>
    <cfRule type="containsText" dxfId="57" priority="59" stopIfTrue="1" operator="containsText" text="HABILITADO">
      <formula>NOT(ISERROR(SEARCH("HABILITADO",F25)))</formula>
    </cfRule>
  </conditionalFormatting>
  <conditionalFormatting sqref="F25">
    <cfRule type="containsText" dxfId="56" priority="56" operator="containsText" text="NO">
      <formula>NOT(ISERROR(SEARCH("NO",F25)))</formula>
    </cfRule>
    <cfRule type="containsText" dxfId="55" priority="57" operator="containsText" text="CUMPLE">
      <formula>NOT(ISERROR(SEARCH("CUMPLE",F25)))</formula>
    </cfRule>
  </conditionalFormatting>
  <conditionalFormatting sqref="F25">
    <cfRule type="containsText" dxfId="54" priority="54" stopIfTrue="1" operator="containsText" text="NO HABILITADO">
      <formula>NOT(ISERROR(SEARCH("NO HABILITADO",F25)))</formula>
    </cfRule>
    <cfRule type="containsText" dxfId="53" priority="55" stopIfTrue="1" operator="containsText" text="HABILITADO">
      <formula>NOT(ISERROR(SEARCH("HABILITADO",F25)))</formula>
    </cfRule>
  </conditionalFormatting>
  <conditionalFormatting sqref="F25">
    <cfRule type="containsText" dxfId="52" priority="52" operator="containsText" text="NO">
      <formula>NOT(ISERROR(SEARCH("NO",F25)))</formula>
    </cfRule>
    <cfRule type="containsText" dxfId="51" priority="53" operator="containsText" text="CUMPLE">
      <formula>NOT(ISERROR(SEARCH("CUMPLE",F25)))</formula>
    </cfRule>
  </conditionalFormatting>
  <conditionalFormatting sqref="G25:H25">
    <cfRule type="containsText" dxfId="50" priority="50" operator="containsText" text="RECHAZADO">
      <formula>NOT(ISERROR(SEARCH("RECHAZADO",G25)))</formula>
    </cfRule>
    <cfRule type="containsText" dxfId="49" priority="51" operator="containsText" text="HABILITADO">
      <formula>NOT(ISERROR(SEARCH("HABILITADO",G25)))</formula>
    </cfRule>
  </conditionalFormatting>
  <conditionalFormatting sqref="G25:H25">
    <cfRule type="containsText" dxfId="48" priority="47" operator="containsText" text="RECHAZADO">
      <formula>NOT(ISERROR(SEARCH("RECHAZADO",G25)))</formula>
    </cfRule>
    <cfRule type="containsText" dxfId="47" priority="48" operator="containsText" text="RECHAZADO">
      <formula>NOT(ISERROR(SEARCH("RECHAZADO",G25)))</formula>
    </cfRule>
    <cfRule type="containsText" dxfId="46" priority="49" operator="containsText" text="NO">
      <formula>NOT(ISERROR(SEARCH("NO",G25)))</formula>
    </cfRule>
  </conditionalFormatting>
  <conditionalFormatting sqref="D29:F30">
    <cfRule type="containsText" dxfId="45" priority="45" stopIfTrue="1" operator="containsText" text="NO HABILITADO">
      <formula>NOT(ISERROR(SEARCH("NO HABILITADO",D29)))</formula>
    </cfRule>
    <cfRule type="containsText" dxfId="44" priority="46" stopIfTrue="1" operator="containsText" text="HABILITADO">
      <formula>NOT(ISERROR(SEARCH("HABILITADO",D29)))</formula>
    </cfRule>
  </conditionalFormatting>
  <conditionalFormatting sqref="D29:F30">
    <cfRule type="containsText" dxfId="43" priority="43" operator="containsText" text="NO">
      <formula>NOT(ISERROR(SEARCH("NO",D29)))</formula>
    </cfRule>
    <cfRule type="containsText" dxfId="42" priority="44" operator="containsText" text="CUMPLE">
      <formula>NOT(ISERROR(SEARCH("CUMPLE",D29)))</formula>
    </cfRule>
  </conditionalFormatting>
  <conditionalFormatting sqref="D29:D30">
    <cfRule type="containsText" dxfId="41" priority="39" operator="containsText" text="NO">
      <formula>NOT(ISERROR(SEARCH("NO",D29)))</formula>
    </cfRule>
    <cfRule type="containsText" dxfId="40" priority="40" operator="containsText" text="CUMPLE">
      <formula>NOT(ISERROR(SEARCH("CUMPLE",D29)))</formula>
    </cfRule>
    <cfRule type="containsText" dxfId="39" priority="41" stopIfTrue="1" operator="containsText" text="NO HABILITADO">
      <formula>NOT(ISERROR(SEARCH("NO HABILITADO",D29)))</formula>
    </cfRule>
    <cfRule type="containsText" dxfId="38" priority="42" stopIfTrue="1" operator="containsText" text="HABILITADO">
      <formula>NOT(ISERROR(SEARCH("HABILITADO",D29)))</formula>
    </cfRule>
  </conditionalFormatting>
  <conditionalFormatting sqref="D30">
    <cfRule type="containsText" dxfId="37" priority="35" operator="containsText" text="NO">
      <formula>NOT(ISERROR(SEARCH("NO",D30)))</formula>
    </cfRule>
    <cfRule type="containsText" dxfId="36" priority="36" operator="containsText" text="CUMPLE">
      <formula>NOT(ISERROR(SEARCH("CUMPLE",D30)))</formula>
    </cfRule>
    <cfRule type="containsText" dxfId="35" priority="37" stopIfTrue="1" operator="containsText" text="NO HABILITADO">
      <formula>NOT(ISERROR(SEARCH("NO HABILITADO",D30)))</formula>
    </cfRule>
    <cfRule type="containsText" dxfId="34" priority="38" stopIfTrue="1" operator="containsText" text="HABILITADO">
      <formula>NOT(ISERROR(SEARCH("HABILITADO",D30)))</formula>
    </cfRule>
  </conditionalFormatting>
  <conditionalFormatting sqref="G30:H30">
    <cfRule type="containsText" dxfId="33" priority="33" operator="containsText" text="RECHAZADO">
      <formula>NOT(ISERROR(SEARCH("RECHAZADO",G30)))</formula>
    </cfRule>
    <cfRule type="containsText" dxfId="32" priority="34" operator="containsText" text="HABILITADO">
      <formula>NOT(ISERROR(SEARCH("HABILITADO",G30)))</formula>
    </cfRule>
  </conditionalFormatting>
  <conditionalFormatting sqref="G30:H30">
    <cfRule type="containsText" dxfId="31" priority="30" operator="containsText" text="RECHAZADO">
      <formula>NOT(ISERROR(SEARCH("RECHAZADO",G30)))</formula>
    </cfRule>
    <cfRule type="containsText" dxfId="30" priority="31" operator="containsText" text="RECHAZADO">
      <formula>NOT(ISERROR(SEARCH("RECHAZADO",G30)))</formula>
    </cfRule>
    <cfRule type="containsText" dxfId="29" priority="32" operator="containsText" text="NO">
      <formula>NOT(ISERROR(SEARCH("NO",G30)))</formula>
    </cfRule>
  </conditionalFormatting>
  <conditionalFormatting sqref="G29:H29">
    <cfRule type="containsText" dxfId="28" priority="28" operator="containsText" text="RECHAZADO">
      <formula>NOT(ISERROR(SEARCH("RECHAZADO",G29)))</formula>
    </cfRule>
    <cfRule type="containsText" dxfId="27" priority="29" operator="containsText" text="HABILITADO">
      <formula>NOT(ISERROR(SEARCH("HABILITADO",G29)))</formula>
    </cfRule>
  </conditionalFormatting>
  <conditionalFormatting sqref="G29:H29">
    <cfRule type="containsText" dxfId="26" priority="25" operator="containsText" text="RECHAZADO">
      <formula>NOT(ISERROR(SEARCH("RECHAZADO",G29)))</formula>
    </cfRule>
    <cfRule type="containsText" dxfId="25" priority="26" operator="containsText" text="RECHAZADO">
      <formula>NOT(ISERROR(SEARCH("RECHAZADO",G29)))</formula>
    </cfRule>
    <cfRule type="containsText" dxfId="24" priority="27" operator="containsText" text="NO">
      <formula>NOT(ISERROR(SEARCH("NO",G29)))</formula>
    </cfRule>
  </conditionalFormatting>
  <conditionalFormatting sqref="D27:E27">
    <cfRule type="containsText" dxfId="23" priority="21" operator="containsText" text="NO">
      <formula>NOT(ISERROR(SEARCH("NO",D27)))</formula>
    </cfRule>
    <cfRule type="containsText" dxfId="22" priority="22" operator="containsText" text="CUMPLE">
      <formula>NOT(ISERROR(SEARCH("CUMPLE",D27)))</formula>
    </cfRule>
    <cfRule type="containsText" dxfId="21" priority="23" stopIfTrue="1" operator="containsText" text="NO HABILITADO">
      <formula>NOT(ISERROR(SEARCH("NO HABILITADO",D27)))</formula>
    </cfRule>
    <cfRule type="containsText" dxfId="20" priority="24" stopIfTrue="1" operator="containsText" text="HABILITADO">
      <formula>NOT(ISERROR(SEARCH("HABILITADO",D27)))</formula>
    </cfRule>
  </conditionalFormatting>
  <conditionalFormatting sqref="E27:F27">
    <cfRule type="containsText" dxfId="19" priority="17" operator="containsText" text="NO">
      <formula>NOT(ISERROR(SEARCH("NO",E27)))</formula>
    </cfRule>
    <cfRule type="containsText" dxfId="18" priority="18" operator="containsText" text="CUMPLE">
      <formula>NOT(ISERROR(SEARCH("CUMPLE",E27)))</formula>
    </cfRule>
    <cfRule type="containsText" dxfId="17" priority="19" stopIfTrue="1" operator="containsText" text="NO HABILITADO">
      <formula>NOT(ISERROR(SEARCH("NO HABILITADO",E27)))</formula>
    </cfRule>
    <cfRule type="containsText" dxfId="16" priority="20" stopIfTrue="1" operator="containsText" text="HABILITADO">
      <formula>NOT(ISERROR(SEARCH("HABILITADO",E27)))</formula>
    </cfRule>
  </conditionalFormatting>
  <conditionalFormatting sqref="F27">
    <cfRule type="containsText" dxfId="15" priority="14" operator="containsText" text="CUMPLE">
      <formula>NOT(ISERROR(SEARCH("CUMPLE",F27)))</formula>
    </cfRule>
    <cfRule type="containsText" dxfId="14" priority="15" stopIfTrue="1" operator="containsText" text="NO HABILITADO">
      <formula>NOT(ISERROR(SEARCH("NO HABILITADO",F27)))</formula>
    </cfRule>
    <cfRule type="containsText" dxfId="13" priority="16" stopIfTrue="1" operator="containsText" text="HABILITADO">
      <formula>NOT(ISERROR(SEARCH("HABILITADO",F27)))</formula>
    </cfRule>
  </conditionalFormatting>
  <conditionalFormatting sqref="F27:H27">
    <cfRule type="containsText" dxfId="12" priority="11" operator="containsText" text="NO">
      <formula>NOT(ISERROR(SEARCH("NO",F27)))</formula>
    </cfRule>
  </conditionalFormatting>
  <conditionalFormatting sqref="G27:H27">
    <cfRule type="containsText" dxfId="11" priority="9" operator="containsText" text="RECHAZADO">
      <formula>NOT(ISERROR(SEARCH("RECHAZADO",G27)))</formula>
    </cfRule>
    <cfRule type="containsText" dxfId="10" priority="10" operator="containsText" text="RECHAZADO">
      <formula>NOT(ISERROR(SEARCH("RECHAZADO",G27)))</formula>
    </cfRule>
    <cfRule type="containsText" dxfId="9" priority="12" operator="containsText" text="RECHAZADO">
      <formula>NOT(ISERROR(SEARCH("RECHAZADO",G27)))</formula>
    </cfRule>
    <cfRule type="containsText" dxfId="8" priority="13" operator="containsText" text="HABILITADO">
      <formula>NOT(ISERROR(SEARCH("HABILITADO",G27)))</formula>
    </cfRule>
  </conditionalFormatting>
  <conditionalFormatting sqref="E27:F27">
    <cfRule type="containsText" dxfId="7" priority="5" operator="containsText" text="NO">
      <formula>NOT(ISERROR(SEARCH("NO",E27)))</formula>
    </cfRule>
    <cfRule type="containsText" dxfId="6" priority="6" operator="containsText" text="CUMPLE">
      <formula>NOT(ISERROR(SEARCH("CUMPLE",E27)))</formula>
    </cfRule>
    <cfRule type="containsText" dxfId="5" priority="7" stopIfTrue="1" operator="containsText" text="NO HABILITADO">
      <formula>NOT(ISERROR(SEARCH("NO HABILITADO",E27)))</formula>
    </cfRule>
    <cfRule type="containsText" dxfId="4" priority="8" stopIfTrue="1" operator="containsText" text="HABILITADO">
      <formula>NOT(ISERROR(SEARCH("HABILITADO",E27)))</formula>
    </cfRule>
  </conditionalFormatting>
  <conditionalFormatting sqref="F27">
    <cfRule type="containsText" dxfId="3" priority="1" operator="containsText" text="NO">
      <formula>NOT(ISERROR(SEARCH("NO",F27)))</formula>
    </cfRule>
    <cfRule type="containsText" dxfId="2" priority="2" operator="containsText" text="CUMPLE">
      <formula>NOT(ISERROR(SEARCH("CUMPLE",F27)))</formula>
    </cfRule>
    <cfRule type="containsText" dxfId="1" priority="3" stopIfTrue="1" operator="containsText" text="NO HABILITADO">
      <formula>NOT(ISERROR(SEARCH("NO HABILITADO",F27)))</formula>
    </cfRule>
    <cfRule type="containsText" dxfId="0" priority="4" stopIfTrue="1" operator="containsText" text="HABILITADO">
      <formula>NOT(ISERROR(SEARCH("HABILITADO",F27)))</formula>
    </cfRule>
  </conditionalFormatting>
  <dataValidations count="1">
    <dataValidation type="list" allowBlank="1" showInputMessage="1" showErrorMessage="1" sqref="D31:J31 D8:J8">
      <formula1>#REF!</formula1>
    </dataValidation>
  </dataValidations>
  <printOptions horizontalCentered="1"/>
  <pageMargins left="0.39370078740157483" right="0.39370078740157483" top="0.39370078740157483" bottom="0.39370078740157483" header="0" footer="0"/>
  <pageSetup paperSize="5" scale="4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Datos</vt:lpstr>
      <vt:lpstr>Listas</vt:lpstr>
      <vt:lpstr>1. Exp.Habilitante </vt:lpstr>
      <vt:lpstr>2.Experiencia Personal clave</vt:lpstr>
      <vt:lpstr>3. Oferta Económica</vt:lpstr>
      <vt:lpstr>4. Consolidado Habilitantes pre</vt:lpstr>
      <vt:lpstr>'1. Exp.Habilitante '!Área_de_impresión</vt:lpstr>
      <vt:lpstr>'2.Experiencia Personal clave'!Área_de_impresión</vt:lpstr>
      <vt:lpstr>'3. Oferta Económica'!Área_de_impresión</vt:lpstr>
      <vt:lpstr>'4. Consolidado Habilitantes pre'!Área_de_impresión</vt:lpstr>
      <vt:lpstr>'3. Oferta Económica'!Títulos_a_imprimir</vt:lpstr>
      <vt:lpstr>'4. Consolidado Habilitantes pre'!Títulos_a_imprimir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daneyi martinez</cp:lastModifiedBy>
  <cp:revision/>
  <cp:lastPrinted>2024-11-12T01:33:51Z</cp:lastPrinted>
  <dcterms:created xsi:type="dcterms:W3CDTF">2006-08-10T20:05:49Z</dcterms:created>
  <dcterms:modified xsi:type="dcterms:W3CDTF">2024-12-20T04:07:29Z</dcterms:modified>
  <cp:category/>
  <cp:contentStatus/>
</cp:coreProperties>
</file>