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EQUIPO\Downloads\"/>
    </mc:Choice>
  </mc:AlternateContent>
  <xr:revisionPtr revIDLastSave="0" documentId="13_ncr:1_{2C20BD4E-2274-4326-8538-ED695F8E58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FERTA ECONOMICA" sheetId="1" r:id="rId1"/>
  </sheets>
  <definedNames>
    <definedName name="_xlnm.Print_Area" localSheetId="0">'OFERTA ECONOMICA'!$A$1:$I$30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I22" i="1" s="1"/>
  <c r="I23" i="1" s="1"/>
  <c r="H18" i="1"/>
  <c r="I18" i="1" s="1"/>
  <c r="H17" i="1"/>
  <c r="I17" i="1" s="1"/>
  <c r="H16" i="1"/>
  <c r="I16" i="1" s="1"/>
  <c r="I19" i="1" s="1"/>
  <c r="I12" i="1"/>
  <c r="I13" i="1" s="1"/>
  <c r="H12" i="1"/>
  <c r="H8" i="1"/>
  <c r="I8" i="1" s="1"/>
  <c r="I9" i="1" s="1"/>
  <c r="I25" i="1" l="1"/>
</calcChain>
</file>

<file path=xl/sharedStrings.xml><?xml version="1.0" encoding="utf-8"?>
<sst xmlns="http://schemas.openxmlformats.org/spreadsheetml/2006/main" count="56" uniqueCount="44">
  <si>
    <t>VALOR UNITARIO SIN IVA</t>
  </si>
  <si>
    <t>IVA</t>
  </si>
  <si>
    <t xml:space="preserve">REALIZAR LA ENAJENACIÓN DE SUSTANCIAS QUÍMICAS PUESTAS A DISPOSICIÓN DEL FONDO ESPECIAL DE BIENES DE LA FISCALÍA GENERAL DE LA NACIÓN </t>
  </si>
  <si>
    <t>UBICACIÓN</t>
  </si>
  <si>
    <t>PROCESO</t>
  </si>
  <si>
    <t>TIPO DE SUSTANCIA</t>
  </si>
  <si>
    <t>UNIDAD</t>
  </si>
  <si>
    <t>CANTIDAD ESTIMADA</t>
  </si>
  <si>
    <t>Finca la Arcana, Bogotá D.C.</t>
  </si>
  <si>
    <t>ÁCIDO SULFÚRICO</t>
  </si>
  <si>
    <t>KILO</t>
  </si>
  <si>
    <t>ACIDO CLORHIDRICO</t>
  </si>
  <si>
    <t>BICARBONATO DE SODIO</t>
  </si>
  <si>
    <t xml:space="preserve">HIDROXIDO DE SODIO </t>
  </si>
  <si>
    <t xml:space="preserve">METABISULFITO DE SODIO </t>
  </si>
  <si>
    <t>110016099144202400724.</t>
  </si>
  <si>
    <t>10016099144202400724.</t>
  </si>
  <si>
    <t>Estación de Policía, Tuquerres- Nariño</t>
  </si>
  <si>
    <t>110016099144202400744.</t>
  </si>
  <si>
    <t>PERMANGANATO DE POTASIO</t>
  </si>
  <si>
    <t xml:space="preserve">18 LONAS
de 25 kilogramos cada una para un total de 250 kilogramos *
</t>
  </si>
  <si>
    <t>*Las cantidades corresponden a lo indicado en el documento soporte, la cantidad real será según acta de entrega</t>
  </si>
  <si>
    <t>NOMBRE DE LA EMPRESA______________________________________________________________</t>
  </si>
  <si>
    <t>NOMBRE REPRESENTANTE LEGAL______________________________________________________</t>
  </si>
  <si>
    <t>TELEFONO___________________________________________________________________________</t>
  </si>
  <si>
    <t>CORREO ELECTRONICO________________________________________________________________</t>
  </si>
  <si>
    <t>FIRMA REPRESENTANTE LEGAL_________________________________________________________</t>
  </si>
  <si>
    <t>GRUPO 1. ACIDO SULFURICO</t>
  </si>
  <si>
    <t>GRUPO 2. ACIDO CLORHIDRICO</t>
  </si>
  <si>
    <t xml:space="preserve">GRUPO 3. SOLIDOS </t>
  </si>
  <si>
    <t>GRUPO 4 – PERMANGANATO DE POTASIO</t>
  </si>
  <si>
    <t>NECESIDAD DE LA ENTIDAD</t>
  </si>
  <si>
    <t>AVALUO - BASE ASIGNADO
 - VALOR UNITARIO -</t>
  </si>
  <si>
    <t>VALOR UNITARIO INCLUÍDO IVA</t>
  </si>
  <si>
    <t>TOTAL VALOR UNITARIO - GRUPO 1</t>
  </si>
  <si>
    <t>TOTAL VALOR UNITARIO -GRUPO 2</t>
  </si>
  <si>
    <t>TOTAL VALORES UNITARIOS - GRUPO 3</t>
  </si>
  <si>
    <t>TOTAL VALOR UNITARIO - GRUPO 4</t>
  </si>
  <si>
    <t xml:space="preserve">TOTAL VALORES UNITARIOS - GRUPOS 1, 2, 3, 4 </t>
  </si>
  <si>
    <t xml:space="preserve">DISTRIBUIDORA DE QUIMICOS EJE CAFETERO SAS </t>
  </si>
  <si>
    <t>GERMAN DARIO SABOGAL GARCIA</t>
  </si>
  <si>
    <t xml:space="preserve"> 317 3050081</t>
  </si>
  <si>
    <t>QUIMICOSEJE@DQEC.COM.CO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</si>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</sst>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&quot;$&quot;\ #,##0.00"/>
  </numFmts>
  <fonts count="16" x14ac:knownFonts="1"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"/>
      <name val="Arial Narrow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0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13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6" fillId="0" borderId="0" xfId="0" applyFont="1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164" fontId="6" fillId="0" borderId="0" xfId="0" applyNumberFormat="1" applyFont="1"/>
    <xf numFmtId="2" fontId="0" fillId="0" borderId="0" xfId="0" applyNumberFormat="1"/>
    <xf numFmtId="2" fontId="2" fillId="0" borderId="3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/>
    <xf numFmtId="2" fontId="2" fillId="0" borderId="10" xfId="0" applyNumberFormat="1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/>
    </xf>
    <xf numFmtId="164" fontId="3" fillId="0" borderId="15" xfId="0" applyNumberFormat="1" applyFont="1" applyBorder="1" applyAlignment="1">
      <alignment horizontal="center" vertical="center"/>
    </xf>
    <xf numFmtId="0" fontId="2" fillId="0" borderId="2" xfId="0" applyFont="1" applyBorder="1"/>
    <xf numFmtId="2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17" xfId="0" applyNumberFormat="1" applyFont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4" borderId="6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1" fillId="5" borderId="7" xfId="0" applyFont="1" applyFill="1" applyBorder="1" applyAlignment="1">
      <alignment horizontal="center" vertical="center" wrapText="1"/>
    </xf>
    <xf numFmtId="2" fontId="1" fillId="5" borderId="9" xfId="0" applyNumberFormat="1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 wrapText="1"/>
    </xf>
    <xf numFmtId="164" fontId="0" fillId="4" borderId="6" xfId="0" applyNumberForma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164" fontId="0" fillId="4" borderId="4" xfId="0" applyNumberFormat="1" applyFill="1" applyBorder="1" applyAlignment="1">
      <alignment horizontal="center"/>
    </xf>
    <xf numFmtId="164" fontId="3" fillId="0" borderId="21" xfId="0" applyNumberFormat="1" applyFont="1" applyBorder="1" applyAlignment="1">
      <alignment horizontal="center"/>
    </xf>
    <xf numFmtId="164" fontId="3" fillId="4" borderId="4" xfId="0" applyNumberFormat="1" applyFont="1" applyFill="1" applyBorder="1" applyAlignment="1">
      <alignment horizontal="center" vertical="center"/>
    </xf>
    <xf numFmtId="164" fontId="3" fillId="0" borderId="2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9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 vertical="center"/>
      <protection locked="0"/>
    </xf>
    <xf numFmtId="164" fontId="3" fillId="0" borderId="22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4" fontId="1" fillId="5" borderId="10" xfId="0" applyNumberFormat="1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/>
    </xf>
    <xf numFmtId="165" fontId="3" fillId="0" borderId="26" xfId="0" applyNumberFormat="1" applyFont="1" applyBorder="1" applyAlignment="1">
      <alignment horizontal="center"/>
    </xf>
    <xf numFmtId="165" fontId="3" fillId="0" borderId="27" xfId="0" applyNumberFormat="1" applyFont="1" applyBorder="1" applyAlignment="1">
      <alignment horizontal="center"/>
    </xf>
    <xf numFmtId="165" fontId="4" fillId="5" borderId="10" xfId="0" applyNumberFormat="1" applyFont="1" applyFill="1" applyBorder="1" applyAlignment="1">
      <alignment horizontal="center"/>
    </xf>
    <xf numFmtId="165" fontId="3" fillId="0" borderId="26" xfId="0" applyNumberFormat="1" applyFont="1" applyBorder="1" applyAlignment="1">
      <alignment horizontal="center" vertical="center"/>
    </xf>
    <xf numFmtId="165" fontId="3" fillId="0" borderId="27" xfId="0" applyNumberFormat="1" applyFont="1" applyBorder="1" applyAlignment="1">
      <alignment horizontal="center" vertical="center"/>
    </xf>
    <xf numFmtId="164" fontId="3" fillId="4" borderId="20" xfId="0" applyNumberFormat="1" applyFont="1" applyFill="1" applyBorder="1" applyAlignment="1">
      <alignment horizontal="center" vertical="center"/>
    </xf>
    <xf numFmtId="164" fontId="3" fillId="4" borderId="8" xfId="0" applyNumberFormat="1" applyFont="1" applyFill="1" applyBorder="1" applyAlignment="1">
      <alignment horizontal="center" vertical="center"/>
    </xf>
    <xf numFmtId="164" fontId="3" fillId="4" borderId="9" xfId="0" applyNumberFormat="1" applyFont="1" applyFill="1" applyBorder="1" applyAlignment="1">
      <alignment horizontal="center" vertical="center"/>
    </xf>
    <xf numFmtId="165" fontId="3" fillId="0" borderId="23" xfId="0" applyNumberFormat="1" applyFont="1" applyBorder="1" applyAlignment="1">
      <alignment horizontal="center" vertical="center"/>
    </xf>
    <xf numFmtId="165" fontId="3" fillId="0" borderId="24" xfId="0" applyNumberFormat="1" applyFont="1" applyBorder="1" applyAlignment="1">
      <alignment horizontal="center" vertical="center"/>
    </xf>
    <xf numFmtId="165" fontId="3" fillId="0" borderId="28" xfId="0" applyNumberFormat="1" applyFont="1" applyBorder="1" applyAlignment="1">
      <alignment horizontal="center" vertical="center"/>
    </xf>
    <xf numFmtId="165" fontId="3" fillId="0" borderId="25" xfId="0" applyNumberFormat="1" applyFont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5" fontId="4" fillId="5" borderId="10" xfId="0" applyNumberFormat="1" applyFont="1" applyFill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165" fontId="3" fillId="0" borderId="13" xfId="0" applyNumberFormat="1" applyFont="1" applyBorder="1" applyAlignment="1">
      <alignment horizontal="center" vertical="center"/>
    </xf>
    <xf numFmtId="165" fontId="3" fillId="0" borderId="14" xfId="0" applyNumberFormat="1" applyFont="1" applyBorder="1" applyAlignment="1">
      <alignment horizontal="center" vertical="center"/>
    </xf>
    <xf numFmtId="165" fontId="4" fillId="2" borderId="10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165" fontId="4" fillId="6" borderId="10" xfId="0" applyNumberFormat="1" applyFont="1" applyFill="1" applyBorder="1" applyAlignment="1">
      <alignment horizontal="center" vertical="center"/>
    </xf>
    <xf numFmtId="44" fontId="0" fillId="0" borderId="0" xfId="1" applyFont="1"/>
    <xf numFmtId="0" fontId="13" fillId="0" borderId="0" xfId="2"/>
    <xf numFmtId="0" fontId="14" fillId="0" borderId="0" xfId="0" applyFont="1"/>
    <xf numFmtId="44" fontId="15" fillId="7" borderId="0" xfId="0" applyNumberFormat="1" applyFont="1" applyFill="1"/>
    <xf numFmtId="0" fontId="11" fillId="6" borderId="4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wrapText="1"/>
    </xf>
    <xf numFmtId="0" fontId="0" fillId="0" borderId="1" xfId="0" applyBorder="1"/>
    <xf numFmtId="0" fontId="5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2" fontId="1" fillId="5" borderId="4" xfId="0" applyNumberFormat="1" applyFont="1" applyFill="1" applyBorder="1" applyAlignment="1">
      <alignment horizontal="center" vertical="center"/>
    </xf>
    <xf numFmtId="0" fontId="7" fillId="0" borderId="6" xfId="0" applyFont="1" applyBorder="1"/>
    <xf numFmtId="0" fontId="7" fillId="0" borderId="1" xfId="0" applyFont="1" applyBorder="1"/>
    <xf numFmtId="0" fontId="4" fillId="6" borderId="4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847725</xdr:colOff>
      <xdr:row>1</xdr:row>
      <xdr:rowOff>57150</xdr:rowOff>
    </xdr:from>
    <xdr:to>
      <xdr:col>1</xdr:col>
      <xdr:colOff>352944</xdr:colOff>
      <xdr:row>1</xdr:row>
      <xdr:rowOff>483907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725" y="533400"/>
          <a:ext cx="1591194" cy="42675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2</xdr:col>
      <xdr:colOff>799755</xdr:colOff>
      <xdr:row>29</xdr:row>
      <xdr:rowOff>342857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5F676A-7735-8608-A4EF-36872D8A54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85975" y="9286875"/>
          <a:ext cx="2761905" cy="3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QUIMICOSEJE@DQEC.COM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3"/>
  <sheetViews>
    <sheetView tabSelected="1" zoomScale="80" zoomScaleNormal="128" workbookViewId="0">
      <selection activeCell="K6" sqref="K6"/>
    </sheetView>
  </sheetViews>
  <sheetFormatPr baseColWidth="10" defaultRowHeight="15" x14ac:dyDescent="0.25"/>
  <cols>
    <col min="1" max="1" width="31.28515625" style="5" customWidth="1"/>
    <col min="2" max="2" width="29.42578125" style="8" customWidth="1"/>
    <col min="3" max="3" width="20.85546875" customWidth="1"/>
    <col min="4" max="4" width="13.140625" customWidth="1"/>
    <col min="5" max="5" width="17.85546875" customWidth="1"/>
    <col min="6" max="6" width="6.85546875" customWidth="1"/>
    <col min="7" max="8" width="11.42578125" style="3"/>
    <col min="9" max="9" width="17.5703125" customWidth="1"/>
    <col min="11" max="11" width="23" customWidth="1"/>
    <col min="13" max="13" width="20" customWidth="1"/>
  </cols>
  <sheetData>
    <row r="1" spans="1:13" ht="37.5" customHeight="1" thickBot="1" x14ac:dyDescent="0.3">
      <c r="A1" s="87" t="s">
        <v>43</v>
      </c>
      <c r="B1" s="88"/>
      <c r="C1" s="88"/>
      <c r="D1" s="88"/>
      <c r="E1" s="88"/>
      <c r="F1" s="88"/>
      <c r="G1" s="88"/>
      <c r="H1" s="88"/>
      <c r="I1" s="89"/>
    </row>
    <row r="2" spans="1:13" ht="54.75" customHeight="1" thickBot="1" x14ac:dyDescent="0.3">
      <c r="A2" s="90"/>
      <c r="B2" s="91"/>
      <c r="C2" s="92" t="s">
        <v>2</v>
      </c>
      <c r="D2" s="93"/>
      <c r="E2" s="93"/>
      <c r="F2" s="93"/>
      <c r="G2" s="93"/>
      <c r="H2" s="93"/>
      <c r="I2" s="94"/>
    </row>
    <row r="3" spans="1:13" ht="21.75" customHeight="1" thickBot="1" x14ac:dyDescent="0.3">
      <c r="A3" s="43"/>
      <c r="B3" s="44"/>
      <c r="C3" s="44"/>
      <c r="D3" s="44"/>
      <c r="E3" s="44"/>
      <c r="F3" s="44"/>
      <c r="G3" s="44"/>
      <c r="H3" s="44"/>
      <c r="I3" s="44"/>
    </row>
    <row r="4" spans="1:13" ht="44.25" customHeight="1" thickBot="1" x14ac:dyDescent="0.3">
      <c r="A4" s="95" t="s">
        <v>31</v>
      </c>
      <c r="B4" s="96"/>
      <c r="C4" s="96"/>
      <c r="D4" s="96"/>
      <c r="E4" s="97"/>
      <c r="G4" s="98" t="s">
        <v>32</v>
      </c>
      <c r="H4" s="99"/>
      <c r="I4" s="100"/>
    </row>
    <row r="5" spans="1:13" ht="41.25" thickBot="1" x14ac:dyDescent="0.3">
      <c r="A5" s="31" t="s">
        <v>3</v>
      </c>
      <c r="B5" s="32" t="s">
        <v>4</v>
      </c>
      <c r="C5" s="33" t="s">
        <v>5</v>
      </c>
      <c r="D5" s="33" t="s">
        <v>6</v>
      </c>
      <c r="E5" s="33" t="s">
        <v>7</v>
      </c>
      <c r="F5" s="36"/>
      <c r="G5" s="51" t="s">
        <v>0</v>
      </c>
      <c r="H5" s="52" t="s">
        <v>1</v>
      </c>
      <c r="I5" s="52" t="s">
        <v>33</v>
      </c>
    </row>
    <row r="6" spans="1:13" ht="19.5" customHeight="1" thickBot="1" x14ac:dyDescent="0.35">
      <c r="A6" s="38"/>
      <c r="B6" s="15"/>
      <c r="C6" s="15"/>
      <c r="D6" s="15"/>
      <c r="E6" s="16"/>
      <c r="F6" s="35"/>
      <c r="G6" s="40"/>
      <c r="H6" s="13"/>
      <c r="I6" s="14"/>
    </row>
    <row r="7" spans="1:13" ht="20.25" customHeight="1" thickBot="1" x14ac:dyDescent="0.3">
      <c r="A7" s="101" t="s">
        <v>27</v>
      </c>
      <c r="B7" s="102"/>
      <c r="C7" s="102"/>
      <c r="D7" s="102"/>
      <c r="E7" s="103"/>
      <c r="F7" s="37"/>
      <c r="G7" s="39"/>
      <c r="H7" s="34"/>
      <c r="I7" s="53"/>
    </row>
    <row r="8" spans="1:13" ht="21.75" customHeight="1" thickBot="1" x14ac:dyDescent="0.35">
      <c r="A8" s="24" t="s">
        <v>8</v>
      </c>
      <c r="B8" s="9" t="s">
        <v>15</v>
      </c>
      <c r="C8" s="2" t="s">
        <v>9</v>
      </c>
      <c r="D8" s="2" t="s">
        <v>10</v>
      </c>
      <c r="E8" s="1">
        <v>80</v>
      </c>
      <c r="F8" s="28"/>
      <c r="G8" s="20">
        <v>420</v>
      </c>
      <c r="H8" s="54">
        <f>ROUND(G8*19%,2)</f>
        <v>79.8</v>
      </c>
      <c r="I8" s="55">
        <f>ROUND(G8+H8,2)</f>
        <v>499.8</v>
      </c>
      <c r="K8" s="80"/>
      <c r="M8" s="80"/>
    </row>
    <row r="9" spans="1:13" ht="17.25" thickBot="1" x14ac:dyDescent="0.35">
      <c r="A9" s="104" t="s">
        <v>34</v>
      </c>
      <c r="B9" s="105"/>
      <c r="C9" s="105"/>
      <c r="D9" s="105"/>
      <c r="E9" s="106"/>
      <c r="F9" s="35"/>
      <c r="G9" s="40"/>
      <c r="H9" s="13"/>
      <c r="I9" s="56">
        <f>I8</f>
        <v>499.8</v>
      </c>
    </row>
    <row r="10" spans="1:13" ht="22.5" customHeight="1" thickBot="1" x14ac:dyDescent="0.35">
      <c r="A10" s="38"/>
      <c r="B10" s="15"/>
      <c r="C10" s="15"/>
      <c r="D10" s="15"/>
      <c r="E10" s="16"/>
      <c r="F10" s="35"/>
      <c r="G10" s="40"/>
      <c r="H10" s="13"/>
      <c r="I10" s="14"/>
    </row>
    <row r="11" spans="1:13" ht="15.75" thickBot="1" x14ac:dyDescent="0.3">
      <c r="A11" s="101" t="s">
        <v>28</v>
      </c>
      <c r="B11" s="102"/>
      <c r="C11" s="102"/>
      <c r="D11" s="102"/>
      <c r="E11" s="103"/>
      <c r="F11" s="37"/>
      <c r="G11" s="39"/>
      <c r="H11" s="34"/>
      <c r="I11" s="53"/>
    </row>
    <row r="12" spans="1:13" ht="17.25" thickBot="1" x14ac:dyDescent="0.3">
      <c r="A12" s="24" t="s">
        <v>8</v>
      </c>
      <c r="B12" s="9" t="s">
        <v>15</v>
      </c>
      <c r="C12" s="2" t="s">
        <v>11</v>
      </c>
      <c r="D12" s="2" t="s">
        <v>10</v>
      </c>
      <c r="E12" s="1">
        <v>130</v>
      </c>
      <c r="F12" s="28"/>
      <c r="G12" s="21">
        <v>371.1</v>
      </c>
      <c r="H12" s="57">
        <f>ROUND(G12*19%,2)</f>
        <v>70.510000000000005</v>
      </c>
      <c r="I12" s="58">
        <f>ROUND(G12+H12,2)</f>
        <v>441.61</v>
      </c>
      <c r="K12" s="80"/>
      <c r="M12" s="80"/>
    </row>
    <row r="13" spans="1:13" ht="17.25" thickBot="1" x14ac:dyDescent="0.35">
      <c r="A13" s="104" t="s">
        <v>35</v>
      </c>
      <c r="B13" s="105"/>
      <c r="C13" s="105"/>
      <c r="D13" s="105"/>
      <c r="E13" s="106"/>
      <c r="F13" s="35"/>
      <c r="G13" s="40"/>
      <c r="H13" s="13"/>
      <c r="I13" s="56">
        <f>I12</f>
        <v>441.61</v>
      </c>
    </row>
    <row r="14" spans="1:13" ht="17.25" thickBot="1" x14ac:dyDescent="0.35">
      <c r="A14" s="38"/>
      <c r="B14" s="15"/>
      <c r="C14" s="15"/>
      <c r="D14" s="15"/>
      <c r="E14" s="16"/>
      <c r="F14" s="35"/>
      <c r="G14" s="40"/>
      <c r="H14" s="13"/>
      <c r="I14" s="14"/>
    </row>
    <row r="15" spans="1:13" ht="23.25" customHeight="1" thickBot="1" x14ac:dyDescent="0.3">
      <c r="A15" s="101" t="s">
        <v>29</v>
      </c>
      <c r="B15" s="102"/>
      <c r="C15" s="102"/>
      <c r="D15" s="102"/>
      <c r="E15" s="103"/>
      <c r="F15" s="37"/>
      <c r="G15" s="59"/>
      <c r="H15" s="60"/>
      <c r="I15" s="61"/>
    </row>
    <row r="16" spans="1:13" ht="24" customHeight="1" thickBot="1" x14ac:dyDescent="0.3">
      <c r="A16" s="22" t="s">
        <v>8</v>
      </c>
      <c r="B16" s="23" t="s">
        <v>16</v>
      </c>
      <c r="C16" s="24" t="s">
        <v>12</v>
      </c>
      <c r="D16" s="24" t="s">
        <v>10</v>
      </c>
      <c r="E16" s="107" t="s">
        <v>20</v>
      </c>
      <c r="F16" s="28"/>
      <c r="G16" s="25">
        <v>945</v>
      </c>
      <c r="H16" s="62">
        <f>ROUND(G16*19%,2)</f>
        <v>179.55</v>
      </c>
      <c r="I16" s="63">
        <f>ROUND(G16+H16,2)</f>
        <v>1124.55</v>
      </c>
    </row>
    <row r="17" spans="1:13" ht="23.25" customHeight="1" thickBot="1" x14ac:dyDescent="0.3">
      <c r="A17" s="11" t="s">
        <v>8</v>
      </c>
      <c r="B17" s="12" t="s">
        <v>16</v>
      </c>
      <c r="C17" s="28" t="s">
        <v>13</v>
      </c>
      <c r="D17" s="10" t="s">
        <v>10</v>
      </c>
      <c r="E17" s="108"/>
      <c r="F17" s="28"/>
      <c r="G17" s="26">
        <v>1313.4</v>
      </c>
      <c r="H17" s="62">
        <f t="shared" ref="H17:H18" si="0">ROUND(G17*19%,2)</f>
        <v>249.55</v>
      </c>
      <c r="I17" s="64">
        <f>ROUND(G17+H17,2)</f>
        <v>1562.95</v>
      </c>
    </row>
    <row r="18" spans="1:13" ht="17.25" thickBot="1" x14ac:dyDescent="0.3">
      <c r="A18" s="11" t="s">
        <v>8</v>
      </c>
      <c r="B18" s="12" t="s">
        <v>16</v>
      </c>
      <c r="C18" s="10" t="s">
        <v>14</v>
      </c>
      <c r="D18" s="10" t="s">
        <v>10</v>
      </c>
      <c r="E18" s="109"/>
      <c r="F18" s="28"/>
      <c r="G18" s="27">
        <v>1986</v>
      </c>
      <c r="H18" s="62">
        <f t="shared" si="0"/>
        <v>377.34</v>
      </c>
      <c r="I18" s="65">
        <f>ROUND(G18+H18,2)</f>
        <v>2363.34</v>
      </c>
    </row>
    <row r="19" spans="1:13" ht="17.25" thickBot="1" x14ac:dyDescent="0.3">
      <c r="A19" s="104" t="s">
        <v>36</v>
      </c>
      <c r="B19" s="105"/>
      <c r="C19" s="105"/>
      <c r="D19" s="105"/>
      <c r="E19" s="106"/>
      <c r="F19" s="35"/>
      <c r="G19" s="66"/>
      <c r="H19" s="67"/>
      <c r="I19" s="68">
        <f>SUM(I16:I18)</f>
        <v>5050.84</v>
      </c>
      <c r="K19" s="80"/>
      <c r="M19" s="80"/>
    </row>
    <row r="20" spans="1:13" ht="17.25" thickBot="1" x14ac:dyDescent="0.3">
      <c r="A20" s="110" t="s">
        <v>21</v>
      </c>
      <c r="B20" s="111"/>
      <c r="C20" s="111"/>
      <c r="D20" s="111"/>
      <c r="E20" s="112"/>
      <c r="F20" s="35"/>
      <c r="G20" s="42"/>
      <c r="H20" s="18"/>
      <c r="I20" s="69"/>
    </row>
    <row r="21" spans="1:13" ht="24" customHeight="1" thickBot="1" x14ac:dyDescent="0.3">
      <c r="A21" s="101" t="s">
        <v>30</v>
      </c>
      <c r="B21" s="102"/>
      <c r="C21" s="102"/>
      <c r="D21" s="102"/>
      <c r="E21" s="103"/>
      <c r="F21" s="37"/>
      <c r="G21" s="41"/>
      <c r="H21" s="29"/>
      <c r="I21" s="70"/>
    </row>
    <row r="22" spans="1:13" ht="24.75" customHeight="1" thickBot="1" x14ac:dyDescent="0.3">
      <c r="A22" s="30" t="s">
        <v>17</v>
      </c>
      <c r="B22" s="23" t="s">
        <v>18</v>
      </c>
      <c r="C22" s="24" t="s">
        <v>19</v>
      </c>
      <c r="D22" s="24" t="s">
        <v>10</v>
      </c>
      <c r="E22" s="71">
        <v>573900</v>
      </c>
      <c r="F22" s="17"/>
      <c r="G22" s="19">
        <v>18927</v>
      </c>
      <c r="H22" s="72">
        <f>ROUND(G22*19%,2)</f>
        <v>3596.13</v>
      </c>
      <c r="I22" s="73">
        <f>ROUND(G22+H22,2)</f>
        <v>22523.13</v>
      </c>
      <c r="K22" s="80"/>
      <c r="M22" s="80"/>
    </row>
    <row r="23" spans="1:13" ht="24.75" customHeight="1" thickBot="1" x14ac:dyDescent="0.3">
      <c r="A23" s="104" t="s">
        <v>37</v>
      </c>
      <c r="B23" s="105"/>
      <c r="C23" s="105"/>
      <c r="D23" s="105"/>
      <c r="E23" s="106"/>
      <c r="F23" s="35"/>
      <c r="G23" s="49"/>
      <c r="H23" s="50"/>
      <c r="I23" s="74">
        <f>I22</f>
        <v>22523.13</v>
      </c>
      <c r="M23" s="83"/>
    </row>
    <row r="24" spans="1:13" ht="17.25" thickBot="1" x14ac:dyDescent="0.3">
      <c r="A24" s="75"/>
      <c r="B24" s="76"/>
      <c r="C24" s="76"/>
      <c r="D24" s="76"/>
      <c r="E24" s="76"/>
      <c r="F24" s="17"/>
      <c r="G24" s="17"/>
      <c r="H24" s="18"/>
      <c r="I24" s="18"/>
    </row>
    <row r="25" spans="1:13" s="45" customFormat="1" ht="30" customHeight="1" thickBot="1" x14ac:dyDescent="0.3">
      <c r="A25" s="84" t="s">
        <v>38</v>
      </c>
      <c r="B25" s="85"/>
      <c r="C25" s="85"/>
      <c r="D25" s="85"/>
      <c r="E25" s="86"/>
      <c r="F25" s="77"/>
      <c r="G25" s="3"/>
      <c r="H25" s="78"/>
      <c r="I25" s="79">
        <f>+I9+I13+I19+I23</f>
        <v>28515.38</v>
      </c>
      <c r="J25" s="47"/>
    </row>
    <row r="26" spans="1:13" s="45" customFormat="1" ht="30" customHeight="1" x14ac:dyDescent="0.2">
      <c r="A26" s="46" t="s">
        <v>22</v>
      </c>
      <c r="B26" s="45" t="s">
        <v>39</v>
      </c>
      <c r="C26" s="47"/>
      <c r="D26" s="47"/>
      <c r="E26" s="48"/>
      <c r="F26" s="47"/>
      <c r="G26" s="47"/>
      <c r="H26" s="47"/>
      <c r="I26" s="47"/>
      <c r="J26" s="47"/>
    </row>
    <row r="27" spans="1:13" s="45" customFormat="1" ht="30" customHeight="1" x14ac:dyDescent="0.2">
      <c r="A27" s="46" t="s">
        <v>23</v>
      </c>
      <c r="B27" s="45" t="s">
        <v>40</v>
      </c>
      <c r="C27" s="47"/>
      <c r="D27" s="47"/>
      <c r="E27" s="48"/>
      <c r="F27" s="47"/>
      <c r="G27" s="47"/>
      <c r="H27" s="47"/>
      <c r="I27" s="47"/>
      <c r="J27" s="47"/>
    </row>
    <row r="28" spans="1:13" s="45" customFormat="1" ht="30" customHeight="1" x14ac:dyDescent="0.2">
      <c r="A28" s="46" t="s">
        <v>24</v>
      </c>
      <c r="B28" s="82" t="s">
        <v>41</v>
      </c>
      <c r="C28" s="47"/>
      <c r="D28" s="47"/>
      <c r="E28" s="48"/>
      <c r="F28" s="47"/>
      <c r="G28" s="47"/>
      <c r="H28" s="47"/>
      <c r="I28" s="47"/>
      <c r="J28" s="47"/>
    </row>
    <row r="29" spans="1:13" s="45" customFormat="1" ht="30" customHeight="1" x14ac:dyDescent="0.25">
      <c r="A29" s="46" t="s">
        <v>25</v>
      </c>
      <c r="B29" s="81" t="s">
        <v>42</v>
      </c>
      <c r="C29" s="47"/>
      <c r="D29" s="47"/>
      <c r="E29" s="48"/>
      <c r="F29" s="47"/>
      <c r="G29" s="47"/>
      <c r="H29" s="47"/>
      <c r="I29" s="47"/>
      <c r="J29" s="47"/>
    </row>
    <row r="30" spans="1:13" s="45" customFormat="1" ht="30" customHeight="1" x14ac:dyDescent="0.2">
      <c r="A30" s="46" t="s">
        <v>26</v>
      </c>
    </row>
    <row r="31" spans="1:13" x14ac:dyDescent="0.25">
      <c r="A31"/>
      <c r="B31"/>
      <c r="C31" s="5"/>
      <c r="G31"/>
      <c r="H31"/>
    </row>
    <row r="32" spans="1:13" x14ac:dyDescent="0.25">
      <c r="A32"/>
      <c r="B32"/>
      <c r="C32" s="5"/>
      <c r="G32"/>
      <c r="H32"/>
    </row>
    <row r="33" spans="3:10" s="4" customFormat="1" ht="15.75" x14ac:dyDescent="0.25">
      <c r="C33" s="6"/>
      <c r="I33" s="7"/>
      <c r="J33" s="7"/>
    </row>
  </sheetData>
  <mergeCells count="16">
    <mergeCell ref="A25:E25"/>
    <mergeCell ref="A1:I1"/>
    <mergeCell ref="A2:B2"/>
    <mergeCell ref="C2:I2"/>
    <mergeCell ref="A4:E4"/>
    <mergeCell ref="G4:I4"/>
    <mergeCell ref="A7:E7"/>
    <mergeCell ref="A9:E9"/>
    <mergeCell ref="A11:E11"/>
    <mergeCell ref="A13:E13"/>
    <mergeCell ref="A19:E19"/>
    <mergeCell ref="A21:E21"/>
    <mergeCell ref="A23:E23"/>
    <mergeCell ref="A15:E15"/>
    <mergeCell ref="E16:E18"/>
    <mergeCell ref="A20:E20"/>
  </mergeCells>
  <hyperlinks>
    <hyperlink ref="B29" r:id="rId1" xr:uid="{670F06FA-9F67-490C-ACC0-2CBC6271DF05}"/>
  </hyperlinks>
  <pageMargins left="0.7" right="0.7" top="0.75" bottom="0.75" header="0.3" footer="0.3"/>
  <pageSetup scale="56" orientation="portrait" horizontalDpi="4294967293" r:id="rId2"/>
  <colBreaks count="1" manualBreakCount="1">
    <brk id="9" max="1048575" man="1"/>
  </col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Liliana Martinez Contreras</dc:creator>
  <cp:lastModifiedBy>Quimicos eje cafetero</cp:lastModifiedBy>
  <cp:lastPrinted>2024-12-10T20:54:24Z</cp:lastPrinted>
  <dcterms:created xsi:type="dcterms:W3CDTF">2024-07-09T15:32:22Z</dcterms:created>
  <dcterms:modified xsi:type="dcterms:W3CDTF">2024-12-26T15:21:37Z</dcterms:modified>
</cp:coreProperties>
</file>