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OMICA - FORMATO" sheetId="1" r:id="rId4"/>
    <sheet state="visible" name="EVALUACION PROPUESTA ECONOMICA" sheetId="2" r:id="rId5"/>
    <sheet state="visible" name="PONDERACION 59.5." sheetId="3" r:id="rId6"/>
    <sheet state="visible" name="RECHAZOS" sheetId="4" r:id="rId7"/>
    <sheet state="visible" name="INV 201.8" sheetId="5" r:id="rId8"/>
    <sheet state="visible" name="INV 432.1" sheetId="6" r:id="rId9"/>
    <sheet state="visible" name="INV 433.1" sheetId="7" r:id="rId10"/>
    <sheet state="visible" name="INV 433.4" sheetId="8" r:id="rId11"/>
    <sheet state="visible" name="INV B0013790" sheetId="9" r:id="rId12"/>
    <sheet state="visible" name="IDU 4611-4612" sheetId="10" r:id="rId13"/>
    <sheet state="visible" name="IDU 3735" sheetId="11" r:id="rId14"/>
    <sheet state="visible" name="IDU 4136" sheetId="12" r:id="rId15"/>
    <sheet state="visible" name="IDU 3722" sheetId="13" r:id="rId16"/>
    <sheet state="visible" name="IDU 3878" sheetId="14" r:id="rId17"/>
    <sheet state="visible" name="IDU 4779" sheetId="15" r:id="rId18"/>
  </sheets>
  <externalReferences>
    <externalReference r:id="rId19"/>
    <externalReference r:id="rId20"/>
    <externalReference r:id="rId21"/>
    <externalReference r:id="rId22"/>
    <externalReference r:id="rId23"/>
    <externalReference r:id="rId24"/>
  </externalReferences>
  <definedNames>
    <definedName localSheetId="0" name="_________key2">[1]INST!#REF!</definedName>
    <definedName name="_________key2">[1]INST!#REF!</definedName>
    <definedName localSheetId="0" name="________key2">[2]INST!#REF!</definedName>
    <definedName name="________key2">[2]INST!#REF!</definedName>
    <definedName localSheetId="0" name="___key2">[2]INST!#REF!</definedName>
    <definedName name="___key2">[2]INST!#REF!</definedName>
    <definedName localSheetId="0" name="__key2">[3]INST!#REF!</definedName>
    <definedName name="__key2">[3]INST!#REF!</definedName>
    <definedName localSheetId="0" name="__key21">[2]INST!#REF!</definedName>
    <definedName name="__key21">[2]INST!#REF!</definedName>
    <definedName name="_a1">{"TAB1",#N/A,TRUE,"GENERAL";"TAB2",#N/A,TRUE,"GENERAL";"TAB3",#N/A,TRUE,"GENERAL";"TAB4",#N/A,TRUE,"GENERAL";"TAB5",#N/A,TRUE,"GENERAL"}</definedName>
    <definedName name="_a3">{"TAB1",#N/A,TRUE,"GENERAL";"TAB2",#N/A,TRUE,"GENERAL";"TAB3",#N/A,TRUE,"GENERAL";"TAB4",#N/A,TRUE,"GENERAL";"TAB5",#N/A,TRUE,"GENERAL"}</definedName>
    <definedName name="_a4">{"via1",#N/A,TRUE,"general";"via2",#N/A,TRUE,"general";"via3",#N/A,TRUE,"general"}</definedName>
    <definedName name="_a5">{"TAB1",#N/A,TRUE,"GENERAL";"TAB2",#N/A,TRUE,"GENERAL";"TAB3",#N/A,TRUE,"GENERAL";"TAB4",#N/A,TRUE,"GENERAL";"TAB5",#N/A,TRUE,"GENERAL"}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b2">{"TAB1",#N/A,TRUE,"GENERAL";"TAB2",#N/A,TRUE,"GENERAL";"TAB3",#N/A,TRUE,"GENERAL";"TAB4",#N/A,TRUE,"GENERAL";"TAB5",#N/A,TRUE,"GENERAL"}</definedName>
    <definedName name="_b3">{"TAB1",#N/A,TRUE,"GENERAL";"TAB2",#N/A,TRUE,"GENERAL";"TAB3",#N/A,TRUE,"GENERAL";"TAB4",#N/A,TRUE,"GENERAL";"TAB5",#N/A,TRUE,"GENERAL"}</definedName>
    <definedName name="_b4">{"TAB1",#N/A,TRUE,"GENERAL";"TAB2",#N/A,TRUE,"GENERAL";"TAB3",#N/A,TRUE,"GENERAL";"TAB4",#N/A,TRUE,"GENERAL";"TAB5",#N/A,TRUE,"GENERAL"}</definedName>
    <definedName name="_b5">{"TAB1",#N/A,TRUE,"GENERAL";"TAB2",#N/A,TRUE,"GENERAL";"TAB3",#N/A,TRUE,"GENERAL";"TAB4",#N/A,TRUE,"GENERAL";"TAB5",#N/A,TRUE,"GENERAL"}</definedName>
    <definedName name="_b6">{"TAB1",#N/A,TRUE,"GENERAL";"TAB2",#N/A,TRUE,"GENERAL";"TAB3",#N/A,TRUE,"GENERAL";"TAB4",#N/A,TRUE,"GENERAL";"TAB5",#N/A,TRUE,"GENERAL"}</definedName>
    <definedName name="_b7">{"via1",#N/A,TRUE,"general";"via2",#N/A,TRUE,"general";"via3",#N/A,TRUE,"general"}</definedName>
    <definedName name="_b8">{"via1",#N/A,TRUE,"general";"via2",#N/A,TRUE,"general";"via3",#N/A,TRUE,"general"}</definedName>
    <definedName name="_bb9">{"TAB1",#N/A,TRUE,"GENERAL";"TAB2",#N/A,TRUE,"GENERAL";"TAB3",#N/A,TRUE,"GENERAL";"TAB4",#N/A,TRUE,"GENERAL";"TAB5",#N/A,TRUE,"GENERAL"}</definedName>
    <definedName name="_bgb5">{"TAB1",#N/A,TRUE,"GENERAL";"TAB2",#N/A,TRUE,"GENERAL";"TAB3",#N/A,TRUE,"GENERAL";"TAB4",#N/A,TRUE,"GENERAL";"TAB5",#N/A,TRUE,"GENERAL"}</definedName>
    <definedName name="_g2">{"TAB1",#N/A,TRUE,"GENERAL";"TAB2",#N/A,TRUE,"GENERAL";"TAB3",#N/A,TRUE,"GENERAL";"TAB4",#N/A,TRUE,"GENERAL";"TAB5",#N/A,TRUE,"GENERAL"}</definedName>
    <definedName name="_g3">{"via1",#N/A,TRUE,"general";"via2",#N/A,TRUE,"general";"via3",#N/A,TRUE,"general"}</definedName>
    <definedName name="_g4">{"via1",#N/A,TRUE,"general";"via2",#N/A,TRUE,"general";"via3",#N/A,TRUE,"general"}</definedName>
    <definedName name="_g5">{"via1",#N/A,TRUE,"general";"via2",#N/A,TRUE,"general";"via3",#N/A,TRUE,"general"}</definedName>
    <definedName name="_g6">{"via1",#N/A,TRUE,"general";"via2",#N/A,TRUE,"general";"via3",#N/A,TRUE,"general"}</definedName>
    <definedName name="_g7">{"TAB1",#N/A,TRUE,"GENERAL";"TAB2",#N/A,TRUE,"GENERAL";"TAB3",#N/A,TRUE,"GENERAL";"TAB4",#N/A,TRUE,"GENERAL";"TAB5",#N/A,TRUE,"GENERAL"}</definedName>
    <definedName name="_GR1">{"TAB1",#N/A,TRUE,"GENERAL";"TAB2",#N/A,TRUE,"GENERAL";"TAB3",#N/A,TRUE,"GENERAL";"TAB4",#N/A,TRUE,"GENERAL";"TAB5",#N/A,TRUE,"GENERAL"}</definedName>
    <definedName name="_gtr4">{"via1",#N/A,TRUE,"general";"via2",#N/A,TRUE,"general";"via3",#N/A,TRUE,"general"}</definedName>
    <definedName name="_h2">{"via1",#N/A,TRUE,"general";"via2",#N/A,TRUE,"general";"via3",#N/A,TRUE,"general"}</definedName>
    <definedName name="_h3">{"via1",#N/A,TRUE,"general";"via2",#N/A,TRUE,"general";"via3",#N/A,TRUE,"general"}</definedName>
    <definedName name="_h4">{"TAB1",#N/A,TRUE,"GENERAL";"TAB2",#N/A,TRUE,"GENERAL";"TAB3",#N/A,TRUE,"GENERAL";"TAB4",#N/A,TRUE,"GENERAL";"TAB5",#N/A,TRUE,"GENERAL"}</definedName>
    <definedName name="_h5">{"TAB1",#N/A,TRUE,"GENERAL";"TAB2",#N/A,TRUE,"GENERAL";"TAB3",#N/A,TRUE,"GENERAL";"TAB4",#N/A,TRUE,"GENERAL";"TAB5",#N/A,TRUE,"GENERAL"}</definedName>
    <definedName name="_h6">{"via1",#N/A,TRUE,"general";"via2",#N/A,TRUE,"general";"via3",#N/A,TRUE,"general"}</definedName>
    <definedName name="_h7">{"TAB1",#N/A,TRUE,"GENERAL";"TAB2",#N/A,TRUE,"GENERAL";"TAB3",#N/A,TRUE,"GENERAL";"TAB4",#N/A,TRUE,"GENERAL";"TAB5",#N/A,TRUE,"GENERAL"}</definedName>
    <definedName name="_h8">{"via1",#N/A,TRUE,"general";"via2",#N/A,TRUE,"general";"via3",#N/A,TRUE,"general"}</definedName>
    <definedName name="_hfh7">{"via1",#N/A,TRUE,"general";"via2",#N/A,TRUE,"general";"via3",#N/A,TRUE,"general"}</definedName>
    <definedName name="_hhg1">{#N/A,#N/A,TRUE,"1842CWN0"}</definedName>
    <definedName name="_i4">{"via1",#N/A,TRUE,"general";"via2",#N/A,TRUE,"general";"via3",#N/A,TRUE,"general"}</definedName>
    <definedName name="_i5">{"TAB1",#N/A,TRUE,"GENERAL";"TAB2",#N/A,TRUE,"GENERAL";"TAB3",#N/A,TRUE,"GENERAL";"TAB4",#N/A,TRUE,"GENERAL";"TAB5",#N/A,TRUE,"GENERAL"}</definedName>
    <definedName name="_i6">{"TAB1",#N/A,TRUE,"GENERAL";"TAB2",#N/A,TRUE,"GENERAL";"TAB3",#N/A,TRUE,"GENERAL";"TAB4",#N/A,TRUE,"GENERAL";"TAB5",#N/A,TRUE,"GENERAL"}</definedName>
    <definedName name="_i7">{"via1",#N/A,TRUE,"general";"via2",#N/A,TRUE,"general";"via3",#N/A,TRUE,"general"}</definedName>
    <definedName name="_i77">{"TAB1",#N/A,TRUE,"GENERAL";"TAB2",#N/A,TRUE,"GENERAL";"TAB3",#N/A,TRUE,"GENERAL";"TAB4",#N/A,TRUE,"GENERAL";"TAB5",#N/A,TRUE,"GENERAL"}</definedName>
    <definedName name="_i8">{"via1",#N/A,TRUE,"general";"via2",#N/A,TRUE,"general";"via3",#N/A,TRUE,"general"}</definedName>
    <definedName name="_i9">{"TAB1",#N/A,TRUE,"GENERAL";"TAB2",#N/A,TRUE,"GENERAL";"TAB3",#N/A,TRUE,"GENERAL";"TAB4",#N/A,TRUE,"GENERAL";"TAB5",#N/A,TRUE,"GENERAL"}</definedName>
    <definedName name="_k3">{"TAB1",#N/A,TRUE,"GENERAL";"TAB2",#N/A,TRUE,"GENERAL";"TAB3",#N/A,TRUE,"GENERAL";"TAB4",#N/A,TRUE,"GENERAL";"TAB5",#N/A,TRUE,"GENERAL"}</definedName>
    <definedName name="_k4">{"via1",#N/A,TRUE,"general";"via2",#N/A,TRUE,"general";"via3",#N/A,TRUE,"general"}</definedName>
    <definedName name="_k5">{"via1",#N/A,TRUE,"general";"via2",#N/A,TRUE,"general";"via3",#N/A,TRUE,"general"}</definedName>
    <definedName name="_k6">{"TAB1",#N/A,TRUE,"GENERAL";"TAB2",#N/A,TRUE,"GENERAL";"TAB3",#N/A,TRUE,"GENERAL";"TAB4",#N/A,TRUE,"GENERAL";"TAB5",#N/A,TRUE,"GENERAL"}</definedName>
    <definedName name="_k7">{"via1",#N/A,TRUE,"general";"via2",#N/A,TRUE,"general";"via3",#N/A,TRUE,"general"}</definedName>
    <definedName name="_k8">{"via1",#N/A,TRUE,"general";"via2",#N/A,TRUE,"general";"via3",#N/A,TRUE,"general"}</definedName>
    <definedName name="_k9">{"TAB1",#N/A,TRUE,"GENERAL";"TAB2",#N/A,TRUE,"GENERAL";"TAB3",#N/A,TRUE,"GENERAL";"TAB4",#N/A,TRUE,"GENERAL";"TAB5",#N/A,TRUE,"GENERAL"}</definedName>
    <definedName localSheetId="0" name="_Key11">[4]INST!#REF!</definedName>
    <definedName name="_Key11">[4]INST!#REF!</definedName>
    <definedName name="_kjk6">{"TAB1",#N/A,TRUE,"GENERAL";"TAB2",#N/A,TRUE,"GENERAL";"TAB3",#N/A,TRUE,"GENERAL";"TAB4",#N/A,TRUE,"GENERAL";"TAB5",#N/A,TRUE,"GENERAL"}</definedName>
    <definedName name="_m3">{"via1",#N/A,TRUE,"general";"via2",#N/A,TRUE,"general";"via3",#N/A,TRUE,"general"}</definedName>
    <definedName name="_m4">{"TAB1",#N/A,TRUE,"GENERAL";"TAB2",#N/A,TRUE,"GENERAL";"TAB3",#N/A,TRUE,"GENERAL";"TAB4",#N/A,TRUE,"GENERAL";"TAB5",#N/A,TRUE,"GENERAL"}</definedName>
    <definedName name="_m5">{"via1",#N/A,TRUE,"general";"via2",#N/A,TRUE,"general";"via3",#N/A,TRUE,"general"}</definedName>
    <definedName name="_m6">{"TAB1",#N/A,TRUE,"GENERAL";"TAB2",#N/A,TRUE,"GENERAL";"TAB3",#N/A,TRUE,"GENERAL";"TAB4",#N/A,TRUE,"GENERAL";"TAB5",#N/A,TRUE,"GENERAL"}</definedName>
    <definedName name="_m7">{"TAB1",#N/A,TRUE,"GENERAL";"TAB2",#N/A,TRUE,"GENERAL";"TAB3",#N/A,TRUE,"GENERAL";"TAB4",#N/A,TRUE,"GENERAL";"TAB5",#N/A,TRUE,"GENERAL"}</definedName>
    <definedName name="_m8">{"via1",#N/A,TRUE,"general";"via2",#N/A,TRUE,"general";"via3",#N/A,TRUE,"general"}</definedName>
    <definedName name="_m9">{"via1",#N/A,TRUE,"general";"via2",#N/A,TRUE,"general";"via3",#N/A,TRUE,"general"}</definedName>
    <definedName name="_n3">{"TAB1",#N/A,TRUE,"GENERAL";"TAB2",#N/A,TRUE,"GENERAL";"TAB3",#N/A,TRUE,"GENERAL";"TAB4",#N/A,TRUE,"GENERAL";"TAB5",#N/A,TRUE,"GENERAL"}</definedName>
    <definedName name="_n4">{"via1",#N/A,TRUE,"general";"via2",#N/A,TRUE,"general";"via3",#N/A,TRUE,"general"}</definedName>
    <definedName name="_n5">{"TAB1",#N/A,TRUE,"GENERAL";"TAB2",#N/A,TRUE,"GENERAL";"TAB3",#N/A,TRUE,"GENERAL";"TAB4",#N/A,TRUE,"GENERAL";"TAB5",#N/A,TRUE,"GENERAL"}</definedName>
    <definedName name="_nyn7">{"via1",#N/A,TRUE,"general";"via2",#N/A,TRUE,"general";"via3",#N/A,TRUE,"general"}</definedName>
    <definedName name="_o4">{"via1",#N/A,TRUE,"general";"via2",#N/A,TRUE,"general";"via3",#N/A,TRUE,"general"}</definedName>
    <definedName name="_o5">{"TAB1",#N/A,TRUE,"GENERAL";"TAB2",#N/A,TRUE,"GENERAL";"TAB3",#N/A,TRUE,"GENERAL";"TAB4",#N/A,TRUE,"GENERAL";"TAB5",#N/A,TRUE,"GENERAL"}</definedName>
    <definedName name="_o6">{"TAB1",#N/A,TRUE,"GENERAL";"TAB2",#N/A,TRUE,"GENERAL";"TAB3",#N/A,TRUE,"GENERAL";"TAB4",#N/A,TRUE,"GENERAL";"TAB5",#N/A,TRUE,"GENERAL"}</definedName>
    <definedName name="_o7">{"TAB1",#N/A,TRUE,"GENERAL";"TAB2",#N/A,TRUE,"GENERAL";"TAB3",#N/A,TRUE,"GENERAL";"TAB4",#N/A,TRUE,"GENERAL";"TAB5",#N/A,TRUE,"GENERAL"}</definedName>
    <definedName name="_o8">{"via1",#N/A,TRUE,"general";"via2",#N/A,TRUE,"general";"via3",#N/A,TRUE,"general"}</definedName>
    <definedName name="_o9">{"TAB1",#N/A,TRUE,"GENERAL";"TAB2",#N/A,TRUE,"GENERAL";"TAB3",#N/A,TRUE,"GENERAL";"TAB4",#N/A,TRUE,"GENERAL";"TAB5",#N/A,TRUE,"GENERAL"}</definedName>
    <definedName name="_Order1">0</definedName>
    <definedName name="_Order2">255</definedName>
    <definedName name="_p6">{"via1",#N/A,TRUE,"general";"via2",#N/A,TRUE,"general";"via3",#N/A,TRUE,"general"}</definedName>
    <definedName name="_p7">{"via1",#N/A,TRUE,"general";"via2",#N/A,TRUE,"general";"via3",#N/A,TRUE,"general"}</definedName>
    <definedName name="_p8">{"TAB1",#N/A,TRUE,"GENERAL";"TAB2",#N/A,TRUE,"GENERAL";"TAB3",#N/A,TRUE,"GENERAL";"TAB4",#N/A,TRUE,"GENERAL";"TAB5",#N/A,TRUE,"GENERAL"}</definedName>
    <definedName localSheetId="0" name="_Parse_Out">'[5]7422CW00'!#REF!</definedName>
    <definedName name="_Parse_Out">'[5]7422CW00'!#REF!</definedName>
    <definedName name="_r">{"TAB1",#N/A,TRUE,"GENERAL";"TAB2",#N/A,TRUE,"GENERAL";"TAB3",#N/A,TRUE,"GENERAL";"TAB4",#N/A,TRUE,"GENERAL";"TAB5",#N/A,TRUE,"GENERAL"}</definedName>
    <definedName name="_r4r">{"via1",#N/A,TRUE,"general";"via2",#N/A,TRUE,"general";"via3",#N/A,TRUE,"general"}</definedName>
    <definedName name="_rtu6">{"via1",#N/A,TRUE,"general";"via2",#N/A,TRUE,"general";"via3",#N/A,TRUE,"general"}</definedName>
    <definedName name="_s1">{"via1",#N/A,TRUE,"general";"via2",#N/A,TRUE,"general";"via3",#N/A,TRUE,"general"}</definedName>
    <definedName name="_s2">{"TAB1",#N/A,TRUE,"GENERAL";"TAB2",#N/A,TRUE,"GENERAL";"TAB3",#N/A,TRUE,"GENERAL";"TAB4",#N/A,TRUE,"GENERAL";"TAB5",#N/A,TRUE,"GENERAL"}</definedName>
    <definedName name="_s3">{"TAB1",#N/A,TRUE,"GENERAL";"TAB2",#N/A,TRUE,"GENERAL";"TAB3",#N/A,TRUE,"GENERAL";"TAB4",#N/A,TRUE,"GENERAL";"TAB5",#N/A,TRUE,"GENERAL"}</definedName>
    <definedName name="_s4">{"via1",#N/A,TRUE,"general";"via2",#N/A,TRUE,"general";"via3",#N/A,TRUE,"general"}</definedName>
    <definedName name="_s5">{"via1",#N/A,TRUE,"general";"via2",#N/A,TRUE,"general";"via3",#N/A,TRUE,"general"}</definedName>
    <definedName name="_s6">{"TAB1",#N/A,TRUE,"GENERAL";"TAB2",#N/A,TRUE,"GENERAL";"TAB3",#N/A,TRUE,"GENERAL";"TAB4",#N/A,TRUE,"GENERAL";"TAB5",#N/A,TRUE,"GENERAL"}</definedName>
    <definedName name="_s7">{"via1",#N/A,TRUE,"general";"via2",#N/A,TRUE,"general";"via3",#N/A,TRUE,"general"}</definedName>
    <definedName name="_t3">{"TAB1",#N/A,TRUE,"GENERAL";"TAB2",#N/A,TRUE,"GENERAL";"TAB3",#N/A,TRUE,"GENERAL";"TAB4",#N/A,TRUE,"GENERAL";"TAB5",#N/A,TRUE,"GENERAL"}</definedName>
    <definedName name="_t4">{"via1",#N/A,TRUE,"general";"via2",#N/A,TRUE,"general";"via3",#N/A,TRUE,"general"}</definedName>
    <definedName name="_t5">{"TAB1",#N/A,TRUE,"GENERAL";"TAB2",#N/A,TRUE,"GENERAL";"TAB3",#N/A,TRUE,"GENERAL";"TAB4",#N/A,TRUE,"GENERAL";"TAB5",#N/A,TRUE,"GENERAL"}</definedName>
    <definedName name="_t6">{"via1",#N/A,TRUE,"general";"via2",#N/A,TRUE,"general";"via3",#N/A,TRUE,"general"}</definedName>
    <definedName name="_t66">{"TAB1",#N/A,TRUE,"GENERAL";"TAB2",#N/A,TRUE,"GENERAL";"TAB3",#N/A,TRUE,"GENERAL";"TAB4",#N/A,TRUE,"GENERAL";"TAB5",#N/A,TRUE,"GENERAL"}</definedName>
    <definedName name="_t7">{"via1",#N/A,TRUE,"general";"via2",#N/A,TRUE,"general";"via3",#N/A,TRUE,"general"}</definedName>
    <definedName name="_t77">{"TAB1",#N/A,TRUE,"GENERAL";"TAB2",#N/A,TRUE,"GENERAL";"TAB3",#N/A,TRUE,"GENERAL";"TAB4",#N/A,TRUE,"GENERAL";"TAB5",#N/A,TRUE,"GENERAL"}</definedName>
    <definedName name="_t8">{"TAB1",#N/A,TRUE,"GENERAL";"TAB2",#N/A,TRUE,"GENERAL";"TAB3",#N/A,TRUE,"GENERAL";"TAB4",#N/A,TRUE,"GENERAL";"TAB5",#N/A,TRUE,"GENERAL"}</definedName>
    <definedName name="_t88">{"via1",#N/A,TRUE,"general";"via2",#N/A,TRUE,"general";"via3",#N/A,TRUE,"general"}</definedName>
    <definedName name="_t9">{"TAB1",#N/A,TRUE,"GENERAL";"TAB2",#N/A,TRUE,"GENERAL";"TAB3",#N/A,TRUE,"GENERAL";"TAB4",#N/A,TRUE,"GENERAL";"TAB5",#N/A,TRUE,"GENERAL"}</definedName>
    <definedName name="_t99">{"via1",#N/A,TRUE,"general";"via2",#N/A,TRUE,"general";"via3",#N/A,TRUE,"general"}</definedName>
    <definedName name="_u4">{"TAB1",#N/A,TRUE,"GENERAL";"TAB2",#N/A,TRUE,"GENERAL";"TAB3",#N/A,TRUE,"GENERAL";"TAB4",#N/A,TRUE,"GENERAL";"TAB5",#N/A,TRUE,"GENERAL"}</definedName>
    <definedName name="_u5">{"TAB1",#N/A,TRUE,"GENERAL";"TAB2",#N/A,TRUE,"GENERAL";"TAB3",#N/A,TRUE,"GENERAL";"TAB4",#N/A,TRUE,"GENERAL";"TAB5",#N/A,TRUE,"GENERAL"}</definedName>
    <definedName name="_u6">{"TAB1",#N/A,TRUE,"GENERAL";"TAB2",#N/A,TRUE,"GENERAL";"TAB3",#N/A,TRUE,"GENERAL";"TAB4",#N/A,TRUE,"GENERAL";"TAB5",#N/A,TRUE,"GENERAL"}</definedName>
    <definedName name="_u7">{"via1",#N/A,TRUE,"general";"via2",#N/A,TRUE,"general";"via3",#N/A,TRUE,"general"}</definedName>
    <definedName name="_u8">{"TAB1",#N/A,TRUE,"GENERAL";"TAB2",#N/A,TRUE,"GENERAL";"TAB3",#N/A,TRUE,"GENERAL";"TAB4",#N/A,TRUE,"GENERAL";"TAB5",#N/A,TRUE,"GENERAL"}</definedName>
    <definedName name="_u9">{"TAB1",#N/A,TRUE,"GENERAL";"TAB2",#N/A,TRUE,"GENERAL";"TAB3",#N/A,TRUE,"GENERAL";"TAB4",#N/A,TRUE,"GENERAL";"TAB5",#N/A,TRUE,"GENERAL"}</definedName>
    <definedName localSheetId="0" name="_unj1">[2]INST!#REF!</definedName>
    <definedName name="_unj1">[2]INST!#REF!</definedName>
    <definedName name="_ur7">{"TAB1",#N/A,TRUE,"GENERAL";"TAB2",#N/A,TRUE,"GENERAL";"TAB3",#N/A,TRUE,"GENERAL";"TAB4",#N/A,TRUE,"GENERAL";"TAB5",#N/A,TRUE,"GENERAL"}</definedName>
    <definedName name="_v2">{"via1",#N/A,TRUE,"general";"via2",#N/A,TRUE,"general";"via3",#N/A,TRUE,"general"}</definedName>
    <definedName name="_v3">{"TAB1",#N/A,TRUE,"GENERAL";"TAB2",#N/A,TRUE,"GENERAL";"TAB3",#N/A,TRUE,"GENERAL";"TAB4",#N/A,TRUE,"GENERAL";"TAB5",#N/A,TRUE,"GENERAL"}</definedName>
    <definedName name="_v4">{"TAB1",#N/A,TRUE,"GENERAL";"TAB2",#N/A,TRUE,"GENERAL";"TAB3",#N/A,TRUE,"GENERAL";"TAB4",#N/A,TRUE,"GENERAL";"TAB5",#N/A,TRUE,"GENERAL"}</definedName>
    <definedName name="_v5">{"TAB1",#N/A,TRUE,"GENERAL";"TAB2",#N/A,TRUE,"GENERAL";"TAB3",#N/A,TRUE,"GENERAL";"TAB4",#N/A,TRUE,"GENERAL";"TAB5",#N/A,TRUE,"GENERAL"}</definedName>
    <definedName name="_v6">{"TAB1",#N/A,TRUE,"GENERAL";"TAB2",#N/A,TRUE,"GENERAL";"TAB3",#N/A,TRUE,"GENERAL";"TAB4",#N/A,TRUE,"GENERAL";"TAB5",#N/A,TRUE,"GENERAL"}</definedName>
    <definedName name="_v7">{"via1",#N/A,TRUE,"general";"via2",#N/A,TRUE,"general";"via3",#N/A,TRUE,"general"}</definedName>
    <definedName name="_v8">{"TAB1",#N/A,TRUE,"GENERAL";"TAB2",#N/A,TRUE,"GENERAL";"TAB3",#N/A,TRUE,"GENERAL";"TAB4",#N/A,TRUE,"GENERAL";"TAB5",#N/A,TRUE,"GENERAL"}</definedName>
    <definedName name="_v9">{"TAB1",#N/A,TRUE,"GENERAL";"TAB2",#N/A,TRUE,"GENERAL";"TAB3",#N/A,TRUE,"GENERAL";"TAB4",#N/A,TRUE,"GENERAL";"TAB5",#N/A,TRUE,"GENERAL"}</definedName>
    <definedName name="_vfv4">{"via1",#N/A,TRUE,"general";"via2",#N/A,TRUE,"general";"via3",#N/A,TRUE,"general"}</definedName>
    <definedName name="_x1">{"TAB1",#N/A,TRUE,"GENERAL";"TAB2",#N/A,TRUE,"GENERAL";"TAB3",#N/A,TRUE,"GENERAL";"TAB4",#N/A,TRUE,"GENERAL";"TAB5",#N/A,TRUE,"GENERAL"}</definedName>
    <definedName name="_x2">{"via1",#N/A,TRUE,"general";"via2",#N/A,TRUE,"general";"via3",#N/A,TRUE,"general"}</definedName>
    <definedName name="_x3">{"via1",#N/A,TRUE,"general";"via2",#N/A,TRUE,"general";"via3",#N/A,TRUE,"general"}</definedName>
    <definedName name="_x4">{"via1",#N/A,TRUE,"general";"via2",#N/A,TRUE,"general";"via3",#N/A,TRUE,"general"}</definedName>
    <definedName name="_x5">{"TAB1",#N/A,TRUE,"GENERAL";"TAB2",#N/A,TRUE,"GENERAL";"TAB3",#N/A,TRUE,"GENERAL";"TAB4",#N/A,TRUE,"GENERAL";"TAB5",#N/A,TRUE,"GENERAL"}</definedName>
    <definedName name="_x6">{"TAB1",#N/A,TRUE,"GENERAL";"TAB2",#N/A,TRUE,"GENERAL";"TAB3",#N/A,TRUE,"GENERAL";"TAB4",#N/A,TRUE,"GENERAL";"TAB5",#N/A,TRUE,"GENERAL"}</definedName>
    <definedName name="_x7">{"TAB1",#N/A,TRUE,"GENERAL";"TAB2",#N/A,TRUE,"GENERAL";"TAB3",#N/A,TRUE,"GENERAL";"TAB4",#N/A,TRUE,"GENERAL";"TAB5",#N/A,TRUE,"GENERAL"}</definedName>
    <definedName name="_x8">{"via1",#N/A,TRUE,"general";"via2",#N/A,TRUE,"general";"via3",#N/A,TRUE,"general"}</definedName>
    <definedName name="_x9">{"TAB1",#N/A,TRUE,"GENERAL";"TAB2",#N/A,TRUE,"GENERAL";"TAB3",#N/A,TRUE,"GENERAL";"TAB4",#N/A,TRUE,"GENERAL";"TAB5",#N/A,TRUE,"GENERAL"}</definedName>
    <definedName name="_y2">{"TAB1",#N/A,TRUE,"GENERAL";"TAB2",#N/A,TRUE,"GENERAL";"TAB3",#N/A,TRUE,"GENERAL";"TAB4",#N/A,TRUE,"GENERAL";"TAB5",#N/A,TRUE,"GENERAL"}</definedName>
    <definedName name="_y3">{"via1",#N/A,TRUE,"general";"via2",#N/A,TRUE,"general";"via3",#N/A,TRUE,"general"}</definedName>
    <definedName name="_y4">{"via1",#N/A,TRUE,"general";"via2",#N/A,TRUE,"general";"via3",#N/A,TRUE,"general"}</definedName>
    <definedName name="_y5">{"TAB1",#N/A,TRUE,"GENERAL";"TAB2",#N/A,TRUE,"GENERAL";"TAB3",#N/A,TRUE,"GENERAL";"TAB4",#N/A,TRUE,"GENERAL";"TAB5",#N/A,TRUE,"GENERAL"}</definedName>
    <definedName name="_y6">{"via1",#N/A,TRUE,"general";"via2",#N/A,TRUE,"general";"via3",#N/A,TRUE,"general"}</definedName>
    <definedName name="_y7">{"via1",#N/A,TRUE,"general";"via2",#N/A,TRUE,"general";"via3",#N/A,TRUE,"general"}</definedName>
    <definedName name="_y8">{"via1",#N/A,TRUE,"general";"via2",#N/A,TRUE,"general";"via3",#N/A,TRUE,"general"}</definedName>
    <definedName name="_y9">{"TAB1",#N/A,TRUE,"GENERAL";"TAB2",#N/A,TRUE,"GENERAL";"TAB3",#N/A,TRUE,"GENERAL";"TAB4",#N/A,TRUE,"GENERAL";"TAB5",#N/A,TRUE,"GENERAL"}</definedName>
    <definedName name="_z1">{"TAB1",#N/A,TRUE,"GENERAL";"TAB2",#N/A,TRUE,"GENERAL";"TAB3",#N/A,TRUE,"GENERAL";"TAB4",#N/A,TRUE,"GENERAL";"TAB5",#N/A,TRUE,"GENERAL"}</definedName>
    <definedName name="_z2">{"via1",#N/A,TRUE,"general";"via2",#N/A,TRUE,"general";"via3",#N/A,TRUE,"general"}</definedName>
    <definedName name="_z3">{"via1",#N/A,TRUE,"general";"via2",#N/A,TRUE,"general";"via3",#N/A,TRUE,"general"}</definedName>
    <definedName name="_z4">{"TAB1",#N/A,TRUE,"GENERAL";"TAB2",#N/A,TRUE,"GENERAL";"TAB3",#N/A,TRUE,"GENERAL";"TAB4",#N/A,TRUE,"GENERAL";"TAB5",#N/A,TRUE,"GENERAL"}</definedName>
    <definedName name="_z5">{"via1",#N/A,TRUE,"general";"via2",#N/A,TRUE,"general";"via3",#N/A,TRUE,"general"}</definedName>
    <definedName name="_z6">{"TAB1",#N/A,TRUE,"GENERAL";"TAB2",#N/A,TRUE,"GENERAL";"TAB3",#N/A,TRUE,"GENERAL";"TAB4",#N/A,TRUE,"GENERAL";"TAB5",#N/A,TRUE,"GENERAL"}</definedName>
    <definedName name="a2a">{"TAB1",#N/A,TRUE,"GENERAL";"TAB2",#N/A,TRUE,"GENERAL";"TAB3",#N/A,TRUE,"GENERAL";"TAB4",#N/A,TRUE,"GENERAL";"TAB5",#N/A,TRUE,"GENERAL"}</definedName>
    <definedName name="aaaaas">{"TAB1",#N/A,TRUE,"GENERAL";"TAB2",#N/A,TRUE,"GENERAL";"TAB3",#N/A,TRUE,"GENERAL";"TAB4",#N/A,TRUE,"GENERAL";"TAB5",#N/A,TRUE,"GENERAL"}</definedName>
    <definedName name="aas">{"TAB1",#N/A,TRUE,"GENERAL";"TAB2",#N/A,TRUE,"GENERAL";"TAB3",#N/A,TRUE,"GENERAL";"TAB4",#N/A,TRUE,"GENERAL";"TAB5",#N/A,TRUE,"GENERAL"}</definedName>
    <definedName name="AccessDatabase">"C:\C-314\VOLUMENES\volfin4.mdb"</definedName>
    <definedName name="ADFGSDB">{"via1",#N/A,TRUE,"general";"via2",#N/A,TRUE,"general";"via3",#N/A,TRUE,"general"}</definedName>
    <definedName name="ADSAD">{"TAB1",#N/A,TRUE,"GENERAL";"TAB2",#N/A,TRUE,"GENERAL";"TAB3",#N/A,TRUE,"GENERAL";"TAB4",#N/A,TRUE,"GENERAL";"TAB5",#N/A,TRUE,"GENERAL"}</definedName>
    <definedName name="aefa">{"via1",#N/A,TRUE,"general";"via2",#N/A,TRUE,"general";"via3",#N/A,TRUE,"general"}</definedName>
    <definedName name="afdsw">{"TAB1",#N/A,TRUE,"GENERAL";"TAB2",#N/A,TRUE,"GENERAL";"TAB3",#N/A,TRUE,"GENERAL";"TAB4",#N/A,TRUE,"GENERAL";"TAB5",#N/A,TRUE,"GENERAL"}</definedName>
    <definedName name="agdsgg">{"via1",#N/A,TRUE,"general";"via2",#N/A,TRUE,"general";"via3",#N/A,TRUE,"general"}</definedName>
    <definedName name="aqaq">{"TAB1",#N/A,TRUE,"GENERAL";"TAB2",#N/A,TRUE,"GENERAL";"TAB3",#N/A,TRUE,"GENERAL";"TAB4",#N/A,TRUE,"GENERAL";"TAB5",#N/A,TRUE,"GENERAL"}</definedName>
    <definedName name="ASD">{"via1",#N/A,TRUE,"general";"via2",#N/A,TRUE,"general";"via3",#N/A,TRUE,"general"}</definedName>
    <definedName name="ASDA">{"via1",#N/A,TRUE,"general";"via2",#N/A,TRUE,"general";"via3",#N/A,TRUE,"general"}</definedName>
    <definedName name="asdasd">{"TAB1",#N/A,TRUE,"GENERAL";"TAB2",#N/A,TRUE,"GENERAL";"TAB3",#N/A,TRUE,"GENERAL";"TAB4",#N/A,TRUE,"GENERAL";"TAB5",#N/A,TRUE,"GENERAL"}</definedName>
    <definedName name="asdf">{"via1",#N/A,TRUE,"general";"via2",#N/A,TRUE,"general";"via3",#N/A,TRUE,"general"}</definedName>
    <definedName name="asdfa">{"via1",#N/A,TRUE,"general";"via2",#N/A,TRUE,"general";"via3",#N/A,TRUE,"general"}</definedName>
    <definedName name="asfasd">{"via1",#N/A,TRUE,"general";"via2",#N/A,TRUE,"general";"via3",#N/A,TRUE,"general"}</definedName>
    <definedName name="asfasdl">{"via1",#N/A,TRUE,"general";"via2",#N/A,TRUE,"general";"via3",#N/A,TRUE,"general"}</definedName>
    <definedName name="asfdfe">{#N/A,#N/A,TRUE,"INGENIERIA";#N/A,#N/A,TRUE,"COMPRAS";#N/A,#N/A,TRUE,"DIRECCION";#N/A,#N/A,TRUE,"RESUMEN"}</definedName>
    <definedName name="asff">{"TAB1",#N/A,TRUE,"GENERAL";"TAB2",#N/A,TRUE,"GENERAL";"TAB3",#N/A,TRUE,"GENERAL";"TAB4",#N/A,TRUE,"GENERAL";"TAB5",#N/A,TRUE,"GENERAL"}</definedName>
    <definedName name="asfghjoi">{"via1",#N/A,TRUE,"general";"via2",#N/A,TRUE,"general";"via3",#N/A,TRUE,"general"}</definedName>
    <definedName name="asojkdr">{"TAB1",#N/A,TRUE,"GENERAL";"TAB2",#N/A,TRUE,"GENERAL";"TAB3",#N/A,TRUE,"GENERAL";"TAB4",#N/A,TRUE,"GENERAL";"TAB5",#N/A,TRUE,"GENERAL"}</definedName>
    <definedName name="azaz">{"TAB1",#N/A,TRUE,"GENERAL";"TAB2",#N/A,TRUE,"GENERAL";"TAB3",#N/A,TRUE,"GENERAL";"TAB4",#N/A,TRUE,"GENERAL";"TAB5",#N/A,TRUE,"GENERAL"}</definedName>
    <definedName name="B">{"via1",#N/A,TRUE,"general";"via2",#N/A,TRUE,"general";"via3",#N/A,TRUE,"general"}</definedName>
    <definedName name="bbbbbb">{"via1",#N/A,TRUE,"general";"via2",#N/A,TRUE,"general";"via3",#N/A,TRUE,"general"}</definedName>
    <definedName name="bbbbbh">{"TAB1",#N/A,TRUE,"GENERAL";"TAB2",#N/A,TRUE,"GENERAL";"TAB3",#N/A,TRUE,"GENERAL";"TAB4",#N/A,TRUE,"GENERAL";"TAB5",#N/A,TRUE,"GENERAL"}</definedName>
    <definedName name="bbd">{"TAB1",#N/A,TRUE,"GENERAL";"TAB2",#N/A,TRUE,"GENERAL";"TAB3",#N/A,TRUE,"GENERAL";"TAB4",#N/A,TRUE,"GENERAL";"TAB5",#N/A,TRUE,"GENERAL"}</definedName>
    <definedName name="BCXBDFG">{"TAB1",#N/A,TRUE,"GENERAL";"TAB2",#N/A,TRUE,"GENERAL";"TAB3",#N/A,TRUE,"GENERAL";"TAB4",#N/A,TRUE,"GENERAL";"TAB5",#N/A,TRUE,"GENERAL"}</definedName>
    <definedName name="BDFB">{"via1",#N/A,TRUE,"general";"via2",#N/A,TRUE,"general";"via3",#N/A,TRUE,"general"}</definedName>
    <definedName name="BDFGDG">{"TAB1",#N/A,TRUE,"GENERAL";"TAB2",#N/A,TRUE,"GENERAL";"TAB3",#N/A,TRUE,"GENERAL";"TAB4",#N/A,TRUE,"GENERAL";"TAB5",#N/A,TRUE,"GENERAL"}</definedName>
    <definedName name="be">{"TAB1",#N/A,TRUE,"GENERAL";"TAB2",#N/A,TRUE,"GENERAL";"TAB3",#N/A,TRUE,"GENERAL";"TAB4",#N/A,TRUE,"GENERAL";"TAB5",#N/A,TRUE,"GENERAL"}</definedName>
    <definedName name="bfnfv">{"TAB1",#N/A,TRUE,"GENERAL";"TAB2",#N/A,TRUE,"GENERAL";"TAB3",#N/A,TRUE,"GENERAL";"TAB4",#N/A,TRUE,"GENERAL";"TAB5",#N/A,TRUE,"GENERAL"}</definedName>
    <definedName name="bgb">{"TAB1",#N/A,TRUE,"GENERAL";"TAB2",#N/A,TRUE,"GENERAL";"TAB3",#N/A,TRUE,"GENERAL";"TAB4",#N/A,TRUE,"GENERAL";"TAB5",#N/A,TRUE,"GENERAL"}</definedName>
    <definedName name="BGDGFRT">{"via1",#N/A,TRUE,"general";"via2",#N/A,TRUE,"general";"via3",#N/A,TRUE,"general"}</definedName>
    <definedName name="BGFBFH">{"via1",#N/A,TRUE,"general";"via2",#N/A,TRUE,"general";"via3",#N/A,TRUE,"general"}</definedName>
    <definedName name="bgvfcdx">{"via1",#N/A,TRUE,"general";"via2",#N/A,TRUE,"general";"via3",#N/A,TRUE,"general"}</definedName>
    <definedName name="br">{"TAB1",#N/A,TRUE,"GENERAL";"TAB2",#N/A,TRUE,"GENERAL";"TAB3",#N/A,TRUE,"GENERAL";"TAB4",#N/A,TRUE,"GENERAL";"TAB5",#N/A,TRUE,"GENERAL"}</definedName>
    <definedName name="bsb">{"via1",#N/A,TRUE,"general";"via2",#N/A,TRUE,"general";"via3",#N/A,TRUE,"general"}</definedName>
    <definedName name="bspoi">{"TAB1",#N/A,TRUE,"GENERAL";"TAB2",#N/A,TRUE,"GENERAL";"TAB3",#N/A,TRUE,"GENERAL";"TAB4",#N/A,TRUE,"GENERAL";"TAB5",#N/A,TRUE,"GENERAL"}</definedName>
    <definedName name="bt">{"via1",#N/A,TRUE,"general";"via2",#N/A,TRUE,"general";"via3",#N/A,TRUE,"general"}</definedName>
    <definedName name="BTYJHTR">{"TAB1",#N/A,TRUE,"GENERAL";"TAB2",#N/A,TRUE,"GENERAL";"TAB3",#N/A,TRUE,"GENERAL";"TAB4",#N/A,TRUE,"GENERAL";"TAB5",#N/A,TRUE,"GENERAL"}</definedName>
    <definedName name="bvbc">{"TAB1",#N/A,TRUE,"GENERAL";"TAB2",#N/A,TRUE,"GENERAL";"TAB3",#N/A,TRUE,"GENERAL";"TAB4",#N/A,TRUE,"GENERAL";"TAB5",#N/A,TRUE,"GENERAL"}</definedName>
    <definedName name="bvcb">{"via1",#N/A,TRUE,"general";"via2",#N/A,TRUE,"general";"via3",#N/A,TRUE,"general"}</definedName>
    <definedName name="bvn">{"via1",#N/A,TRUE,"general";"via2",#N/A,TRUE,"general";"via3",#N/A,TRUE,"general"}</definedName>
    <definedName name="by">{"via1",#N/A,TRUE,"general";"via2",#N/A,TRUE,"general";"via3",#N/A,TRUE,"general"}</definedName>
    <definedName name="CBWorkbookPriority">-1602700874</definedName>
    <definedName name="ccccc">{"TAB1",#N/A,TRUE,"GENERAL";"TAB2",#N/A,TRUE,"GENERAL";"TAB3",#N/A,TRUE,"GENERAL";"TAB4",#N/A,TRUE,"GENERAL";"TAB5",#N/A,TRUE,"GENERAL"}</definedName>
    <definedName name="cdcdc">{"via1",#N/A,TRUE,"general";"via2",#N/A,TRUE,"general";"via3",#N/A,TRUE,"general"}</definedName>
    <definedName name="ceerf">{"TAB1",#N/A,TRUE,"GENERAL";"TAB2",#N/A,TRUE,"GENERAL";"TAB3",#N/A,TRUE,"GENERAL";"TAB4",#N/A,TRUE,"GENERAL";"TAB5",#N/A,TRUE,"GENERAL"}</definedName>
    <definedName name="CUNET">{"via1",#N/A,TRUE,"general";"via2",#N/A,TRUE,"general";"via3",#N/A,TRUE,"general"}</definedName>
    <definedName name="cvbcvbf">{#N/A,#N/A,TRUE,"INGENIERIA";#N/A,#N/A,TRUE,"COMPRAS";#N/A,#N/A,TRUE,"DIRECCION";#N/A,#N/A,TRUE,"RESUMEN"}</definedName>
    <definedName name="cvfvd">{"via1",#N/A,TRUE,"general";"via2",#N/A,TRUE,"general";"via3",#N/A,TRUE,"general"}</definedName>
    <definedName name="cvn">{"TAB1",#N/A,TRUE,"GENERAL";"TAB2",#N/A,TRUE,"GENERAL";"TAB3",#N/A,TRUE,"GENERAL";"TAB4",#N/A,TRUE,"GENERAL";"TAB5",#N/A,TRUE,"GENERAL"}</definedName>
    <definedName name="CVXC">{"via1",#N/A,TRUE,"general";"via2",#N/A,TRUE,"general";"via3",#N/A,TRUE,"general"}</definedName>
    <definedName name="d">{"TAB1",#N/A,TRUE,"GENERAL";"TAB2",#N/A,TRUE,"GENERAL";"TAB3",#N/A,TRUE,"GENERAL";"TAB4",#N/A,TRUE,"GENERAL";"TAB5",#N/A,TRUE,"GENERAL"}</definedName>
    <definedName name="DASD">{"TAB1",#N/A,TRUE,"GENERAL";"TAB2",#N/A,TRUE,"GENERAL";"TAB3",#N/A,TRUE,"GENERAL";"TAB4",#N/A,TRUE,"GENERAL";"TAB5",#N/A,TRUE,"GENERAL"}</definedName>
    <definedName name="dbfdfbi">{"TAB1",#N/A,TRUE,"GENERAL";"TAB2",#N/A,TRUE,"GENERAL";"TAB3",#N/A,TRUE,"GENERAL";"TAB4",#N/A,TRUE,"GENERAL";"TAB5",#N/A,TRUE,"GENERAL"}</definedName>
    <definedName name="DCSDCTV">{"via1",#N/A,TRUE,"general";"via2",#N/A,TRUE,"general";"via3",#N/A,TRUE,"general"}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{"via1",#N/A,TRUE,"general";"via2",#N/A,TRUE,"general";"via3",#N/A,TRUE,"general"}</definedName>
    <definedName name="ddewdw">{"TAB1",#N/A,TRUE,"GENERAL";"TAB2",#N/A,TRUE,"GENERAL";"TAB3",#N/A,TRUE,"GENERAL";"TAB4",#N/A,TRUE,"GENERAL";"TAB5",#N/A,TRUE,"GENERAL"}</definedName>
    <definedName name="ddfdh">{"TAB1",#N/A,TRUE,"GENERAL";"TAB2",#N/A,TRUE,"GENERAL";"TAB3",#N/A,TRUE,"GENERAL";"TAB4",#N/A,TRUE,"GENERAL";"TAB5",#N/A,TRUE,"GENERAL"}</definedName>
    <definedName name="DDGSDP">{"TAB1",#N/A,TRUE,"GENERAL";"TAB2",#N/A,TRUE,"GENERAL";"TAB3",#N/A,TRUE,"GENERAL";"TAB4",#N/A,TRUE,"GENERAL";"TAB5",#N/A,TRUE,"GENERAL"}</definedName>
    <definedName name="deded">{"TAB1",#N/A,TRUE,"GENERAL";"TAB2",#N/A,TRUE,"GENERAL";"TAB3",#N/A,TRUE,"GENERAL";"TAB4",#N/A,TRUE,"GENERAL";"TAB5",#N/A,TRUE,"GENERAL"}</definedName>
    <definedName name="defd">{"via1",#N/A,TRUE,"general";"via2",#N/A,TRUE,"general";"via3",#N/A,TRUE,"general"}</definedName>
    <definedName name="dfa">{"TAB1",#N/A,TRUE,"GENERAL";"TAB2",#N/A,TRUE,"GENERAL";"TAB3",#N/A,TRUE,"GENERAL";"TAB4",#N/A,TRUE,"GENERAL";"TAB5",#N/A,TRUE,"GENERAL"}</definedName>
    <definedName name="dfasd">{"TAB1",#N/A,TRUE,"GENERAL";"TAB2",#N/A,TRUE,"GENERAL";"TAB3",#N/A,TRUE,"GENERAL";"TAB4",#N/A,TRUE,"GENERAL";"TAB5",#N/A,TRUE,"GENERAL"}</definedName>
    <definedName name="DFBNJ">{"via1",#N/A,TRUE,"general";"via2",#N/A,TRUE,"general";"via3",#N/A,TRUE,"general"}</definedName>
    <definedName name="dfds">{"TAB1",#N/A,TRUE,"GENERAL";"TAB2",#N/A,TRUE,"GENERAL";"TAB3",#N/A,TRUE,"GENERAL";"TAB4",#N/A,TRUE,"GENERAL";"TAB5",#N/A,TRUE,"GENERAL"}</definedName>
    <definedName name="dfdsfi">{"via1",#N/A,TRUE,"general";"via2",#N/A,TRUE,"general";"via3",#N/A,TRUE,"general"}</definedName>
    <definedName name="dffffe">{"TAB1",#N/A,TRUE,"GENERAL";"TAB2",#N/A,TRUE,"GENERAL";"TAB3",#N/A,TRUE,"GENERAL";"TAB4",#N/A,TRUE,"GENERAL";"TAB5",#N/A,TRUE,"GENERAL"}</definedName>
    <definedName name="DFG">{"via1",#N/A,TRUE,"general";"via2",#N/A,TRUE,"general";"via3",#N/A,TRUE,"general"}</definedName>
    <definedName name="DFGBHJ">{"via1",#N/A,TRUE,"general";"via2",#N/A,TRUE,"general";"via3",#N/A,TRUE,"general"}</definedName>
    <definedName name="DFGDFG">{"via1",#N/A,TRUE,"general";"via2",#N/A,TRUE,"general";"via3",#N/A,TRUE,"general"}</definedName>
    <definedName name="DFGDYYB">{"TAB1",#N/A,TRUE,"GENERAL";"TAB2",#N/A,TRUE,"GENERAL";"TAB3",#N/A,TRUE,"GENERAL";"TAB4",#N/A,TRUE,"GENERAL";"TAB5",#N/A,TRUE,"GENERAL"}</definedName>
    <definedName name="dfgf">{"via1",#N/A,TRUE,"general";"via2",#N/A,TRUE,"general";"via3",#N/A,TRUE,"general"}</definedName>
    <definedName name="DFGFBOP">{"TAB1",#N/A,TRUE,"GENERAL";"TAB2",#N/A,TRUE,"GENERAL";"TAB3",#N/A,TRUE,"GENERAL";"TAB4",#N/A,TRUE,"GENERAL";"TAB5",#N/A,TRUE,"GENERAL"}</definedName>
    <definedName name="DFGFDG">{"TAB1",#N/A,TRUE,"GENERAL";"TAB2",#N/A,TRUE,"GENERAL";"TAB3",#N/A,TRUE,"GENERAL";"TAB4",#N/A,TRUE,"GENERAL";"TAB5",#N/A,TRUE,"GENERAL"}</definedName>
    <definedName name="DFGV">{"TAB1",#N/A,TRUE,"GENERAL";"TAB2",#N/A,TRUE,"GENERAL";"TAB3",#N/A,TRUE,"GENERAL";"TAB4",#N/A,TRUE,"GENERAL";"TAB5",#N/A,TRUE,"GENERAL"}</definedName>
    <definedName name="dfgypuj">{"TAB1",#N/A,TRUE,"GENERAL";"TAB2",#N/A,TRUE,"GENERAL";"TAB3",#N/A,TRUE,"GENERAL";"TAB4",#N/A,TRUE,"GENERAL";"TAB5",#N/A,TRUE,"GENERAL"}</definedName>
    <definedName name="dfh">{"TAB1",#N/A,TRUE,"GENERAL";"TAB2",#N/A,TRUE,"GENERAL";"TAB3",#N/A,TRUE,"GENERAL";"TAB4",#N/A,TRUE,"GENERAL";"TAB5",#N/A,TRUE,"GENERAL"}</definedName>
    <definedName name="dfhdr">{"via1",#N/A,TRUE,"general";"via2",#N/A,TRUE,"general";"via3",#N/A,TRUE,"general"}</definedName>
    <definedName name="dfhgh">{"via1",#N/A,TRUE,"general";"via2",#N/A,TRUE,"general";"via3",#N/A,TRUE,"general"}</definedName>
    <definedName name="dfj">{"via1",#N/A,TRUE,"general";"via2",#N/A,TRUE,"general";"via3",#N/A,TRUE,"general"}</definedName>
    <definedName name="DFRFRF">{"via1",#N/A,TRUE,"general";"via2",#N/A,TRUE,"general";"via3",#N/A,TRUE,"general"}</definedName>
    <definedName name="DFVUI">{"via1",#N/A,TRUE,"general";"via2",#N/A,TRUE,"general";"via3",#N/A,TRUE,"general"}</definedName>
    <definedName name="dg">{"via1",#N/A,TRUE,"general";"via2",#N/A,TRUE,"general";"via3",#N/A,TRUE,"general"}</definedName>
    <definedName name="dgdgr">{"via1",#N/A,TRUE,"general";"via2",#N/A,TRUE,"general";"via3",#N/A,TRUE,"general"}</definedName>
    <definedName name="dgfd">{"TAB1",#N/A,TRUE,"GENERAL";"TAB2",#N/A,TRUE,"GENERAL";"TAB3",#N/A,TRUE,"GENERAL";"TAB4",#N/A,TRUE,"GENERAL";"TAB5",#N/A,TRUE,"GENERAL"}</definedName>
    <definedName name="DGFDFVSDF">{"via1",#N/A,TRUE,"general";"via2",#N/A,TRUE,"general";"via3",#N/A,TRUE,"general"}</definedName>
    <definedName name="dgfdg">{"via1",#N/A,TRUE,"general";"via2",#N/A,TRUE,"general";"via3",#N/A,TRUE,"general"}</definedName>
    <definedName name="DGFG">{"via1",#N/A,TRUE,"general";"via2",#N/A,TRUE,"general";"via3",#N/A,TRUE,"general"}</definedName>
    <definedName name="dgfsado">{"TAB1",#N/A,TRUE,"GENERAL";"TAB2",#N/A,TRUE,"GENERAL";"TAB3",#N/A,TRUE,"GENERAL";"TAB4",#N/A,TRUE,"GENERAL";"TAB5",#N/A,TRUE,"GENERAL"}</definedName>
    <definedName name="dgrdeb">{"TAB1",#N/A,TRUE,"GENERAL";"TAB2",#N/A,TRUE,"GENERAL";"TAB3",#N/A,TRUE,"GENERAL";"TAB4",#N/A,TRUE,"GENERAL";"TAB5",#N/A,TRUE,"GENERAL"}</definedName>
    <definedName name="dgreg">{"via1",#N/A,TRUE,"general";"via2",#N/A,TRUE,"general";"via3",#N/A,TRUE,"general"}</definedName>
    <definedName name="DH">{"via1",#N/A,TRUE,"general";"via2",#N/A,TRUE,"general";"via3",#N/A,TRUE,"general"}</definedName>
    <definedName name="dhdth">{"TAB1",#N/A,TRUE,"GENERAL";"TAB2",#N/A,TRUE,"GENERAL";"TAB3",#N/A,TRUE,"GENERAL";"TAB4",#N/A,TRUE,"GENERAL";"TAB5",#N/A,TRUE,"GENERAL"}</definedName>
    <definedName name="dhgh">{"via1",#N/A,TRUE,"general";"via2",#N/A,TRUE,"general";"via3",#N/A,TRUE,"general"}</definedName>
    <definedName name="djdytj">{"TAB1",#N/A,TRUE,"GENERAL";"TAB2",#N/A,TRUE,"GENERAL";"TAB3",#N/A,TRUE,"GENERAL";"TAB4",#N/A,TRUE,"GENERAL";"TAB5",#N/A,TRUE,"GENERAL"}</definedName>
    <definedName name="dry">{"via1",#N/A,TRUE,"general";"via2",#N/A,TRUE,"general";"via3",#N/A,TRUE,"general"}</definedName>
    <definedName name="DSAD">{"via1",#N/A,TRUE,"general";"via2",#N/A,TRUE,"general";"via3",#N/A,TRUE,"general"}</definedName>
    <definedName name="dsadfp">{"TAB1",#N/A,TRUE,"GENERAL";"TAB2",#N/A,TRUE,"GENERAL";"TAB3",#N/A,TRUE,"GENERAL";"TAB4",#N/A,TRUE,"GENERAL";"TAB5",#N/A,TRUE,"GENERAL"}</definedName>
    <definedName name="DSD">{"via1",#N/A,TRUE,"general";"via2",#N/A,TRUE,"general";"via3",#N/A,TRUE,"general"}</definedName>
    <definedName name="dsdads4">{"TAB1",#N/A,TRUE,"GENERAL";"TAB2",#N/A,TRUE,"GENERAL";"TAB3",#N/A,TRUE,"GENERAL";"TAB4",#N/A,TRUE,"GENERAL";"TAB5",#N/A,TRUE,"GENERAL"}</definedName>
    <definedName name="DSF">{"via1",#N/A,TRUE,"general";"via2",#N/A,TRUE,"general";"via3",#N/A,TRUE,"general"}</definedName>
    <definedName name="DSFCVTY">{"TAB1",#N/A,TRUE,"GENERAL";"TAB2",#N/A,TRUE,"GENERAL";"TAB3",#N/A,TRUE,"GENERAL";"TAB4",#N/A,TRUE,"GENERAL";"TAB5",#N/A,TRUE,"GENERAL"}</definedName>
    <definedName name="dsfg">{"via1",#N/A,TRUE,"general";"via2",#N/A,TRUE,"general";"via3",#N/A,TRUE,"general"}</definedName>
    <definedName name="dsfhgfdh">{"TAB1",#N/A,TRUE,"GENERAL";"TAB2",#N/A,TRUE,"GENERAL";"TAB3",#N/A,TRUE,"GENERAL";"TAB4",#N/A,TRUE,"GENERAL";"TAB5",#N/A,TRUE,"GENERAL"}</definedName>
    <definedName name="dsfsdf">{"via1",#N/A,TRUE,"general";"via2",#N/A,TRUE,"general";"via3",#N/A,TRUE,"general"}</definedName>
    <definedName name="DSFSDFCXV">{"TAB1",#N/A,TRUE,"GENERAL";"TAB2",#N/A,TRUE,"GENERAL";"TAB3",#N/A,TRUE,"GENERAL";"TAB4",#N/A,TRUE,"GENERAL";"TAB5",#N/A,TRUE,"GENERAL"}</definedName>
    <definedName name="dsfsvm">{"TAB1",#N/A,TRUE,"GENERAL";"TAB2",#N/A,TRUE,"GENERAL";"TAB3",#N/A,TRUE,"GENERAL";"TAB4",#N/A,TRUE,"GENERAL";"TAB5",#N/A,TRUE,"GENERAL"}</definedName>
    <definedName name="dsftbv">{"via1",#N/A,TRUE,"general";"via2",#N/A,TRUE,"general";"via3",#N/A,TRUE,"general"}</definedName>
    <definedName name="dtrhj">{"via1",#N/A,TRUE,"general";"via2",#N/A,TRUE,"general";"via3",#N/A,TRUE,"general"}</definedName>
    <definedName name="dxfgg">{"via1",#N/A,TRUE,"general";"via2",#N/A,TRUE,"general";"via3",#N/A,TRUE,"general"}</definedName>
    <definedName name="e3e33">{"via1",#N/A,TRUE,"general";"via2",#N/A,TRUE,"general";"via3",#N/A,TRUE,"general"}</definedName>
    <definedName name="EDEDWSWQA">{"TAB1",#N/A,TRUE,"GENERAL";"TAB2",#N/A,TRUE,"GENERAL";"TAB3",#N/A,TRUE,"GENERAL";"TAB4",#N/A,TRUE,"GENERAL";"TAB5",#N/A,TRUE,"GENERAL"}</definedName>
    <definedName name="edgfhmn">{"via1",#N/A,TRUE,"general";"via2",#N/A,TRUE,"general";"via3",#N/A,TRUE,"general"}</definedName>
    <definedName name="eeedfr">{"TAB1",#N/A,TRUE,"GENERAL";"TAB2",#N/A,TRUE,"GENERAL";"TAB3",#N/A,TRUE,"GENERAL";"TAB4",#N/A,TRUE,"GENERAL";"TAB5",#N/A,TRUE,"GENERAL"}</definedName>
    <definedName name="eeeeer">{"TAB1",#N/A,TRUE,"GENERAL";"TAB2",#N/A,TRUE,"GENERAL";"TAB3",#N/A,TRUE,"GENERAL";"TAB4",#N/A,TRUE,"GENERAL";"TAB5",#N/A,TRUE,"GENERAL"}</definedName>
    <definedName name="eeerfd">{"via1",#N/A,TRUE,"general";"via2",#N/A,TRUE,"general";"via3",#N/A,TRUE,"general"}</definedName>
    <definedName name="efef">{"TAB1",#N/A,TRUE,"GENERAL";"TAB2",#N/A,TRUE,"GENERAL";"TAB3",#N/A,TRUE,"GENERAL";"TAB4",#N/A,TRUE,"GENERAL";"TAB5",#N/A,TRUE,"GENERAL"}</definedName>
    <definedName name="efer">{"via1",#N/A,TRUE,"general";"via2",#N/A,TRUE,"general";"via3",#N/A,TRUE,"general"}</definedName>
    <definedName name="egeg">{"TAB1",#N/A,TRUE,"GENERAL";"TAB2",#N/A,TRUE,"GENERAL";"TAB3",#N/A,TRUE,"GENERAL";"TAB4",#N/A,TRUE,"GENERAL";"TAB5",#N/A,TRUE,"GENERAL"}</definedName>
    <definedName name="egtrgthrt">{"TAB1",#N/A,TRUE,"GENERAL";"TAB2",#N/A,TRUE,"GENERAL";"TAB3",#N/A,TRUE,"GENERAL";"TAB4",#N/A,TRUE,"GENERAL";"TAB5",#N/A,TRUE,"GENERAL"}</definedName>
    <definedName name="eqw">{"via1",#N/A,TRUE,"general";"via2",#N/A,TRUE,"general";"via3",#N/A,TRUE,"general"}</definedName>
    <definedName name="erfg">{#N/A,#N/A,FALSE,"Hoja1";#N/A,#N/A,FALSE,"Hoja2"}</definedName>
    <definedName name="erg">{"TAB1",#N/A,TRUE,"GENERAL";"TAB2",#N/A,TRUE,"GENERAL";"TAB3",#N/A,TRUE,"GENERAL";"TAB4",#N/A,TRUE,"GENERAL";"TAB5",#N/A,TRUE,"GENERAL"}</definedName>
    <definedName name="erger">{"via1",#N/A,TRUE,"general";"via2",#N/A,TRUE,"general";"via3",#N/A,TRUE,"general"}</definedName>
    <definedName name="ergerg">{"via1",#N/A,TRUE,"general";"via2",#N/A,TRUE,"general";"via3",#N/A,TRUE,"general"}</definedName>
    <definedName name="ergfegr">{"via1",#N/A,TRUE,"general";"via2",#N/A,TRUE,"general";"via3",#N/A,TRUE,"general"}</definedName>
    <definedName name="ergge">{"TAB1",#N/A,TRUE,"GENERAL";"TAB2",#N/A,TRUE,"GENERAL";"TAB3",#N/A,TRUE,"GENERAL";"TAB4",#N/A,TRUE,"GENERAL";"TAB5",#N/A,TRUE,"GENERAL"}</definedName>
    <definedName name="erggewg">{"via1",#N/A,TRUE,"general";"via2",#N/A,TRUE,"general";"via3",#N/A,TRUE,"general"}</definedName>
    <definedName name="ergreg">{"TAB1",#N/A,TRUE,"GENERAL";"TAB2",#N/A,TRUE,"GENERAL";"TAB3",#N/A,TRUE,"GENERAL";"TAB4",#N/A,TRUE,"GENERAL";"TAB5",#N/A,TRUE,"GENERAL"}</definedName>
    <definedName name="ergregerg">{"via1",#N/A,TRUE,"general";"via2",#N/A,TRUE,"general";"via3",#N/A,TRUE,"general"}</definedName>
    <definedName name="ergrg">{"TAB1",#N/A,TRUE,"GENERAL";"TAB2",#N/A,TRUE,"GENERAL";"TAB3",#N/A,TRUE,"GENERAL";"TAB4",#N/A,TRUE,"GENERAL";"TAB5",#N/A,TRUE,"GENERAL"}</definedName>
    <definedName name="ergweg">{"TAB1",#N/A,TRUE,"GENERAL";"TAB2",#N/A,TRUE,"GENERAL";"TAB3",#N/A,TRUE,"GENERAL";"TAB4",#N/A,TRUE,"GENERAL";"TAB5",#N/A,TRUE,"GENERAL"}</definedName>
    <definedName name="ergwreg">{"via1",#N/A,TRUE,"general";"via2",#N/A,TRUE,"general";"via3",#N/A,TRUE,"general"}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{"via1",#N/A,TRUE,"general";"via2",#N/A,TRUE,"general";"via3",#N/A,TRUE,"general"}</definedName>
    <definedName name="erte">{"via1",#N/A,TRUE,"general";"via2",#N/A,TRUE,"general";"via3",#N/A,TRUE,"general"}</definedName>
    <definedName name="erter">{"TAB1",#N/A,TRUE,"GENERAL";"TAB2",#N/A,TRUE,"GENERAL";"TAB3",#N/A,TRUE,"GENERAL";"TAB4",#N/A,TRUE,"GENERAL";"TAB5",#N/A,TRUE,"GENERAL"}</definedName>
    <definedName name="ertert">{"via1",#N/A,TRUE,"general";"via2",#N/A,TRUE,"general";"via3",#N/A,TRUE,"general"}</definedName>
    <definedName name="ertgyhik">{"TAB1",#N/A,TRUE,"GENERAL";"TAB2",#N/A,TRUE,"GENERAL";"TAB3",#N/A,TRUE,"GENERAL";"TAB4",#N/A,TRUE,"GENERAL";"TAB5",#N/A,TRUE,"GENERAL"}</definedName>
    <definedName name="ertreb">{"via1",#N/A,TRUE,"general";"via2",#N/A,TRUE,"general";"via3",#N/A,TRUE,"general"}</definedName>
    <definedName name="ertret">{"TAB1",#N/A,TRUE,"GENERAL";"TAB2",#N/A,TRUE,"GENERAL";"TAB3",#N/A,TRUE,"GENERAL";"TAB4",#N/A,TRUE,"GENERAL";"TAB5",#N/A,TRUE,"GENERAL"}</definedName>
    <definedName name="erttret">{"via1",#N/A,TRUE,"general";"via2",#N/A,TRUE,"general";"via3",#N/A,TRUE,"general"}</definedName>
    <definedName name="ertuiy">{"via1",#N/A,TRUE,"general";"via2",#N/A,TRUE,"general";"via3",#N/A,TRUE,"general"}</definedName>
    <definedName name="ertwert">{"TAB1",#N/A,TRUE,"GENERAL";"TAB2",#N/A,TRUE,"GENERAL";"TAB3",#N/A,TRUE,"GENERAL";"TAB4",#N/A,TRUE,"GENERAL";"TAB5",#N/A,TRUE,"GENERAL"}</definedName>
    <definedName name="eru">{"TAB1",#N/A,TRUE,"GENERAL";"TAB2",#N/A,TRUE,"GENERAL";"TAB3",#N/A,TRUE,"GENERAL";"TAB4",#N/A,TRUE,"GENERAL";"TAB5",#N/A,TRUE,"GENERAL"}</definedName>
    <definedName name="ERV">{"via1",#N/A,TRUE,"general";"via2",#N/A,TRUE,"general";"via3",#N/A,TRUE,"general"}</definedName>
    <definedName name="erware">{"via1",#N/A,TRUE,"general";"via2",#N/A,TRUE,"general";"via3",#N/A,TRUE,"general"}</definedName>
    <definedName name="ERWER">{"via1",#N/A,TRUE,"general";"via2",#N/A,TRUE,"general";"via3",#N/A,TRUE,"general"}</definedName>
    <definedName name="erwertd">{"TAB1",#N/A,TRUE,"GENERAL";"TAB2",#N/A,TRUE,"GENERAL";"TAB3",#N/A,TRUE,"GENERAL";"TAB4",#N/A,TRUE,"GENERAL";"TAB5",#N/A,TRUE,"GENERAL"}</definedName>
    <definedName name="erwr">{"TAB1",#N/A,TRUE,"GENERAL";"TAB2",#N/A,TRUE,"GENERAL";"TAB3",#N/A,TRUE,"GENERAL";"TAB4",#N/A,TRUE,"GENERAL";"TAB5",#N/A,TRUE,"GENERAL"}</definedName>
    <definedName name="ERWRL">{"via1",#N/A,TRUE,"general";"via2",#N/A,TRUE,"general";"via3",#N/A,TRUE,"general"}</definedName>
    <definedName name="ery">{"via1",#N/A,TRUE,"general";"via2",#N/A,TRUE,"general";"via3",#N/A,TRUE,"general"}</definedName>
    <definedName name="eryhd">{"via1",#N/A,TRUE,"general";"via2",#N/A,TRUE,"general";"via3",#N/A,TRUE,"general"}</definedName>
    <definedName name="eryhdf">{"TAB1",#N/A,TRUE,"GENERAL";"TAB2",#N/A,TRUE,"GENERAL";"TAB3",#N/A,TRUE,"GENERAL";"TAB4",#N/A,TRUE,"GENERAL";"TAB5",#N/A,TRUE,"GENERAL"}</definedName>
    <definedName name="eryhk">{"TAB1",#N/A,TRUE,"GENERAL";"TAB2",#N/A,TRUE,"GENERAL";"TAB3",#N/A,TRUE,"GENERAL";"TAB4",#N/A,TRUE,"GENERAL";"TAB5",#N/A,TRUE,"GENERAL"}</definedName>
    <definedName name="eryhrf">{"TAB1",#N/A,TRUE,"GENERAL";"TAB2",#N/A,TRUE,"GENERAL";"TAB3",#N/A,TRUE,"GENERAL";"TAB4",#N/A,TRUE,"GENERAL";"TAB5",#N/A,TRUE,"GENERAL"}</definedName>
    <definedName name="eryre">{"TAB1",#N/A,TRUE,"GENERAL";"TAB2",#N/A,TRUE,"GENERAL";"TAB3",#N/A,TRUE,"GENERAL";"TAB4",#N/A,TRUE,"GENERAL";"TAB5",#N/A,TRUE,"GENERAL"}</definedName>
    <definedName name="erytd">{"via1",#N/A,TRUE,"general";"via2",#N/A,TRUE,"general";"via3",#N/A,TRUE,"general"}</definedName>
    <definedName name="eryty">{"via1",#N/A,TRUE,"general";"via2",#N/A,TRUE,"general";"via3",#N/A,TRUE,"general"}</definedName>
    <definedName name="eryy">{"via1",#N/A,TRUE,"general";"via2",#N/A,TRUE,"general";"via3",#N/A,TRUE,"general"}</definedName>
    <definedName name="ESTRUCTURA">{#N/A,#N/A,TRUE,"INGENIERIA";#N/A,#N/A,TRUE,"COMPRAS";#N/A,#N/A,TRUE,"DIRECCION";#N/A,#N/A,TRUE,"RESUMEN"}</definedName>
    <definedName name="etertgg">{"via1",#N/A,TRUE,"general";"via2",#N/A,TRUE,"general";"via3",#N/A,TRUE,"general"}</definedName>
    <definedName name="etertt">{#N/A,#N/A,TRUE,"1842CWN0"}</definedName>
    <definedName name="etewt">{"TAB1",#N/A,TRUE,"GENERAL";"TAB2",#N/A,TRUE,"GENERAL";"TAB3",#N/A,TRUE,"GENERAL";"TAB4",#N/A,TRUE,"GENERAL";"TAB5",#N/A,TRUE,"GENERAL"}</definedName>
    <definedName name="etu">{"via1",#N/A,TRUE,"general";"via2",#N/A,TRUE,"general";"via3",#N/A,TRUE,"general"}</definedName>
    <definedName name="etueh">{"via1",#N/A,TRUE,"general";"via2",#N/A,TRUE,"general";"via3",#N/A,TRUE,"general"}</definedName>
    <definedName name="etyty">{"via1",#N/A,TRUE,"general";"via2",#N/A,TRUE,"general";"via3",#N/A,TRUE,"general"}</definedName>
    <definedName name="etyu">{"TAB1",#N/A,TRUE,"GENERAL";"TAB2",#N/A,TRUE,"GENERAL";"TAB3",#N/A,TRUE,"GENERAL";"TAB4",#N/A,TRUE,"GENERAL";"TAB5",#N/A,TRUE,"GENERAL"}</definedName>
    <definedName name="eu">{"via1",#N/A,TRUE,"general";"via2",#N/A,TRUE,"general";"via3",#N/A,TRUE,"general"}</definedName>
    <definedName name="eut">{"via1",#N/A,TRUE,"general";"via2",#N/A,TRUE,"general";"via3",#N/A,TRUE,"general"}</definedName>
    <definedName name="euyt">{"TAB1",#N/A,TRUE,"GENERAL";"TAB2",#N/A,TRUE,"GENERAL";"TAB3",#N/A,TRUE,"GENERAL";"TAB4",#N/A,TRUE,"GENERAL";"TAB5",#N/A,TRUE,"GENERAL"}</definedName>
    <definedName name="ewegt">{"TAB1",#N/A,TRUE,"GENERAL";"TAB2",#N/A,TRUE,"GENERAL";"TAB3",#N/A,TRUE,"GENERAL";"TAB4",#N/A,TRUE,"GENERAL";"TAB5",#N/A,TRUE,"GENERAL"}</definedName>
    <definedName name="ewfewfg">{"TAB1",#N/A,TRUE,"GENERAL";"TAB2",#N/A,TRUE,"GENERAL";"TAB3",#N/A,TRUE,"GENERAL";"TAB4",#N/A,TRUE,"GENERAL";"TAB5",#N/A,TRUE,"GENERAL"}</definedName>
    <definedName name="ewre">{"TAB1",#N/A,TRUE,"GENERAL";"TAB2",#N/A,TRUE,"GENERAL";"TAB3",#N/A,TRUE,"GENERAL";"TAB4",#N/A,TRUE,"GENERAL";"TAB5",#N/A,TRUE,"GENERAL"}</definedName>
    <definedName name="ewrewf">{"TAB1",#N/A,TRUE,"GENERAL";"TAB2",#N/A,TRUE,"GENERAL";"TAB3",#N/A,TRUE,"GENERAL";"TAB4",#N/A,TRUE,"GENERAL";"TAB5",#N/A,TRUE,"GENERAL"}</definedName>
    <definedName name="ewrr">{"TAB1",#N/A,TRUE,"GENERAL";"TAB2",#N/A,TRUE,"GENERAL";"TAB3",#N/A,TRUE,"GENERAL";"TAB4",#N/A,TRUE,"GENERAL";"TAB5",#N/A,TRUE,"GENERAL"}</definedName>
    <definedName name="ewrt">{"TAB1",#N/A,TRUE,"GENERAL";"TAB2",#N/A,TRUE,"GENERAL";"TAB3",#N/A,TRUE,"GENERAL";"TAB4",#N/A,TRUE,"GENERAL";"TAB5",#N/A,TRUE,"GENERAL"}</definedName>
    <definedName name="ewrwer">{"TAB1",#N/A,TRUE,"GENERAL";"TAB2",#N/A,TRUE,"GENERAL";"TAB3",#N/A,TRUE,"GENERAL";"TAB4",#N/A,TRUE,"GENERAL";"TAB5",#N/A,TRUE,"GENERAL"}</definedName>
    <definedName name="fda">{"TAB1",#N/A,TRUE,"GENERAL";"TAB2",#N/A,TRUE,"GENERAL";"TAB3",#N/A,TRUE,"GENERAL";"TAB4",#N/A,TRUE,"GENERAL";"TAB5",#N/A,TRUE,"GENERAL"}</definedName>
    <definedName name="fdbjp">{"TAB1",#N/A,TRUE,"GENERAL";"TAB2",#N/A,TRUE,"GENERAL";"TAB3",#N/A,TRUE,"GENERAL";"TAB4",#N/A,TRUE,"GENERAL";"TAB5",#N/A,TRUE,"GENERAL"}</definedName>
    <definedName name="fdf">{"TAB1",#N/A,TRUE,"GENERAL";"TAB2",#N/A,TRUE,"GENERAL";"TAB3",#N/A,TRUE,"GENERAL";"TAB4",#N/A,TRUE,"GENERAL";"TAB5",#N/A,TRUE,"GENERAL"}</definedName>
    <definedName name="fdg">{"via1",#N/A,TRUE,"general";"via2",#N/A,TRUE,"general";"via3",#N/A,TRUE,"general"}</definedName>
    <definedName name="FDGD">{"TAB1",#N/A,TRUE,"GENERAL";"TAB2",#N/A,TRUE,"GENERAL";"TAB3",#N/A,TRUE,"GENERAL";"TAB4",#N/A,TRUE,"GENERAL";"TAB5",#N/A,TRUE,"GENERAL"}</definedName>
    <definedName name="FDGFDBBP">{"TAB1",#N/A,TRUE,"GENERAL";"TAB2",#N/A,TRUE,"GENERAL";"TAB3",#N/A,TRUE,"GENERAL";"TAB4",#N/A,TRUE,"GENERAL";"TAB5",#N/A,TRUE,"GENERAL"}</definedName>
    <definedName name="fdh">{"TAB1",#N/A,TRUE,"GENERAL";"TAB2",#N/A,TRUE,"GENERAL";"TAB3",#N/A,TRUE,"GENERAL";"TAB4",#N/A,TRUE,"GENERAL";"TAB5",#N/A,TRUE,"GENERAL"}</definedName>
    <definedName name="fdsf">{"TAB1",#N/A,TRUE,"GENERAL";"TAB2",#N/A,TRUE,"GENERAL";"TAB3",#N/A,TRUE,"GENERAL";"TAB4",#N/A,TRUE,"GENERAL";"TAB5",#N/A,TRUE,"GENERAL"}</definedName>
    <definedName name="fdsfds">{"TAB1",#N/A,TRUE,"GENERAL";"TAB2",#N/A,TRUE,"GENERAL";"TAB3",#N/A,TRUE,"GENERAL";"TAB4",#N/A,TRUE,"GENERAL";"TAB5",#N/A,TRUE,"GENERAL"}</definedName>
    <definedName name="fdsfdsf">{"via1",#N/A,TRUE,"general";"via2",#N/A,TRUE,"general";"via3",#N/A,TRUE,"general"}</definedName>
    <definedName name="fdsgfds">{"via1",#N/A,TRUE,"general";"via2",#N/A,TRUE,"general";"via3",#N/A,TRUE,"general"}</definedName>
    <definedName name="fdsgsdfu">{"TAB1",#N/A,TRUE,"GENERAL";"TAB2",#N/A,TRUE,"GENERAL";"TAB3",#N/A,TRUE,"GENERAL";"TAB4",#N/A,TRUE,"GENERAL";"TAB5",#N/A,TRUE,"GENERAL"}</definedName>
    <definedName name="FDSIO">{"TAB1",#N/A,TRUE,"GENERAL";"TAB2",#N/A,TRUE,"GENERAL";"TAB3",#N/A,TRUE,"GENERAL";"TAB4",#N/A,TRUE,"GENERAL";"TAB5",#N/A,TRUE,"GENERAL"}</definedName>
    <definedName name="ferfer">{"via1",#N/A,TRUE,"general";"via2",#N/A,TRUE,"general";"via3",#N/A,TRUE,"general"}</definedName>
    <definedName name="fff">{"via1",#N/A,TRUE,"general";"via2",#N/A,TRUE,"general";"via3",#N/A,TRUE,"general"}</definedName>
    <definedName name="ffffd">{"via1",#N/A,TRUE,"general";"via2",#N/A,TRUE,"general";"via3",#N/A,TRUE,"general"}</definedName>
    <definedName name="fffffft">{"TAB1",#N/A,TRUE,"GENERAL";"TAB2",#N/A,TRUE,"GENERAL";"TAB3",#N/A,TRUE,"GENERAL";"TAB4",#N/A,TRUE,"GENERAL";"TAB5",#N/A,TRUE,"GENERAL"}</definedName>
    <definedName name="fffffik">{"TAB1",#N/A,TRUE,"GENERAL";"TAB2",#N/A,TRUE,"GENERAL";"TAB3",#N/A,TRUE,"GENERAL";"TAB4",#N/A,TRUE,"GENERAL";"TAB5",#N/A,TRUE,"GENERAL"}</definedName>
    <definedName name="fffffj">{"TAB1",#N/A,TRUE,"GENERAL";"TAB2",#N/A,TRUE,"GENERAL";"TAB3",#N/A,TRUE,"GENERAL";"TAB4",#N/A,TRUE,"GENERAL";"TAB5",#N/A,TRUE,"GENERAL"}</definedName>
    <definedName name="ffffrd">{"via1",#N/A,TRUE,"general";"via2",#N/A,TRUE,"general";"via3",#N/A,TRUE,"general"}</definedName>
    <definedName name="ffffy">{"TAB1",#N/A,TRUE,"GENERAL";"TAB2",#N/A,TRUE,"GENERAL";"TAB3",#N/A,TRUE,"GENERAL";"TAB4",#N/A,TRUE,"GENERAL";"TAB5",#N/A,TRUE,"GENERAL"}</definedName>
    <definedName name="fffrfr">{"TAB1",#N/A,TRUE,"GENERAL";"TAB2",#N/A,TRUE,"GENERAL";"TAB3",#N/A,TRUE,"GENERAL";"TAB4",#N/A,TRUE,"GENERAL";"TAB5",#N/A,TRUE,"GENERAL"}</definedName>
    <definedName name="fffs">{"TAB1",#N/A,TRUE,"GENERAL";"TAB2",#N/A,TRUE,"GENERAL";"TAB3",#N/A,TRUE,"GENERAL";"TAB4",#N/A,TRUE,"GENERAL";"TAB5",#N/A,TRUE,"GENERAL"}</definedName>
    <definedName name="fgdfg">{"TAB1",#N/A,TRUE,"GENERAL";"TAB2",#N/A,TRUE,"GENERAL";"TAB3",#N/A,TRUE,"GENERAL";"TAB4",#N/A,TRUE,"GENERAL";"TAB5",#N/A,TRUE,"GENERAL"}</definedName>
    <definedName name="fgdfsgr">{"via1",#N/A,TRUE,"general";"via2",#N/A,TRUE,"general";"via3",#N/A,TRUE,"general"}</definedName>
    <definedName name="fgdsfg">{"TAB1",#N/A,TRUE,"GENERAL";"TAB2",#N/A,TRUE,"GENERAL";"TAB3",#N/A,TRUE,"GENERAL";"TAB4",#N/A,TRUE,"GENERAL";"TAB5",#N/A,TRUE,"GENERAL"}</definedName>
    <definedName name="FGFDH">{"via1",#N/A,TRUE,"general";"via2",#N/A,TRUE,"general";"via3",#N/A,TRUE,"general"}</definedName>
    <definedName name="fgghhj">{"via1",#N/A,TRUE,"general";"via2",#N/A,TRUE,"general";"via3",#N/A,TRUE,"general"}</definedName>
    <definedName name="FGHFBC">{"via1",#N/A,TRUE,"general";"via2",#N/A,TRUE,"general";"via3",#N/A,TRUE,"general"}</definedName>
    <definedName name="fghfg">{"TAB1",#N/A,TRUE,"GENERAL";"TAB2",#N/A,TRUE,"GENERAL";"TAB3",#N/A,TRUE,"GENERAL";"TAB4",#N/A,TRUE,"GENERAL";"TAB5",#N/A,TRUE,"GENERAL"}</definedName>
    <definedName name="fghfgh">{"via1",#N/A,TRUE,"general";"via2",#N/A,TRUE,"general";"via3",#N/A,TRUE,"general"}</definedName>
    <definedName name="FGHFW">{"via1",#N/A,TRUE,"general";"via2",#N/A,TRUE,"general";"via3",#N/A,TRUE,"general"}</definedName>
    <definedName name="fghhh">{"TAB1",#N/A,TRUE,"GENERAL";"TAB2",#N/A,TRUE,"GENERAL";"TAB3",#N/A,TRUE,"GENERAL";"TAB4",#N/A,TRUE,"GENERAL";"TAB5",#N/A,TRUE,"GENERAL"}</definedName>
    <definedName name="fghsfgh">{"via1",#N/A,TRUE,"general";"via2",#N/A,TRUE,"general";"via3",#N/A,TRUE,"general"}</definedName>
    <definedName name="fght">{"TAB1",#N/A,TRUE,"GENERAL";"TAB2",#N/A,TRUE,"GENERAL";"TAB3",#N/A,TRUE,"GENERAL";"TAB4",#N/A,TRUE,"GENERAL";"TAB5",#N/A,TRUE,"GENERAL"}</definedName>
    <definedName name="fgjgryi">{"TAB1",#N/A,TRUE,"GENERAL";"TAB2",#N/A,TRUE,"GENERAL";"TAB3",#N/A,TRUE,"GENERAL";"TAB4",#N/A,TRUE,"GENERAL";"TAB5",#N/A,TRUE,"GENERAL"}</definedName>
    <definedName name="fhfg">{"TAB1",#N/A,TRUE,"GENERAL";"TAB2",#N/A,TRUE,"GENERAL";"TAB3",#N/A,TRUE,"GENERAL";"TAB4",#N/A,TRUE,"GENERAL";"TAB5",#N/A,TRUE,"GENERAL"}</definedName>
    <definedName name="fhfgh">{"via1",#N/A,TRUE,"general";"via2",#N/A,TRUE,"general";"via3",#N/A,TRUE,"general"}</definedName>
    <definedName name="fhg">{#N/A,#N/A,TRUE,"1842CWN0"}</definedName>
    <definedName name="fhgh">{"via1",#N/A,TRUE,"general";"via2",#N/A,TRUE,"general";"via3",#N/A,TRUE,"general"}</definedName>
    <definedName name="fhpltyunh">{"via1",#N/A,TRUE,"general";"via2",#N/A,TRUE,"general";"via3",#N/A,TRUE,"general"}</definedName>
    <definedName name="frbgsd">{"TAB1",#N/A,TRUE,"GENERAL";"TAB2",#N/A,TRUE,"GENERAL";"TAB3",#N/A,TRUE,"GENERAL";"TAB4",#N/A,TRUE,"GENERAL";"TAB5",#N/A,TRUE,"GENERAL"}</definedName>
    <definedName name="frefr">{"via1",#N/A,TRUE,"general";"via2",#N/A,TRUE,"general";"via3",#N/A,TRUE,"general"}</definedName>
    <definedName name="frfa">{"via1",#N/A,TRUE,"general";"via2",#N/A,TRUE,"general";"via3",#N/A,TRUE,"general"}</definedName>
    <definedName name="frfr">{"TAB1",#N/A,TRUE,"GENERAL";"TAB2",#N/A,TRUE,"GENERAL";"TAB3",#N/A,TRUE,"GENERAL";"TAB4",#N/A,TRUE,"GENERAL";"TAB5",#N/A,TRUE,"GENERAL"}</definedName>
    <definedName name="fwff">{"via1",#N/A,TRUE,"general";"via2",#N/A,TRUE,"general";"via3",#N/A,TRUE,"general"}</definedName>
    <definedName name="fwwe">{"via1",#N/A,TRUE,"general";"via2",#N/A,TRUE,"general";"via3",#N/A,TRUE,"general"}</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{"TAB1",#N/A,TRUE,"GENERAL";"TAB2",#N/A,TRUE,"GENERAL";"TAB3",#N/A,TRUE,"GENERAL";"TAB4",#N/A,TRUE,"GENERAL";"TAB5",#N/A,TRUE,"GENERAL"}</definedName>
    <definedName name="gdt">{"TAB1",#N/A,TRUE,"GENERAL";"TAB2",#N/A,TRUE,"GENERAL";"TAB3",#N/A,TRUE,"GENERAL";"TAB4",#N/A,TRUE,"GENERAL";"TAB5",#N/A,TRUE,"GENERAL"}</definedName>
    <definedName name="geg">{"via1",#N/A,TRUE,"general";"via2",#N/A,TRUE,"general";"via3",#N/A,TRUE,"general"}</definedName>
    <definedName name="gerg">{"TAB1",#N/A,TRUE,"GENERAL";"TAB2",#N/A,TRUE,"GENERAL";"TAB3",#N/A,TRUE,"GENERAL";"TAB4",#N/A,TRUE,"GENERAL";"TAB5",#N/A,TRUE,"GENERAL"}</definedName>
    <definedName name="gerg54">{"via1",#N/A,TRUE,"general";"via2",#N/A,TRUE,"general";"via3",#N/A,TRUE,"general"}</definedName>
    <definedName name="gergew">{"TAB1",#N/A,TRUE,"GENERAL";"TAB2",#N/A,TRUE,"GENERAL";"TAB3",#N/A,TRUE,"GENERAL";"TAB4",#N/A,TRUE,"GENERAL";"TAB5",#N/A,TRUE,"GENERAL"}</definedName>
    <definedName name="gergw">{"TAB1",#N/A,TRUE,"GENERAL";"TAB2",#N/A,TRUE,"GENERAL";"TAB3",#N/A,TRUE,"GENERAL";"TAB4",#N/A,TRUE,"GENERAL";"TAB5",#N/A,TRUE,"GENERAL"}</definedName>
    <definedName name="gfd">{"TAB1",#N/A,TRUE,"GENERAL";"TAB2",#N/A,TRUE,"GENERAL";"TAB3",#N/A,TRUE,"GENERAL";"TAB4",#N/A,TRUE,"GENERAL";"TAB5",#N/A,TRUE,"GENERAL"}</definedName>
    <definedName name="gfdg">{"via1",#N/A,TRUE,"general";"via2",#N/A,TRUE,"general";"via3",#N/A,TRUE,"general"}</definedName>
    <definedName name="gffgfhhf">{#N/A,#N/A,TRUE,"INGENIERIA";#N/A,#N/A,TRUE,"COMPRAS";#N/A,#N/A,TRUE,"DIRECCION";#N/A,#N/A,TRUE,"RESUMEN"}</definedName>
    <definedName name="gfgfgr">{"via1",#N/A,TRUE,"general";"via2",#N/A,TRUE,"general";"via3",#N/A,TRUE,"general"}</definedName>
    <definedName name="gfhf">{"via1",#N/A,TRUE,"general";"via2",#N/A,TRUE,"general";"via3",#N/A,TRUE,"general"}</definedName>
    <definedName name="gfhfdh">{"TAB1",#N/A,TRUE,"GENERAL";"TAB2",#N/A,TRUE,"GENERAL";"TAB3",#N/A,TRUE,"GENERAL";"TAB4",#N/A,TRUE,"GENERAL";"TAB5",#N/A,TRUE,"GENERAL"}</definedName>
    <definedName name="gfhgfh">{"TAB1",#N/A,TRUE,"GENERAL";"TAB2",#N/A,TRUE,"GENERAL";"TAB3",#N/A,TRUE,"GENERAL";"TAB4",#N/A,TRUE,"GENERAL";"TAB5",#N/A,TRUE,"GENERAL"}</definedName>
    <definedName name="GFJHGJ">{"TAB1",#N/A,TRUE,"GENERAL";"TAB2",#N/A,TRUE,"GENERAL";"TAB3",#N/A,TRUE,"GENERAL";"TAB4",#N/A,TRUE,"GENERAL";"TAB5",#N/A,TRUE,"GENERAL"}</definedName>
    <definedName name="gfjjh">{"via1",#N/A,TRUE,"general";"via2",#N/A,TRUE,"general";"via3",#N/A,TRUE,"general"}</definedName>
    <definedName name="gfutyj6">{"via1",#N/A,TRUE,"general";"via2",#N/A,TRUE,"general";"via3",#N/A,TRUE,"general"}</definedName>
    <definedName name="gg">{"TAB1",#N/A,TRUE,"GENERAL";"TAB2",#N/A,TRUE,"GENERAL";"TAB3",#N/A,TRUE,"GENERAL";"TAB4",#N/A,TRUE,"GENERAL";"TAB5",#N/A,TRUE,"GENERAL"}</definedName>
    <definedName name="ggdr">{"via1",#N/A,TRUE,"general";"via2",#N/A,TRUE,"general";"via3",#N/A,TRUE,"general"}</definedName>
    <definedName name="ggerg">{"TAB1",#N/A,TRUE,"GENERAL";"TAB2",#N/A,TRUE,"GENERAL";"TAB3",#N/A,TRUE,"GENERAL";"TAB4",#N/A,TRUE,"GENERAL";"TAB5",#N/A,TRUE,"GENERAL"}</definedName>
    <definedName name="gggb">{"TAB1",#N/A,TRUE,"GENERAL";"TAB2",#N/A,TRUE,"GENERAL";"TAB3",#N/A,TRUE,"GENERAL";"TAB4",#N/A,TRUE,"GENERAL";"TAB5",#N/A,TRUE,"GENERAL"}</definedName>
    <definedName name="gggg">{"via1",#N/A,TRUE,"general";"via2",#N/A,TRUE,"general";"via3",#N/A,TRUE,"general"}</definedName>
    <definedName name="ggggd">{"TAB1",#N/A,TRUE,"GENERAL";"TAB2",#N/A,TRUE,"GENERAL";"TAB3",#N/A,TRUE,"GENERAL";"TAB4",#N/A,TRUE,"GENERAL";"TAB5",#N/A,TRUE,"GENERAL"}</definedName>
    <definedName name="gggggt">{"via1",#N/A,TRUE,"general";"via2",#N/A,TRUE,"general";"via3",#N/A,TRUE,"general"}</definedName>
    <definedName name="gggghn">{"TAB1",#N/A,TRUE,"GENERAL";"TAB2",#N/A,TRUE,"GENERAL";"TAB3",#N/A,TRUE,"GENERAL";"TAB4",#N/A,TRUE,"GENERAL";"TAB5",#N/A,TRUE,"GENERAL"}</definedName>
    <definedName name="ggggt">{"TAB1",#N/A,TRUE,"GENERAL";"TAB2",#N/A,TRUE,"GENERAL";"TAB3",#N/A,TRUE,"GENERAL";"TAB4",#N/A,TRUE,"GENERAL";"TAB5",#N/A,TRUE,"GENERAL"}</definedName>
    <definedName name="ggggy">{"TAB1",#N/A,TRUE,"GENERAL";"TAB2",#N/A,TRUE,"GENERAL";"TAB3",#N/A,TRUE,"GENERAL";"TAB4",#N/A,TRUE,"GENERAL";"TAB5",#N/A,TRUE,"GENERAL"}</definedName>
    <definedName name="gggtgd">{"via1",#N/A,TRUE,"general";"via2",#N/A,TRUE,"general";"via3",#N/A,TRUE,"general"}</definedName>
    <definedName name="ggjgjkg">{#N/A,#N/A,TRUE,"1842CWN0"}</definedName>
    <definedName name="ggtgt">{"via1",#N/A,TRUE,"general";"via2",#N/A,TRUE,"general";"via3",#N/A,TRUE,"general"}</definedName>
    <definedName name="ghdghuy">{"via1",#N/A,TRUE,"general";"via2",#N/A,TRUE,"general";"via3",#N/A,TRUE,"general"}</definedName>
    <definedName name="GHDP">{"via1",#N/A,TRUE,"general";"via2",#N/A,TRUE,"general";"via3",#N/A,TRUE,"general"}</definedName>
    <definedName name="ghfg">{"via1",#N/A,TRUE,"general";"via2",#N/A,TRUE,"general";"via3",#N/A,TRUE,"general"}</definedName>
    <definedName name="ghjghj">{"TAB1",#N/A,TRUE,"GENERAL";"TAB2",#N/A,TRUE,"GENERAL";"TAB3",#N/A,TRUE,"GENERAL";"TAB4",#N/A,TRUE,"GENERAL";"TAB5",#N/A,TRUE,"GENERAL"}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{"TAB1",#N/A,TRUE,"GENERAL";"TAB2",#N/A,TRUE,"GENERAL";"TAB3",#N/A,TRUE,"GENERAL";"TAB4",#N/A,TRUE,"GENERAL";"TAB5",#N/A,TRUE,"GENERAL"}</definedName>
    <definedName name="gk">{"via1",#N/A,TRUE,"general";"via2",#N/A,TRUE,"general";"via3",#N/A,TRUE,"general"}</definedName>
    <definedName name="GRAF1ANO">{"via1",#N/A,TRUE,"general";"via2",#N/A,TRUE,"general";"via3",#N/A,TRUE,"general"}</definedName>
    <definedName name="GRAF1AÑO">{"TAB1",#N/A,TRUE,"GENERAL";"TAB2",#N/A,TRUE,"GENERAL";"TAB3",#N/A,TRUE,"GENERAL";"TAB4",#N/A,TRUE,"GENERAL";"TAB5",#N/A,TRUE,"GENERAL"}</definedName>
    <definedName name="gregds">{"TAB1",#N/A,TRUE,"GENERAL";"TAB2",#N/A,TRUE,"GENERAL";"TAB3",#N/A,TRUE,"GENERAL";"TAB4",#N/A,TRUE,"GENERAL";"TAB5",#N/A,TRUE,"GENERAL"}</definedName>
    <definedName name="grehrtyh">{"TAB1",#N/A,TRUE,"GENERAL";"TAB2",#N/A,TRUE,"GENERAL";"TAB3",#N/A,TRUE,"GENERAL";"TAB4",#N/A,TRUE,"GENERAL";"TAB5",#N/A,TRUE,"GENERAL"}</definedName>
    <definedName name="grggwero">{"via1",#N/A,TRUE,"general";"via2",#N/A,TRUE,"general";"via3",#N/A,TRUE,"general"}</definedName>
    <definedName name="grtyerh">{"TAB1",#N/A,TRUE,"GENERAL";"TAB2",#N/A,TRUE,"GENERAL";"TAB3",#N/A,TRUE,"GENERAL";"TAB4",#N/A,TRUE,"GENERAL";"TAB5",#N/A,TRUE,"GENERAL"}</definedName>
    <definedName name="GSDG">{"TAB1",#N/A,TRUE,"GENERAL";"TAB2",#N/A,TRUE,"GENERAL";"TAB3",#N/A,TRUE,"GENERAL";"TAB4",#N/A,TRUE,"GENERAL";"TAB5",#N/A,TRUE,"GENERAL"}</definedName>
    <definedName name="gsfsf">{"via1",#N/A,TRUE,"general";"via2",#N/A,TRUE,"general";"via3",#N/A,TRUE,"general"}</definedName>
    <definedName name="gtgt">{"via1",#N/A,TRUE,"general";"via2",#N/A,TRUE,"general";"via3",#N/A,TRUE,"general"}</definedName>
    <definedName name="gtgtg">{"via1",#N/A,TRUE,"general";"via2",#N/A,TRUE,"general";"via3",#N/A,TRUE,"general"}</definedName>
    <definedName name="gtgtgff">{"via1",#N/A,TRUE,"general";"via2",#N/A,TRUE,"general";"via3",#N/A,TRUE,"general"}</definedName>
    <definedName name="gtgtgyh">{"TAB1",#N/A,TRUE,"GENERAL";"TAB2",#N/A,TRUE,"GENERAL";"TAB3",#N/A,TRUE,"GENERAL";"TAB4",#N/A,TRUE,"GENERAL";"TAB5",#N/A,TRUE,"GENERAL"}</definedName>
    <definedName name="gtgth">{"TAB1",#N/A,TRUE,"GENERAL";"TAB2",#N/A,TRUE,"GENERAL";"TAB3",#N/A,TRUE,"GENERAL";"TAB4",#N/A,TRUE,"GENERAL";"TAB5",#N/A,TRUE,"GENERAL"}</definedName>
    <definedName name="h9h">{"via1",#N/A,TRUE,"general";"via2",#N/A,TRUE,"general";"via3",#N/A,TRUE,"general"}</definedName>
    <definedName name="hbfdhrw">{"TAB1",#N/A,TRUE,"GENERAL";"TAB2",#N/A,TRUE,"GENERAL";"TAB3",#N/A,TRUE,"GENERAL";"TAB4",#N/A,TRUE,"GENERAL";"TAB5",#N/A,TRUE,"GENERAL"}</definedName>
    <definedName name="hdfh">{"via1",#N/A,TRUE,"general";"via2",#N/A,TRUE,"general";"via3",#N/A,TRUE,"general"}</definedName>
    <definedName name="hdfh4">{"TAB1",#N/A,TRUE,"GENERAL";"TAB2",#N/A,TRUE,"GENERAL";"TAB3",#N/A,TRUE,"GENERAL";"TAB4",#N/A,TRUE,"GENERAL";"TAB5",#N/A,TRUE,"GENERAL"}</definedName>
    <definedName name="hdfhwq">{"TAB1",#N/A,TRUE,"GENERAL";"TAB2",#N/A,TRUE,"GENERAL";"TAB3",#N/A,TRUE,"GENERAL";"TAB4",#N/A,TRUE,"GENERAL";"TAB5",#N/A,TRUE,"GENERAL"}</definedName>
    <definedName name="hdgh">{"via1",#N/A,TRUE,"general";"via2",#N/A,TRUE,"general";"via3",#N/A,TRUE,"general"}</definedName>
    <definedName name="hdhf">{"TAB1",#N/A,TRUE,"GENERAL";"TAB2",#N/A,TRUE,"GENERAL";"TAB3",#N/A,TRUE,"GENERAL";"TAB4",#N/A,TRUE,"GENERAL";"TAB5",#N/A,TRUE,"GENERAL"}</definedName>
    <definedName name="hfgh">{"via1",#N/A,TRUE,"general";"via2",#N/A,TRUE,"general";"via3",#N/A,TRUE,"general"}</definedName>
    <definedName name="hfh">{"TAB1",#N/A,TRUE,"GENERAL";"TAB2",#N/A,TRUE,"GENERAL";"TAB3",#N/A,TRUE,"GENERAL";"TAB4",#N/A,TRUE,"GENERAL";"TAB5",#N/A,TRUE,"GENERAL"}</definedName>
    <definedName name="hfhg">{"TAB1",#N/A,TRUE,"GENERAL";"TAB2",#N/A,TRUE,"GENERAL";"TAB3",#N/A,TRUE,"GENERAL";"TAB4",#N/A,TRUE,"GENERAL";"TAB5",#N/A,TRUE,"GENERAL"}</definedName>
    <definedName name="hfthr">{"via1",#N/A,TRUE,"general";"via2",#N/A,TRUE,"general";"via3",#N/A,TRUE,"general"}</definedName>
    <definedName name="hg">{"via1",#N/A,TRUE,"general";"via2",#N/A,TRUE,"general";"via3",#N/A,TRUE,"general"}</definedName>
    <definedName name="HGFH">{"via1",#N/A,TRUE,"general";"via2",#N/A,TRUE,"general";"via3",#N/A,TRUE,"general"}</definedName>
    <definedName name="hgfhty">{"via1",#N/A,TRUE,"general";"via2",#N/A,TRUE,"general";"via3",#N/A,TRUE,"general"}</definedName>
    <definedName name="HGHFH7">{"TAB1",#N/A,TRUE,"GENERAL";"TAB2",#N/A,TRUE,"GENERAL";"TAB3",#N/A,TRUE,"GENERAL";"TAB4",#N/A,TRUE,"GENERAL";"TAB5",#N/A,TRUE,"GENERAL"}</definedName>
    <definedName name="hghhj">{"TAB1",#N/A,TRUE,"GENERAL";"TAB2",#N/A,TRUE,"GENERAL";"TAB3",#N/A,TRUE,"GENERAL";"TAB4",#N/A,TRUE,"GENERAL";"TAB5",#N/A,TRUE,"GENERAL"}</definedName>
    <definedName name="hghydj">{"via1",#N/A,TRUE,"general";"via2",#N/A,TRUE,"general";"via3",#N/A,TRUE,"general"}</definedName>
    <definedName name="hgjfjw">{"via1",#N/A,TRUE,"general";"via2",#N/A,TRUE,"general";"via3",#N/A,TRUE,"general"}</definedName>
    <definedName name="HGJG">{"TAB1",#N/A,TRUE,"GENERAL";"TAB2",#N/A,TRUE,"GENERAL";"TAB3",#N/A,TRUE,"GENERAL";"TAB4",#N/A,TRUE,"GENERAL";"TAB5",#N/A,TRUE,"GENERAL"}</definedName>
    <definedName name="hhg">{#N/A,#N/A,TRUE,"1842CWN0"}</definedName>
    <definedName name="hhh">{"TAB1",#N/A,TRUE,"GENERAL";"TAB2",#N/A,TRUE,"GENERAL";"TAB3",#N/A,TRUE,"GENERAL";"TAB4",#N/A,TRUE,"GENERAL";"TAB5",#N/A,TRUE,"GENERAL"}</definedName>
    <definedName name="hhhhhh">{"via1",#N/A,TRUE,"general";"via2",#N/A,TRUE,"general";"via3",#N/A,TRUE,"general"}</definedName>
    <definedName name="hhhhhho">{"TAB1",#N/A,TRUE,"GENERAL";"TAB2",#N/A,TRUE,"GENERAL";"TAB3",#N/A,TRUE,"GENERAL";"TAB4",#N/A,TRUE,"GENERAL";"TAB5",#N/A,TRUE,"GENERAL"}</definedName>
    <definedName name="hhhhhpy">{"TAB1",#N/A,TRUE,"GENERAL";"TAB2",#N/A,TRUE,"GENERAL";"TAB3",#N/A,TRUE,"GENERAL";"TAB4",#N/A,TRUE,"GENERAL";"TAB5",#N/A,TRUE,"GENERAL"}</definedName>
    <definedName name="hhhhth">{"via1",#N/A,TRUE,"general";"via2",#N/A,TRUE,"general";"via3",#N/A,TRUE,"general"}</definedName>
    <definedName name="hhhyhyh">{"TAB1",#N/A,TRUE,"GENERAL";"TAB2",#N/A,TRUE,"GENERAL";"TAB3",#N/A,TRUE,"GENERAL";"TAB4",#N/A,TRUE,"GENERAL";"TAB5",#N/A,TRUE,"GENERAL"}</definedName>
    <definedName name="hhtrhreh">{"via1",#N/A,TRUE,"general";"via2",#N/A,TRUE,"general";"via3",#N/A,TRUE,"general"}</definedName>
    <definedName name="hjfg">{"via1",#N/A,TRUE,"general";"via2",#N/A,TRUE,"general";"via3",#N/A,TRUE,"general"}</definedName>
    <definedName name="hjgh">{"TAB1",#N/A,TRUE,"GENERAL";"TAB2",#N/A,TRUE,"GENERAL";"TAB3",#N/A,TRUE,"GENERAL";"TAB4",#N/A,TRUE,"GENERAL";"TAB5",#N/A,TRUE,"GENERAL"}</definedName>
    <definedName name="hjghj">{"TAB1",#N/A,TRUE,"GENERAL";"TAB2",#N/A,TRUE,"GENERAL";"TAB3",#N/A,TRUE,"GENERAL";"TAB4",#N/A,TRUE,"GENERAL";"TAB5",#N/A,TRUE,"GENERAL"}</definedName>
    <definedName name="hjhjhg">{"TAB1",#N/A,TRUE,"GENERAL";"TAB2",#N/A,TRUE,"GENERAL";"TAB3",#N/A,TRUE,"GENERAL";"TAB4",#N/A,TRUE,"GENERAL";"TAB5",#N/A,TRUE,"GENERAL"}</definedName>
    <definedName name="HJKH">{"via1",#N/A,TRUE,"general";"via2",#N/A,TRUE,"general";"via3",#N/A,TRUE,"general"}</definedName>
    <definedName name="hjkjk">{"via1",#N/A,TRUE,"general";"via2",#N/A,TRUE,"general";"via3",#N/A,TRUE,"general"}</definedName>
    <definedName name="hn">{"TAB1",#N/A,TRUE,"GENERAL";"TAB2",#N/A,TRUE,"GENERAL";"TAB3",#N/A,TRUE,"GENERAL";"TAB4",#N/A,TRUE,"GENERAL";"TAB5",#N/A,TRUE,"GENERAL"}</definedName>
    <definedName name="hreer">{"TAB1",#N/A,TRUE,"GENERAL";"TAB2",#N/A,TRUE,"GENERAL";"TAB3",#N/A,TRUE,"GENERAL";"TAB4",#N/A,TRUE,"GENERAL";"TAB5",#N/A,TRUE,"GENERAL"}</definedName>
    <definedName name="hrhth">{"TAB1",#N/A,TRUE,"GENERAL";"TAB2",#N/A,TRUE,"GENERAL";"TAB3",#N/A,TRUE,"GENERAL";"TAB4",#N/A,TRUE,"GENERAL";"TAB5",#N/A,TRUE,"GENERAL"}</definedName>
    <definedName name="hrthtrh">{"TAB1",#N/A,TRUE,"GENERAL";"TAB2",#N/A,TRUE,"GENERAL";"TAB3",#N/A,TRUE,"GENERAL";"TAB4",#N/A,TRUE,"GENERAL";"TAB5",#N/A,TRUE,"GENERAL"}</definedName>
    <definedName name="hsfg">{"via1",#N/A,TRUE,"general";"via2",#N/A,TRUE,"general";"via3",#N/A,TRUE,"general"}</definedName>
    <definedName name="hthdrf">{"TAB1",#N/A,TRUE,"GENERAL";"TAB2",#N/A,TRUE,"GENERAL";"TAB3",#N/A,TRUE,"GENERAL";"TAB4",#N/A,TRUE,"GENERAL";"TAB5",#N/A,TRUE,"GENERAL"}</definedName>
    <definedName name="htryrt7">{"via1",#N/A,TRUE,"general";"via2",#N/A,TRUE,"general";"via3",#N/A,TRUE,"general"}</definedName>
    <definedName name="hyhjop">{"TAB1",#N/A,TRUE,"GENERAL";"TAB2",#N/A,TRUE,"GENERAL";"TAB3",#N/A,TRUE,"GENERAL";"TAB4",#N/A,TRUE,"GENERAL";"TAB5",#N/A,TRUE,"GENERAL"}</definedName>
    <definedName name="hyhyh">{"TAB1",#N/A,TRUE,"GENERAL";"TAB2",#N/A,TRUE,"GENERAL";"TAB3",#N/A,TRUE,"GENERAL";"TAB4",#N/A,TRUE,"GENERAL";"TAB5",#N/A,TRUE,"GENERAL"}</definedName>
    <definedName name="hytirs">{"via1",#N/A,TRUE,"general";"via2",#N/A,TRUE,"general";"via3",#N/A,TRUE,"general"}</definedName>
    <definedName name="i8i">{"TAB1",#N/A,TRUE,"GENERAL";"TAB2",#N/A,TRUE,"GENERAL";"TAB3",#N/A,TRUE,"GENERAL";"TAB4",#N/A,TRUE,"GENERAL";"TAB5",#N/A,TRUE,"GENERAL"}</definedName>
    <definedName name="ii">{"TAB1",#N/A,TRUE,"GENERAL";"TAB2",#N/A,TRUE,"GENERAL";"TAB3",#N/A,TRUE,"GENERAL";"TAB4",#N/A,TRUE,"GENERAL";"TAB5",#N/A,TRUE,"GENERAL"}</definedName>
    <definedName name="iii">{"via1",#N/A,TRUE,"general";"via2",#N/A,TRUE,"general";"via3",#N/A,TRUE,"general"}</definedName>
    <definedName name="iiii">{"via1",#N/A,TRUE,"general";"via2",#N/A,TRUE,"general";"via3",#N/A,TRUE,"general"}</definedName>
    <definedName name="iiiiiiik">{"via1",#N/A,TRUE,"general";"via2",#N/A,TRUE,"general";"via3",#N/A,TRUE,"general"}</definedName>
    <definedName name="iiiiuh">{"TAB1",#N/A,TRUE,"GENERAL";"TAB2",#N/A,TRUE,"GENERAL";"TAB3",#N/A,TRUE,"GENERAL";"TAB4",#N/A,TRUE,"GENERAL";"TAB5",#N/A,TRUE,"GENERAL"}</definedName>
    <definedName name="iktgvfmu">{"TAB1",#N/A,TRUE,"GENERAL";"TAB2",#N/A,TRUE,"GENERAL";"TAB3",#N/A,TRUE,"GENERAL";"TAB4",#N/A,TRUE,"GENERAL";"TAB5",#N/A,TRUE,"GENERAL"}</definedName>
    <definedName name="IUI">{"TAB1",#N/A,TRUE,"GENERAL";"TAB2",#N/A,TRUE,"GENERAL";"TAB3",#N/A,TRUE,"GENERAL";"TAB4",#N/A,TRUE,"GENERAL";"TAB5",#N/A,TRUE,"GENERAL"}</definedName>
    <definedName name="iuit7">{"TAB1",#N/A,TRUE,"GENERAL";"TAB2",#N/A,TRUE,"GENERAL";"TAB3",#N/A,TRUE,"GENERAL";"TAB4",#N/A,TRUE,"GENERAL";"TAB5",#N/A,TRUE,"GENERAL"}</definedName>
    <definedName name="iul">{"via1",#N/A,TRUE,"general";"via2",#N/A,TRUE,"general";"via3",#N/A,TRUE,"general"}</definedName>
    <definedName name="iuouio">{"via1",#N/A,TRUE,"general";"via2",#N/A,TRUE,"general";"via3",#N/A,TRUE,"general"}</definedName>
    <definedName name="iuyi9">{"TAB1",#N/A,TRUE,"GENERAL";"TAB2",#N/A,TRUE,"GENERAL";"TAB3",#N/A,TRUE,"GENERAL";"TAB4",#N/A,TRUE,"GENERAL";"TAB5",#N/A,TRUE,"GENERAL"}</definedName>
    <definedName name="iyuiuyi">{"via1",#N/A,TRUE,"general";"via2",#N/A,TRUE,"general";"via3",#N/A,TRUE,"general"}</definedName>
    <definedName name="j">{"TAB1",#N/A,TRUE,"GENERAL";"TAB2",#N/A,TRUE,"GENERAL";"TAB3",#N/A,TRUE,"GENERAL";"TAB4",#N/A,TRUE,"GENERAL";"TAB5",#N/A,TRUE,"GENERAL"}</definedName>
    <definedName name="jd">{"via1",#N/A,TRUE,"general";"via2",#N/A,TRUE,"general";"via3",#N/A,TRUE,"general"}</definedName>
    <definedName name="jdh">{"TAB1",#N/A,TRUE,"GENERAL";"TAB2",#N/A,TRUE,"GENERAL";"TAB3",#N/A,TRUE,"GENERAL";"TAB4",#N/A,TRUE,"GENERAL";"TAB5",#N/A,TRUE,"GENERAL"}</definedName>
    <definedName name="jeytj">{"TAB1",#N/A,TRUE,"GENERAL";"TAB2",#N/A,TRUE,"GENERAL";"TAB3",#N/A,TRUE,"GENERAL";"TAB4",#N/A,TRUE,"GENERAL";"TAB5",#N/A,TRUE,"GENERAL"}</definedName>
    <definedName name="jfhjfrt">{"TAB1",#N/A,TRUE,"GENERAL";"TAB2",#N/A,TRUE,"GENERAL";"TAB3",#N/A,TRUE,"GENERAL";"TAB4",#N/A,TRUE,"GENERAL";"TAB5",#N/A,TRUE,"GENERAL"}</definedName>
    <definedName name="jgfj">{"via1",#N/A,TRUE,"general";"via2",#N/A,TRUE,"general";"via3",#N/A,TRUE,"general"}</definedName>
    <definedName name="jghj">{"TAB1",#N/A,TRUE,"GENERAL";"TAB2",#N/A,TRUE,"GENERAL";"TAB3",#N/A,TRUE,"GENERAL";"TAB4",#N/A,TRUE,"GENERAL";"TAB5",#N/A,TRUE,"GENERAL"}</definedName>
    <definedName name="jgj">{"TAB1",#N/A,TRUE,"GENERAL";"TAB2",#N/A,TRUE,"GENERAL";"TAB3",#N/A,TRUE,"GENERAL";"TAB4",#N/A,TRUE,"GENERAL";"TAB5",#N/A,TRUE,"GENERAL"}</definedName>
    <definedName name="jhg">{"TAB1",#N/A,TRUE,"GENERAL";"TAB2",#N/A,TRUE,"GENERAL";"TAB3",#N/A,TRUE,"GENERAL";"TAB4",#N/A,TRUE,"GENERAL";"TAB5",#N/A,TRUE,"GENERAL"}</definedName>
    <definedName name="jhjyj">{"via1",#N/A,TRUE,"general";"via2",#N/A,TRUE,"general";"via3",#N/A,TRUE,"general"}</definedName>
    <definedName name="JHK">{"TAB1",#N/A,TRUE,"GENERAL";"TAB2",#N/A,TRUE,"GENERAL";"TAB3",#N/A,TRUE,"GENERAL";"TAB4",#N/A,TRUE,"GENERAL";"TAB5",#N/A,TRUE,"GENERAL"}</definedName>
    <definedName name="jhkgjkvf">{"TAB1",#N/A,TRUE,"GENERAL";"TAB2",#N/A,TRUE,"GENERAL";"TAB3",#N/A,TRUE,"GENERAL";"TAB4",#N/A,TRUE,"GENERAL";"TAB5",#N/A,TRUE,"GENERAL"}</definedName>
    <definedName name="jjfq">{"via1",#N/A,TRUE,"general";"via2",#N/A,TRUE,"general";"via3",#N/A,TRUE,"general"}</definedName>
    <definedName name="JJJ">{#N/A,#N/A,FALSE,"Hoja1";#N/A,#N/A,FALSE,"Hoja2"}</definedName>
    <definedName name="jjjhjddfg">{"via1",#N/A,TRUE,"general";"via2",#N/A,TRUE,"general";"via3",#N/A,TRUE,"general"}</definedName>
    <definedName name="jjjjju">{"via1",#N/A,TRUE,"general";"via2",#N/A,TRUE,"general";"via3",#N/A,TRUE,"general"}</definedName>
    <definedName name="jjujujty">{"TAB1",#N/A,TRUE,"GENERAL";"TAB2",#N/A,TRUE,"GENERAL";"TAB3",#N/A,TRUE,"GENERAL";"TAB4",#N/A,TRUE,"GENERAL";"TAB5",#N/A,TRUE,"GENERAL"}</definedName>
    <definedName name="jjyjy">{"via1",#N/A,TRUE,"general";"via2",#N/A,TRUE,"general";"via3",#N/A,TRUE,"general"}</definedName>
    <definedName name="jkk">{"TAB1",#N/A,TRUE,"GENERAL";"TAB2",#N/A,TRUE,"GENERAL";"TAB3",#N/A,TRUE,"GENERAL";"TAB4",#N/A,TRUE,"GENERAL";"TAB5",#N/A,TRUE,"GENERAL"}</definedName>
    <definedName name="JRYJ">{"via1",#N/A,TRUE,"general";"via2",#N/A,TRUE,"general";"via3",#N/A,TRUE,"general"}</definedName>
    <definedName name="jtyj">{"TAB1",#N/A,TRUE,"GENERAL";"TAB2",#N/A,TRUE,"GENERAL";"TAB3",#N/A,TRUE,"GENERAL";"TAB4",#N/A,TRUE,"GENERAL";"TAB5",#N/A,TRUE,"GENERAL"}</definedName>
    <definedName name="jtyry">{"TAB1",#N/A,TRUE,"GENERAL";"TAB2",#N/A,TRUE,"GENERAL";"TAB3",#N/A,TRUE,"GENERAL";"TAB4",#N/A,TRUE,"GENERAL";"TAB5",#N/A,TRUE,"GENERAL"}</definedName>
    <definedName name="juj">{"via1",#N/A,TRUE,"general";"via2",#N/A,TRUE,"general";"via3",#N/A,TRUE,"general"}</definedName>
    <definedName name="jujcx">{"via1",#N/A,TRUE,"general";"via2",#N/A,TRUE,"general";"via3",#N/A,TRUE,"general"}</definedName>
    <definedName name="jujuj">{"via1",#N/A,TRUE,"general";"via2",#N/A,TRUE,"general";"via3",#N/A,TRUE,"general"}</definedName>
    <definedName name="jujujuju">{"TAB1",#N/A,TRUE,"GENERAL";"TAB2",#N/A,TRUE,"GENERAL";"TAB3",#N/A,TRUE,"GENERAL";"TAB4",#N/A,TRUE,"GENERAL";"TAB5",#N/A,TRUE,"GENERAL"}</definedName>
    <definedName name="juuuhb">{"TAB1",#N/A,TRUE,"GENERAL";"TAB2",#N/A,TRUE,"GENERAL";"TAB3",#N/A,TRUE,"GENERAL";"TAB4",#N/A,TRUE,"GENERAL";"TAB5",#N/A,TRUE,"GENERAL"}</definedName>
    <definedName name="jyjt7">{"via1",#N/A,TRUE,"general";"via2",#N/A,TRUE,"general";"via3",#N/A,TRUE,"general"}</definedName>
    <definedName name="jyt">{"via1",#N/A,TRUE,"general";"via2",#N/A,TRUE,"general";"via3",#N/A,TRUE,"general"}</definedName>
    <definedName name="jytj">{"via1",#N/A,TRUE,"general";"via2",#N/A,TRUE,"general";"via3",#N/A,TRUE,"general"}</definedName>
    <definedName name="jyuju">{"via1",#N/A,TRUE,"general";"via2",#N/A,TRUE,"general";"via3",#N/A,TRUE,"general"}</definedName>
    <definedName name="jyujyuj">{"via1",#N/A,TRUE,"general";"via2",#N/A,TRUE,"general";"via3",#N/A,TRUE,"general"}</definedName>
    <definedName name="KHGGH">{"via1",#N/A,TRUE,"general";"via2",#N/A,TRUE,"general";"via3",#N/A,TRUE,"general"}</definedName>
    <definedName name="khjk7">{"TAB1",#N/A,TRUE,"GENERAL";"TAB2",#N/A,TRUE,"GENERAL";"TAB3",#N/A,TRUE,"GENERAL";"TAB4",#N/A,TRUE,"GENERAL";"TAB5",#N/A,TRUE,"GENERAL"}</definedName>
    <definedName name="kikik">{"via1",#N/A,TRUE,"general";"via2",#N/A,TRUE,"general";"via3",#N/A,TRUE,"general"}</definedName>
    <definedName name="kjhkd">{"via1",#N/A,TRUE,"general";"via2",#N/A,TRUE,"general";"via3",#N/A,TRUE,"general"}</definedName>
    <definedName name="kjk">{"via1",#N/A,TRUE,"general";"via2",#N/A,TRUE,"general";"via3",#N/A,TRUE,"general"}</definedName>
    <definedName name="kjtrkjr">{"via1",#N/A,TRUE,"general";"via2",#N/A,TRUE,"general";"via3",#N/A,TRUE,"general"}</definedName>
    <definedName name="kkkki">{"via1",#N/A,TRUE,"general";"via2",#N/A,TRUE,"general";"via3",#N/A,TRUE,"general"}</definedName>
    <definedName name="kkkkkki">{"TAB1",#N/A,TRUE,"GENERAL";"TAB2",#N/A,TRUE,"GENERAL";"TAB3",#N/A,TRUE,"GENERAL";"TAB4",#N/A,TRUE,"GENERAL";"TAB5",#N/A,TRUE,"GENERAL"}</definedName>
    <definedName name="krtrk">{"via1",#N/A,TRUE,"general";"via2",#N/A,TRUE,"general";"via3",#N/A,TRUE,"general"}</definedName>
    <definedName name="kyr">{"TAB1",#N/A,TRUE,"GENERAL";"TAB2",#N/A,TRUE,"GENERAL";"TAB3",#N/A,TRUE,"GENERAL";"TAB4",#N/A,TRUE,"GENERAL";"TAB5",#N/A,TRUE,"GENERAL"}</definedName>
    <definedName name="liuoo">{"TAB1",#N/A,TRUE,"GENERAL";"TAB2",#N/A,TRUE,"GENERAL";"TAB3",#N/A,TRUE,"GENERAL";"TAB4",#N/A,TRUE,"GENERAL";"TAB5",#N/A,TRUE,"GENERAL"}</definedName>
    <definedName name="lkj">{"via1",#N/A,TRUE,"general";"via2",#N/A,TRUE,"general";"via3",#N/A,TRUE,"general"}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llh">{"via1",#N/A,TRUE,"general";"via2",#N/A,TRUE,"general";"via3",#N/A,TRUE,"general"}</definedName>
    <definedName name="lllllllo">{"via1",#N/A,TRUE,"general";"via2",#N/A,TRUE,"general";"via3",#N/A,TRUE,"general"}</definedName>
    <definedName name="lolol">{"TAB1",#N/A,TRUE,"GENERAL";"TAB2",#N/A,TRUE,"GENERAL";"TAB3",#N/A,TRUE,"GENERAL";"TAB4",#N/A,TRUE,"GENERAL";"TAB5",#N/A,TRUE,"GENERAL"}</definedName>
    <definedName name="lplpl">{"via1",#N/A,TRUE,"general";"via2",#N/A,TRUE,"general";"via3",#N/A,TRUE,"general"}</definedName>
    <definedName name="mafdsf">{"via1",#N/A,TRUE,"general";"via2",#N/A,TRUE,"general";"via3",#N/A,TRUE,"general"}</definedName>
    <definedName name="mao">{"TAB1",#N/A,TRUE,"GENERAL";"TAB2",#N/A,TRUE,"GENERAL";"TAB3",#N/A,TRUE,"GENERAL";"TAB4",#N/A,TRUE,"GENERAL";"TAB5",#N/A,TRUE,"GENERAL"}</definedName>
    <definedName name="maow">{"via1",#N/A,TRUE,"general";"via2",#N/A,TRUE,"general";"via3",#N/A,TRUE,"general"}</definedName>
    <definedName name="masor">{"via1",#N/A,TRUE,"general";"via2",#N/A,TRUE,"general";"via3",#N/A,TRUE,"general"}</definedName>
    <definedName name="mdd">{"via1",#N/A,TRUE,"general";"via2",#N/A,TRUE,"general";"via3",#N/A,TRUE,"general"}</definedName>
    <definedName name="meg">{"TAB1",#N/A,TRUE,"GENERAL";"TAB2",#N/A,TRUE,"GENERAL";"TAB3",#N/A,TRUE,"GENERAL";"TAB4",#N/A,TRUE,"GENERAL";"TAB5",#N/A,TRUE,"GENERAL"}</definedName>
    <definedName name="mfgjrdt">{"TAB1",#N/A,TRUE,"GENERAL";"TAB2",#N/A,TRUE,"GENERAL";"TAB3",#N/A,TRUE,"GENERAL";"TAB4",#N/A,TRUE,"GENERAL";"TAB5",#N/A,TRUE,"GENERAL"}</definedName>
    <definedName name="mghm">{"via1",#N/A,TRUE,"general";"via2",#N/A,TRUE,"general";"via3",#N/A,TRUE,"general"}</definedName>
    <definedName name="mjmj">{"via1",#N/A,TRUE,"general";"via2",#N/A,TRUE,"general";"via3",#N/A,TRUE,"general"}</definedName>
    <definedName name="mjmjmn">{"via1",#N/A,TRUE,"general";"via2",#N/A,TRUE,"general";"via3",#N/A,TRUE,"general"}</definedName>
    <definedName name="mjnhgkio">{"via1",#N/A,TRUE,"general";"via2",#N/A,TRUE,"general";"via3",#N/A,TRUE,"general"}</definedName>
    <definedName name="mmjmjh">{"TAB1",#N/A,TRUE,"GENERAL";"TAB2",#N/A,TRUE,"GENERAL";"TAB3",#N/A,TRUE,"GENERAL";"TAB4",#N/A,TRUE,"GENERAL";"TAB5",#N/A,TRUE,"GENERAL"}</definedName>
    <definedName name="mmm">{"TAB1",#N/A,TRUE,"GENERAL";"TAB2",#N/A,TRUE,"GENERAL";"TAB3",#N/A,TRUE,"GENERAL";"TAB4",#N/A,TRUE,"GENERAL";"TAB5",#N/A,TRUE,"GENERAL"}</definedName>
    <definedName name="mmmh">{"via1",#N/A,TRUE,"general";"via2",#N/A,TRUE,"general";"via3",#N/A,TRUE,"general"}</definedName>
    <definedName name="mmmmmjyt">{"TAB1",#N/A,TRUE,"GENERAL";"TAB2",#N/A,TRUE,"GENERAL";"TAB3",#N/A,TRUE,"GENERAL";"TAB4",#N/A,TRUE,"GENERAL";"TAB5",#N/A,TRUE,"GENERAL"}</definedName>
    <definedName name="mmmmmmg">{"via1",#N/A,TRUE,"general";"via2",#N/A,TRUE,"general";"via3",#N/A,TRUE,"general"}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name="MOE">{#N/A,#N/A,FALSE,"Hoja1";#N/A,#N/A,FALSE,"Hoja2"}</definedName>
    <definedName name="n">{"via1",#N/A,TRUE,"general";"via2",#N/A,TRUE,"general";"via3",#N/A,TRUE,"general"}</definedName>
    <definedName name="nbvnv">{"via1",#N/A,TRUE,"general";"via2",#N/A,TRUE,"general";"via3",#N/A,TRUE,"general"}</definedName>
    <definedName name="NDHS">{"TAB1",#N/A,TRUE,"GENERAL";"TAB2",#N/A,TRUE,"GENERAL";"TAB3",#N/A,TRUE,"GENERAL";"TAB4",#N/A,TRUE,"GENERAL";"TAB5",#N/A,TRUE,"GENERAL"}</definedName>
    <definedName name="nf">{"TAB1",#N/A,TRUE,"GENERAL";"TAB2",#N/A,TRUE,"GENERAL";"TAB3",#N/A,TRUE,"GENERAL";"TAB4",#N/A,TRUE,"GENERAL";"TAB5",#N/A,TRUE,"GENERAL"}</definedName>
    <definedName name="nfg">{"via1",#N/A,TRUE,"general";"via2",#N/A,TRUE,"general";"via3",#N/A,TRUE,"general"}</definedName>
    <definedName name="nfgn">{"via1",#N/A,TRUE,"general";"via2",#N/A,TRUE,"general";"via3",#N/A,TRUE,"general"}</definedName>
    <definedName name="ngdn">{"TAB1",#N/A,TRUE,"GENERAL";"TAB2",#N/A,TRUE,"GENERAL";"TAB3",#N/A,TRUE,"GENERAL";"TAB4",#N/A,TRUE,"GENERAL";"TAB5",#N/A,TRUE,"GENERAL"}</definedName>
    <definedName name="ngfh">{"via1",#N/A,TRUE,"general";"via2",#N/A,TRUE,"general";"via3",#N/A,TRUE,"general"}</definedName>
    <definedName name="nhn">{"via1",#N/A,TRUE,"general";"via2",#N/A,TRUE,"general";"via3",#N/A,TRUE,"general"}</definedName>
    <definedName name="nhncfgn">{"TAB1",#N/A,TRUE,"GENERAL";"TAB2",#N/A,TRUE,"GENERAL";"TAB3",#N/A,TRUE,"GENERAL";"TAB4",#N/A,TRUE,"GENERAL";"TAB5",#N/A,TRUE,"GENERAL"}</definedName>
    <definedName name="nhndr">{"via1",#N/A,TRUE,"general";"via2",#N/A,TRUE,"general";"via3",#N/A,TRUE,"general"}</definedName>
    <definedName name="nmmmm">{"via1",#N/A,TRUE,"general";"via2",#N/A,TRUE,"general";"via3",#N/A,TRUE,"general"}</definedName>
    <definedName name="NN">{"TAB1",#N/A,TRUE,"GENERAL";"TAB2",#N/A,TRUE,"GENERAL";"TAB3",#N/A,TRUE,"GENERAL";"TAB4",#N/A,TRUE,"GENERAL";"TAB5",#N/A,TRUE,"GENERAL"}</definedName>
    <definedName name="nndng">{"TAB1",#N/A,TRUE,"GENERAL";"TAB2",#N/A,TRUE,"GENERAL";"TAB3",#N/A,TRUE,"GENERAL";"TAB4",#N/A,TRUE,"GENERAL";"TAB5",#N/A,TRUE,"GENERAL"}</definedName>
    <definedName name="nnn">{"TAB1",#N/A,TRUE,"GENERAL";"TAB2",#N/A,TRUE,"GENERAL";"TAB3",#N/A,TRUE,"GENERAL";"TAB4",#N/A,TRUE,"GENERAL";"TAB5",#N/A,TRUE,"GENERAL"}</definedName>
    <definedName name="nnnhd">{"via1",#N/A,TRUE,"general";"via2",#N/A,TRUE,"general";"via3",#N/A,TRUE,"general"}</definedName>
    <definedName name="nnnnn">{"via1",#N/A,TRUE,"general";"via2",#N/A,TRUE,"general";"via3",#N/A,TRUE,"general"}</definedName>
    <definedName name="nnnnnd">{"TAB1",#N/A,TRUE,"GENERAL";"TAB2",#N/A,TRUE,"GENERAL";"TAB3",#N/A,TRUE,"GENERAL";"TAB4",#N/A,TRUE,"GENERAL";"TAB5",#N/A,TRUE,"GENERAL"}</definedName>
    <definedName name="nnnnnf">{"TAB1",#N/A,TRUE,"GENERAL";"TAB2",#N/A,TRUE,"GENERAL";"TAB3",#N/A,TRUE,"GENERAL";"TAB4",#N/A,TRUE,"GENERAL";"TAB5",#N/A,TRUE,"GENERAL"}</definedName>
    <definedName name="nnnnnh">{"via1",#N/A,TRUE,"general";"via2",#N/A,TRUE,"general";"via3",#N/A,TRUE,"general"}</definedName>
    <definedName name="nxn">{"via1",#N/A,TRUE,"general";"via2",#N/A,TRUE,"general";"via3",#N/A,TRUE,"general"}</definedName>
    <definedName name="ñpñpñ">{"via1",#N/A,TRUE,"general";"via2",#N/A,TRUE,"general";"via3",#N/A,TRUE,"general"}</definedName>
    <definedName name="o9o9">{"via1",#N/A,TRUE,"general";"via2",#N/A,TRUE,"general";"via3",#N/A,TRUE,"general"}</definedName>
    <definedName name="OCTUBRE">{#N/A,#N/A,FALSE,"orthoflow";#N/A,#N/A,FALSE,"Miscelaneos";#N/A,#N/A,FALSE,"Instrumentacio";#N/A,#N/A,FALSE,"Electrico";#N/A,#N/A,FALSE,"Valv. Seguridad"}</definedName>
    <definedName name="oiret">{"TAB1",#N/A,TRUE,"GENERAL";"TAB2",#N/A,TRUE,"GENERAL";"TAB3",#N/A,TRUE,"GENERAL";"TAB4",#N/A,TRUE,"GENERAL";"TAB5",#N/A,TRUE,"GENERAL"}</definedName>
    <definedName name="oirgrth">{"TAB1",#N/A,TRUE,"GENERAL";"TAB2",#N/A,TRUE,"GENERAL";"TAB3",#N/A,TRUE,"GENERAL";"TAB4",#N/A,TRUE,"GENERAL";"TAB5",#N/A,TRUE,"GENERAL"}</definedName>
    <definedName name="OIUOIU">{"via1",#N/A,TRUE,"general";"via2",#N/A,TRUE,"general";"via3",#N/A,TRUE,"general"}</definedName>
    <definedName name="ooo">{"via1",#N/A,TRUE,"general";"via2",#N/A,TRUE,"general";"via3",#N/A,TRUE,"general"}</definedName>
    <definedName name="ooooiii">{"TAB1",#N/A,TRUE,"GENERAL";"TAB2",#N/A,TRUE,"GENERAL";"TAB3",#N/A,TRUE,"GENERAL";"TAB4",#N/A,TRUE,"GENERAL";"TAB5",#N/A,TRUE,"GENERAL"}</definedName>
    <definedName name="oooos">{"via1",#N/A,TRUE,"general";"via2",#N/A,TRUE,"general";"via3",#N/A,TRUE,"general"}</definedName>
    <definedName name="ORIGINAL">{#N/A,#N/A,FALSE,"orthoflow";#N/A,#N/A,FALSE,"Miscelaneos";#N/A,#N/A,FALSE,"Instrumentacio";#N/A,#N/A,FALSE,"Electrico";#N/A,#N/A,FALSE,"Valv. Seguridad"}</definedName>
    <definedName localSheetId="0" name="OROZCO">[1]INST!#REF!</definedName>
    <definedName name="OROZCO">[1]INST!#REF!</definedName>
    <definedName name="p0p0">{"via1",#N/A,TRUE,"general";"via2",#N/A,TRUE,"general";"via3",#N/A,TRUE,"general"}</definedName>
    <definedName name="PKHK">{"TAB1",#N/A,TRUE,"GENERAL";"TAB2",#N/A,TRUE,"GENERAL";"TAB3",#N/A,TRUE,"GENERAL";"TAB4",#N/A,TRUE,"GENERAL";"TAB5",#N/A,TRUE,"GENERAL"}</definedName>
    <definedName name="pkj">{"TAB1",#N/A,TRUE,"GENERAL";"TAB2",#N/A,TRUE,"GENERAL";"TAB3",#N/A,TRUE,"GENERAL";"TAB4",#N/A,TRUE,"GENERAL";"TAB5",#N/A,TRUE,"GENERAL"}</definedName>
    <definedName name="PLAD">{"TAB1",#N/A,TRUE,"GENERAL";"TAB2",#N/A,TRUE,"GENERAL";"TAB3",#N/A,TRUE,"GENERAL";"TAB4",#N/A,TRUE,"GENERAL";"TAB5",#N/A,TRUE,"GENERAL"}</definedName>
    <definedName name="PLPLUNN">{"TAB1",#N/A,TRUE,"GENERAL";"TAB2",#N/A,TRUE,"GENERAL";"TAB3",#N/A,TRUE,"GENERAL";"TAB4",#N/A,TRUE,"GENERAL";"TAB5",#N/A,TRUE,"GENERAL"}</definedName>
    <definedName name="POIUP">{"via1",#N/A,TRUE,"general";"via2",#N/A,TRUE,"general";"via3",#N/A,TRUE,"general"}</definedName>
    <definedName name="popop">{"via1",#N/A,TRUE,"general";"via2",#N/A,TRUE,"general";"via3",#N/A,TRUE,"general"}</definedName>
    <definedName name="popp">{"via1",#N/A,TRUE,"general";"via2",#N/A,TRUE,"general";"via3",#N/A,TRUE,"general"}</definedName>
    <definedName name="popvds">{"TAB1",#N/A,TRUE,"GENERAL";"TAB2",#N/A,TRUE,"GENERAL";"TAB3",#N/A,TRUE,"GENERAL";"TAB4",#N/A,TRUE,"GENERAL";"TAB5",#N/A,TRUE,"GENERAL"}</definedName>
    <definedName name="pouig">{"via1",#N/A,TRUE,"general";"via2",#N/A,TRUE,"general";"via3",#N/A,TRUE,"general"}</definedName>
    <definedName name="PPPP">{#N/A,#N/A,FALSE,"orthoflow";#N/A,#N/A,FALSE,"Miscelaneos";#N/A,#N/A,FALSE,"Instrumentacio";#N/A,#N/A,FALSE,"Electrico";#N/A,#N/A,FALSE,"Valv. Seguridad"}</definedName>
    <definedName name="ppppp9">{"via1",#N/A,TRUE,"general";"via2",#N/A,TRUE,"general";"via3",#N/A,TRUE,"general"}</definedName>
    <definedName name="pppppd">{"TAB1",#N/A,TRUE,"GENERAL";"TAB2",#N/A,TRUE,"GENERAL";"TAB3",#N/A,TRUE,"GENERAL";"TAB4",#N/A,TRUE,"GENERAL";"TAB5",#N/A,TRUE,"GENERAL"}</definedName>
    <definedName name="pqroj">{"via1",#N/A,TRUE,"general";"via2",#N/A,TRUE,"general";"via3",#N/A,TRUE,"general"}</definedName>
    <definedName name="PRIMER">{"via1",#N/A,TRUE,"general";"via2",#N/A,TRUE,"general";"via3",#N/A,TRUE,"general"}</definedName>
    <definedName name="PRIMET">{"TAB1",#N/A,TRUE,"GENERAL";"TAB2",#N/A,TRUE,"GENERAL";"TAB3",#N/A,TRUE,"GENERAL";"TAB4",#N/A,TRUE,"GENERAL";"TAB5",#N/A,TRUE,"GENERAL"}</definedName>
    <definedName name="PTAR">{#N/A,#N/A,FALSE,"Estatico";#N/A,#N/A,FALSE,"Tuberia";#N/A,#N/A,FALSE,"Instrumentación";#N/A,#N/A,FALSE,"Mecanica";#N/A,#N/A,FALSE,"Electrico";#N/A,#N/A,FALSE,"Ofic.Civiles"}</definedName>
    <definedName name="ptope">{"TAB1",#N/A,TRUE,"GENERAL";"TAB2",#N/A,TRUE,"GENERAL";"TAB3",#N/A,TRUE,"GENERAL";"TAB4",#N/A,TRUE,"GENERAL";"TAB5",#N/A,TRUE,"GENERAL"}</definedName>
    <definedName name="ptopes">{"via1",#N/A,TRUE,"general";"via2",#N/A,TRUE,"general";"via3",#N/A,TRUE,"general"}</definedName>
    <definedName name="q1q1q">{"via1",#N/A,TRUE,"general";"via2",#N/A,TRUE,"general";"via3",#N/A,TRUE,"general"}</definedName>
    <definedName name="qaedtguj">{"via1",#N/A,TRUE,"general";"via2",#N/A,TRUE,"general";"via3",#N/A,TRUE,"general"}</definedName>
    <definedName name="QAQSWS">{"via1",#N/A,TRUE,"general";"via2",#N/A,TRUE,"general";"via3",#N/A,TRUE,"general"}</definedName>
    <definedName name="qaqwwxcr">{"via1",#N/A,TRUE,"general";"via2",#N/A,TRUE,"general";"via3",#N/A,TRUE,"general"}</definedName>
    <definedName name="qedcd">{"via1",#N/A,TRUE,"general";"via2",#N/A,TRUE,"general";"via3",#N/A,TRUE,"general"}</definedName>
    <definedName name="qeqewe">{"TAB1",#N/A,TRUE,"GENERAL";"TAB2",#N/A,TRUE,"GENERAL";"TAB3",#N/A,TRUE,"GENERAL";"TAB4",#N/A,TRUE,"GENERAL";"TAB5",#N/A,TRUE,"GENERAL"}</definedName>
    <definedName name="qewj">{"via1",#N/A,TRUE,"general";"via2",#N/A,TRUE,"general";"via3",#N/A,TRUE,"general"}</definedName>
    <definedName name="qqqqqw">{"via1",#N/A,TRUE,"general";"via2",#N/A,TRUE,"general";"via3",#N/A,TRUE,"general"}</definedName>
    <definedName name="qw">{"via1",#N/A,TRUE,"general";"via2",#N/A,TRUE,"general";"via3",#N/A,TRUE,"general"}</definedName>
    <definedName name="qwdas2">{"via1",#N/A,TRUE,"general";"via2",#N/A,TRUE,"general";"via3",#N/A,TRUE,"general"}</definedName>
    <definedName name="qweqe">{"TAB1",#N/A,TRUE,"GENERAL";"TAB2",#N/A,TRUE,"GENERAL";"TAB3",#N/A,TRUE,"GENERAL";"TAB4",#N/A,TRUE,"GENERAL";"TAB5",#N/A,TRUE,"GENERAL"}</definedName>
    <definedName name="qwewertet">{#N/A,#N/A,TRUE,"1842CWN0"}</definedName>
    <definedName name="qwqwqwj">{"TAB1",#N/A,TRUE,"GENERAL";"TAB2",#N/A,TRUE,"GENERAL";"TAB3",#N/A,TRUE,"GENERAL";"TAB4",#N/A,TRUE,"GENERAL";"TAB5",#N/A,TRUE,"GENERAL"}</definedName>
    <definedName name="rege">{"TAB1",#N/A,TRUE,"GENERAL";"TAB2",#N/A,TRUE,"GENERAL";"TAB3",#N/A,TRUE,"GENERAL";"TAB4",#N/A,TRUE,"GENERAL";"TAB5",#N/A,TRUE,"GENERAL"}</definedName>
    <definedName name="regresd">{"TAB1",#N/A,TRUE,"GENERAL";"TAB2",#N/A,TRUE,"GENERAL";"TAB3",#N/A,TRUE,"GENERAL";"TAB4",#N/A,TRUE,"GENERAL";"TAB5",#N/A,TRUE,"GENERAL"}</definedName>
    <definedName name="regthio">{"TAB1",#N/A,TRUE,"GENERAL";"TAB2",#N/A,TRUE,"GENERAL";"TAB3",#N/A,TRUE,"GENERAL";"TAB4",#N/A,TRUE,"GENERAL";"TAB5",#N/A,TRUE,"GENERAL"}</definedName>
    <definedName name="REJHE">{"via1",#N/A,TRUE,"general";"via2",#N/A,TRUE,"general";"via3",#N/A,TRUE,"general"}</definedName>
    <definedName name="rer">{"via1",#N/A,TRUE,"general";"via2",#N/A,TRUE,"general";"via3",#N/A,TRUE,"general"}</definedName>
    <definedName name="rererw">{"TAB1",#N/A,TRUE,"GENERAL";"TAB2",#N/A,TRUE,"GENERAL";"TAB3",#N/A,TRUE,"GENERAL";"TAB4",#N/A,TRUE,"GENERAL";"TAB5",#N/A,TRUE,"GENERAL"}</definedName>
    <definedName name="rerg">{"TAB1",#N/A,TRUE,"GENERAL";"TAB2",#N/A,TRUE,"GENERAL";"TAB3",#N/A,TRUE,"GENERAL";"TAB4",#N/A,TRUE,"GENERAL";"TAB5",#N/A,TRUE,"GENERAL"}</definedName>
    <definedName name="rerrrrw">{"TAB1",#N/A,TRUE,"GENERAL";"TAB2",#N/A,TRUE,"GENERAL";"TAB3",#N/A,TRUE,"GENERAL";"TAB4",#N/A,TRUE,"GENERAL";"TAB5",#N/A,TRUE,"GENERAL"}</definedName>
    <definedName name="RETTRE">{"via1",#N/A,TRUE,"general";"via2",#N/A,TRUE,"general";"via3",#N/A,TRUE,"general"}</definedName>
    <definedName name="rety">{"TAB1",#N/A,TRUE,"GENERAL";"TAB2",#N/A,TRUE,"GENERAL";"TAB3",#N/A,TRUE,"GENERAL";"TAB4",#N/A,TRUE,"GENERAL";"TAB5",#N/A,TRUE,"GENERAL"}</definedName>
    <definedName name="rewfreg">{"via1",#N/A,TRUE,"general";"via2",#N/A,TRUE,"general";"via3",#N/A,TRUE,"general"}</definedName>
    <definedName name="rewr">{"via1",#N/A,TRUE,"general";"via2",#N/A,TRUE,"general";"via3",#N/A,TRUE,"general"}</definedName>
    <definedName name="REWWER">{"TAB1",#N/A,TRUE,"GENERAL";"TAB2",#N/A,TRUE,"GENERAL";"TAB3",#N/A,TRUE,"GENERAL";"TAB4",#N/A,TRUE,"GENERAL";"TAB5",#N/A,TRUE,"GENERAL"}</definedName>
    <definedName name="reyepoi">{"TAB1",#N/A,TRUE,"GENERAL";"TAB2",#N/A,TRUE,"GENERAL";"TAB3",#N/A,TRUE,"GENERAL";"TAB4",#N/A,TRUE,"GENERAL";"TAB5",#N/A,TRUE,"GENERAL"}</definedName>
    <definedName name="reyety">{"via1",#N/A,TRUE,"general";"via2",#N/A,TRUE,"general";"via3",#N/A,TRUE,"general"}</definedName>
    <definedName name="reyty">{"via1",#N/A,TRUE,"general";"via2",#N/A,TRUE,"general";"via3",#N/A,TRUE,"general"}</definedName>
    <definedName name="reyyt">{"via1",#N/A,TRUE,"general";"via2",#N/A,TRUE,"general";"via3",#N/A,TRUE,"general"}</definedName>
    <definedName name="rfhnhjyu">{"TAB1",#N/A,TRUE,"GENERAL";"TAB2",#N/A,TRUE,"GENERAL";"TAB3",#N/A,TRUE,"GENERAL";"TAB4",#N/A,TRUE,"GENERAL";"TAB5",#N/A,TRUE,"GENERAL"}</definedName>
    <definedName name="rfrf">{"via1",#N/A,TRUE,"general";"via2",#N/A,TRUE,"general";"via3",#N/A,TRUE,"general"}</definedName>
    <definedName name="rge">{"via1",#N/A,TRUE,"general";"via2",#N/A,TRUE,"general";"via3",#N/A,TRUE,"general"}</definedName>
    <definedName name="rgegg">{"via1",#N/A,TRUE,"general";"via2",#N/A,TRUE,"general";"via3",#N/A,TRUE,"general"}</definedName>
    <definedName name="rhh">{"TAB1",#N/A,TRUE,"GENERAL";"TAB2",#N/A,TRUE,"GENERAL";"TAB3",#N/A,TRUE,"GENERAL";"TAB4",#N/A,TRUE,"GENERAL";"TAB5",#N/A,TRUE,"GENERAL"}</definedName>
    <definedName name="rhrtd">{"TAB1",#N/A,TRUE,"GENERAL";"TAB2",#N/A,TRUE,"GENERAL";"TAB3",#N/A,TRUE,"GENERAL";"TAB4",#N/A,TRUE,"GENERAL";"TAB5",#N/A,TRUE,"GENERAL"}</definedName>
    <definedName name="rhtry">{"TAB1",#N/A,TRUE,"GENERAL";"TAB2",#N/A,TRUE,"GENERAL";"TAB3",#N/A,TRUE,"GENERAL";"TAB4",#N/A,TRUE,"GENERAL";"TAB5",#N/A,TRUE,"GENERAL"}</definedName>
    <definedName name="rj">{"TAB1",#N/A,TRUE,"GENERAL";"TAB2",#N/A,TRUE,"GENERAL";"TAB3",#N/A,TRUE,"GENERAL";"TAB4",#N/A,TRUE,"GENERAL";"TAB5",#N/A,TRUE,"GENERAL"}</definedName>
    <definedName name="rjjth">{"TAB1",#N/A,TRUE,"GENERAL";"TAB2",#N/A,TRUE,"GENERAL";"TAB3",#N/A,TRUE,"GENERAL";"TAB4",#N/A,TRUE,"GENERAL";"TAB5",#N/A,TRUE,"GENERAL"}</definedName>
    <definedName name="rjy">{"via1",#N/A,TRUE,"general";"via2",#N/A,TRUE,"general";"via3",#N/A,TRUE,"general"}</definedName>
    <definedName name="rkjyk">{"TAB1",#N/A,TRUE,"GENERAL";"TAB2",#N/A,TRUE,"GENERAL";"TAB3",#N/A,TRUE,"GENERAL";"TAB4",#N/A,TRUE,"GENERAL";"TAB5",#N/A,TRUE,"GENERAL"}</definedName>
    <definedName name="rkru">{"via1",#N/A,TRUE,"general";"via2",#N/A,TRUE,"general";"via3",#N/A,TRUE,"general"}</definedName>
    <definedName name="rky">{"TAB1",#N/A,TRUE,"GENERAL";"TAB2",#N/A,TRUE,"GENERAL";"TAB3",#N/A,TRUE,"GENERAL";"TAB4",#N/A,TRUE,"GENERAL";"TAB5",#N/A,TRUE,"GENERAL"}</definedName>
    <definedName name="rrr">{"via1",#N/A,TRUE,"general";"via2",#N/A,TRUE,"general";"via3",#N/A,TRUE,"general"}</definedName>
    <definedName name="rrrrrb">{"via1",#N/A,TRUE,"general";"via2",#N/A,TRUE,"general";"via3",#N/A,TRUE,"general"}</definedName>
    <definedName name="rrrrrrre">{"TAB1",#N/A,TRUE,"GENERAL";"TAB2",#N/A,TRUE,"GENERAL";"TAB3",#N/A,TRUE,"GENERAL";"TAB4",#N/A,TRUE,"GENERAL";"TAB5",#N/A,TRUE,"GENERAL"}</definedName>
    <definedName name="rrrrt">{"via1",#N/A,TRUE,"general";"via2",#N/A,TRUE,"general";"via3",#N/A,TRUE,"general"}</definedName>
    <definedName name="rsdgsd5">{"TAB1",#N/A,TRUE,"GENERAL";"TAB2",#N/A,TRUE,"GENERAL";"TAB3",#N/A,TRUE,"GENERAL";"TAB4",#N/A,TRUE,"GENERAL";"TAB5",#N/A,TRUE,"GENERAL"}</definedName>
    <definedName name="rt">{"TAB1",#N/A,TRUE,"GENERAL";"TAB2",#N/A,TRUE,"GENERAL";"TAB3",#N/A,TRUE,"GENERAL";"TAB4",#N/A,TRUE,"GENERAL";"TAB5",#N/A,TRUE,"GENERAL"}</definedName>
    <definedName name="rte">{"TAB1",#N/A,TRUE,"GENERAL";"TAB2",#N/A,TRUE,"GENERAL";"TAB3",#N/A,TRUE,"GENERAL";"TAB4",#N/A,TRUE,"GENERAL";"TAB5",#N/A,TRUE,"GENERAL"}</definedName>
    <definedName name="rteg">{"via1",#N/A,TRUE,"general";"via2",#N/A,TRUE,"general";"via3",#N/A,TRUE,"general"}</definedName>
    <definedName name="rtert">{"TAB1",#N/A,TRUE,"GENERAL";"TAB2",#N/A,TRUE,"GENERAL";"TAB3",#N/A,TRUE,"GENERAL";"TAB4",#N/A,TRUE,"GENERAL";"TAB5",#N/A,TRUE,"GENERAL"}</definedName>
    <definedName name="rtes">{"via1",#N/A,TRUE,"general";"via2",#N/A,TRUE,"general";"via3",#N/A,TRUE,"general"}</definedName>
    <definedName name="rtewth">{"TAB1",#N/A,TRUE,"GENERAL";"TAB2",#N/A,TRUE,"GENERAL";"TAB3",#N/A,TRUE,"GENERAL";"TAB4",#N/A,TRUE,"GENERAL";"TAB5",#N/A,TRUE,"GENERAL"}</definedName>
    <definedName name="rthjtj">{"TAB1",#N/A,TRUE,"GENERAL";"TAB2",#N/A,TRUE,"GENERAL";"TAB3",#N/A,TRUE,"GENERAL";"TAB4",#N/A,TRUE,"GENERAL";"TAB5",#N/A,TRUE,"GENERAL"}</definedName>
    <definedName name="rthrthg">{"via1",#N/A,TRUE,"general";"via2",#N/A,TRUE,"general";"via3",#N/A,TRUE,"general"}</definedName>
    <definedName name="rthtrh">{"via1",#N/A,TRUE,"general";"via2",#N/A,TRUE,"general";"via3",#N/A,TRUE,"general"}</definedName>
    <definedName name="rtkk">{"via1",#N/A,TRUE,"general";"via2",#N/A,TRUE,"general";"via3",#N/A,TRUE,"general"}</definedName>
    <definedName name="rttthy">{"via1",#N/A,TRUE,"general";"via2",#N/A,TRUE,"general";"via3",#N/A,TRUE,"general"}</definedName>
    <definedName name="rtu">{"via1",#N/A,TRUE,"general";"via2",#N/A,TRUE,"general";"via3",#N/A,TRUE,"general"}</definedName>
    <definedName name="rtug">{"TAB1",#N/A,TRUE,"GENERAL";"TAB2",#N/A,TRUE,"GENERAL";"TAB3",#N/A,TRUE,"GENERAL";"TAB4",#N/A,TRUE,"GENERAL";"TAB5",#N/A,TRUE,"GENERAL"}</definedName>
    <definedName name="rtugsd">{"TAB1",#N/A,TRUE,"GENERAL";"TAB2",#N/A,TRUE,"GENERAL";"TAB3",#N/A,TRUE,"GENERAL";"TAB4",#N/A,TRUE,"GENERAL";"TAB5",#N/A,TRUE,"GENERAL"}</definedName>
    <definedName name="rturtu">{"via1",#N/A,TRUE,"general";"via2",#N/A,TRUE,"general";"via3",#N/A,TRUE,"general"}</definedName>
    <definedName name="rturu">{"via1",#N/A,TRUE,"general";"via2",#N/A,TRUE,"general";"via3",#N/A,TRUE,"general"}</definedName>
    <definedName name="rtut">{"via1",#N/A,TRUE,"general";"via2",#N/A,TRUE,"general";"via3",#N/A,TRUE,"general"}</definedName>
    <definedName name="rtutru">{"via1",#N/A,TRUE,"general";"via2",#N/A,TRUE,"general";"via3",#N/A,TRUE,"general"}</definedName>
    <definedName name="rtuy">{"via1",#N/A,TRUE,"general";"via2",#N/A,TRUE,"general";"via3",#N/A,TRUE,"general"}</definedName>
    <definedName name="rtyhr">{"TAB1",#N/A,TRUE,"GENERAL";"TAB2",#N/A,TRUE,"GENERAL";"TAB3",#N/A,TRUE,"GENERAL";"TAB4",#N/A,TRUE,"GENERAL";"TAB5",#N/A,TRUE,"GENERAL"}</definedName>
    <definedName name="rtym">{"via1",#N/A,TRUE,"general";"via2",#N/A,TRUE,"general";"via3",#N/A,TRUE,"general"}</definedName>
    <definedName name="rtyrey">{"TAB1",#N/A,TRUE,"GENERAL";"TAB2",#N/A,TRUE,"GENERAL";"TAB3",#N/A,TRUE,"GENERAL";"TAB4",#N/A,TRUE,"GENERAL";"TAB5",#N/A,TRUE,"GENERAL"}</definedName>
    <definedName name="rtyrh">{"via1",#N/A,TRUE,"general";"via2",#N/A,TRUE,"general";"via3",#N/A,TRUE,"general"}</definedName>
    <definedName name="RTYRTY">{"via1",#N/A,TRUE,"general";"via2",#N/A,TRUE,"general";"via3",#N/A,TRUE,"general"}</definedName>
    <definedName name="rtyt">{"TAB1",#N/A,TRUE,"GENERAL";"TAB2",#N/A,TRUE,"GENERAL";"TAB3",#N/A,TRUE,"GENERAL";"TAB4",#N/A,TRUE,"GENERAL";"TAB5",#N/A,TRUE,"GENERAL"}</definedName>
    <definedName name="rtytry">{"via1",#N/A,TRUE,"general";"via2",#N/A,TRUE,"general";"via3",#N/A,TRUE,"general"}</definedName>
    <definedName name="ruru">{"TAB1",#N/A,TRUE,"GENERAL";"TAB2",#N/A,TRUE,"GENERAL";"TAB3",#N/A,TRUE,"GENERAL";"TAB4",#N/A,TRUE,"GENERAL";"TAB5",#N/A,TRUE,"GENERAL"}</definedName>
    <definedName name="rutu">{"via1",#N/A,TRUE,"general";"via2",#N/A,TRUE,"general";"via3",#N/A,TRUE,"general"}</definedName>
    <definedName name="rwt">{"via1",#N/A,TRUE,"general";"via2",#N/A,TRUE,"general";"via3",#N/A,TRUE,"general"}</definedName>
    <definedName name="ry">{"via1",#N/A,TRUE,"general";"via2",#N/A,TRUE,"general";"via3",#N/A,TRUE,"general"}</definedName>
    <definedName name="ryeryb">{"TAB1",#N/A,TRUE,"GENERAL";"TAB2",#N/A,TRUE,"GENERAL";"TAB3",#N/A,TRUE,"GENERAL";"TAB4",#N/A,TRUE,"GENERAL";"TAB5",#N/A,TRUE,"GENERAL"}</definedName>
    <definedName name="rytrsdg">{"via1",#N/A,TRUE,"general";"via2",#N/A,TRUE,"general";"via3",#N/A,TRUE,"general"}</definedName>
    <definedName name="saa">{"via1",#N/A,TRUE,"general";"via2",#N/A,TRUE,"general";"via3",#N/A,TRUE,"general"}</definedName>
    <definedName name="SAD">{"via1",#N/A,TRUE,"general";"via2",#N/A,TRUE,"general";"via3",#N/A,TRUE,"general"}</definedName>
    <definedName name="SADF">{"via1",#N/A,TRUE,"general";"via2",#N/A,TRUE,"general";"via3",#N/A,TRUE,"general"}</definedName>
    <definedName name="sadff">{"TAB1",#N/A,TRUE,"GENERAL";"TAB2",#N/A,TRUE,"GENERAL";"TAB3",#N/A,TRUE,"GENERAL";"TAB4",#N/A,TRUE,"GENERAL";"TAB5",#N/A,TRUE,"GENERAL"}</definedName>
    <definedName name="sadfo">{"via1",#N/A,TRUE,"general";"via2",#N/A,TRUE,"general";"via3",#N/A,TRUE,"general"}</definedName>
    <definedName name="safdp">{"TAB1",#N/A,TRUE,"GENERAL";"TAB2",#N/A,TRUE,"GENERAL";"TAB3",#N/A,TRUE,"GENERAL";"TAB4",#N/A,TRUE,"GENERAL";"TAB5",#N/A,TRUE,"GENERAL"}</definedName>
    <definedName name="sbgfbgdr">{"via1",#N/A,TRUE,"general";"via2",#N/A,TRUE,"general";"via3",#N/A,TRUE,"general"}</definedName>
    <definedName name="sd">{"TAB1",#N/A,TRUE,"GENERAL";"TAB2",#N/A,TRUE,"GENERAL";"TAB3",#N/A,TRUE,"GENERAL";"TAB4",#N/A,TRUE,"GENERAL";"TAB5",#N/A,TRUE,"GENERAL"}</definedName>
    <definedName name="sdaf">{"via1",#N/A,TRUE,"general";"via2",#N/A,TRUE,"general";"via3",#N/A,TRUE,"general"}</definedName>
    <definedName name="sdas">{"via1",#N/A,TRUE,"general";"via2",#N/A,TRUE,"general";"via3",#N/A,TRUE,"general"}</definedName>
    <definedName name="sdasdf">{"via1",#N/A,TRUE,"general";"via2",#N/A,TRUE,"general";"via3",#N/A,TRUE,"general"}</definedName>
    <definedName name="SDCDSCT">{"TAB1",#N/A,TRUE,"GENERAL";"TAB2",#N/A,TRUE,"GENERAL";"TAB3",#N/A,TRUE,"GENERAL";"TAB4",#N/A,TRUE,"GENERAL";"TAB5",#N/A,TRUE,"GENERAL"}</definedName>
    <definedName name="SDDSAFF">{#N/A,#N/A,TRUE,"1842CWN0"}</definedName>
    <definedName name="SDFCE">{"TAB1",#N/A,TRUE,"GENERAL";"TAB2",#N/A,TRUE,"GENERAL";"TAB3",#N/A,TRUE,"GENERAL";"TAB4",#N/A,TRUE,"GENERAL";"TAB5",#N/A,TRUE,"GENERAL"}</definedName>
    <definedName name="sdfd">{"via1",#N/A,TRUE,"general";"via2",#N/A,TRUE,"general";"via3",#N/A,TRUE,"general"}</definedName>
    <definedName name="SDFDG">{#N/A,#N/A,TRUE,"1842CWN0"}</definedName>
    <definedName name="sdfds">{"via1",#N/A,TRUE,"general";"via2",#N/A,TRUE,"general";"via3",#N/A,TRUE,"general"}</definedName>
    <definedName name="SDFDSO">{"via1",#N/A,TRUE,"general";"via2",#N/A,TRUE,"general";"via3",#N/A,TRUE,"general"}</definedName>
    <definedName name="sdfdstp">{"TAB1",#N/A,TRUE,"GENERAL";"TAB2",#N/A,TRUE,"GENERAL";"TAB3",#N/A,TRUE,"GENERAL";"TAB4",#N/A,TRUE,"GENERAL";"TAB5",#N/A,TRUE,"GENERAL"}</definedName>
    <definedName name="SDFEO">{"via1",#N/A,TRUE,"general";"via2",#N/A,TRUE,"general";"via3",#N/A,TRUE,"general"}</definedName>
    <definedName name="sdfg">{"TAB1",#N/A,TRUE,"GENERAL";"TAB2",#N/A,TRUE,"GENERAL";"TAB3",#N/A,TRUE,"GENERAL";"TAB4",#N/A,TRUE,"GENERAL";"TAB5",#N/A,TRUE,"GENERAL"}</definedName>
    <definedName name="sdfgdsfk">{"via1",#N/A,TRUE,"general";"via2",#N/A,TRUE,"general";"via3",#N/A,TRUE,"general"}</definedName>
    <definedName name="sdfgsg">{"via1",#N/A,TRUE,"general";"via2",#N/A,TRUE,"general";"via3",#N/A,TRUE,"general"}</definedName>
    <definedName name="SDFLJK">{"TAB1",#N/A,TRUE,"GENERAL";"TAB2",#N/A,TRUE,"GENERAL";"TAB3",#N/A,TRUE,"GENERAL";"TAB4",#N/A,TRUE,"GENERAL";"TAB5",#N/A,TRUE,"GENERAL"}</definedName>
    <definedName name="sdfsd4">{"via1",#N/A,TRUE,"general";"via2",#N/A,TRUE,"general";"via3",#N/A,TRUE,"general"}</definedName>
    <definedName name="SDFSDF">{"TAB1",#N/A,TRUE,"GENERAL";"TAB2",#N/A,TRUE,"GENERAL";"TAB3",#N/A,TRUE,"GENERAL";"TAB4",#N/A,TRUE,"GENERAL";"TAB5",#N/A,TRUE,"GENERAL"}</definedName>
    <definedName name="sdfsdfb">{"via1",#N/A,TRUE,"general";"via2",#N/A,TRUE,"general";"via3",#N/A,TRUE,"general"}</definedName>
    <definedName name="sdfsdgg">{#N/A,#N/A,TRUE,"INGENIERIA";#N/A,#N/A,TRUE,"COMPRAS";#N/A,#N/A,TRUE,"DIRECCION";#N/A,#N/A,TRUE,"RESUMEN"}</definedName>
    <definedName name="SDFSF">{"TAB1",#N/A,TRUE,"GENERAL";"TAB2",#N/A,TRUE,"GENERAL";"TAB3",#N/A,TRUE,"GENERAL";"TAB4",#N/A,TRUE,"GENERAL";"TAB5",#N/A,TRUE,"GENERAL"}</definedName>
    <definedName name="sdfsv">{"TAB1",#N/A,TRUE,"GENERAL";"TAB2",#N/A,TRUE,"GENERAL";"TAB3",#N/A,TRUE,"GENERAL";"TAB4",#N/A,TRUE,"GENERAL";"TAB5",#N/A,TRUE,"GENERAL"}</definedName>
    <definedName name="sdgfd">{"TAB1",#N/A,TRUE,"GENERAL";"TAB2",#N/A,TRUE,"GENERAL";"TAB3",#N/A,TRUE,"GENERAL";"TAB4",#N/A,TRUE,"GENERAL";"TAB5",#N/A,TRUE,"GENERAL"}</definedName>
    <definedName name="sdgfgp">{"via1",#N/A,TRUE,"general";"via2",#N/A,TRUE,"general";"via3",#N/A,TRUE,"general"}</definedName>
    <definedName name="sdgfiu">{"via1",#N/A,TRUE,"general";"via2",#N/A,TRUE,"general";"via3",#N/A,TRUE,"general"}</definedName>
    <definedName name="sdgsd">{"TAB1",#N/A,TRUE,"GENERAL";"TAB2",#N/A,TRUE,"GENERAL";"TAB3",#N/A,TRUE,"GENERAL";"TAB4",#N/A,TRUE,"GENERAL";"TAB5",#N/A,TRUE,"GENERAL"}</definedName>
    <definedName name="sdgsg">{"via1",#N/A,TRUE,"general";"via2",#N/A,TRUE,"general";"via3",#N/A,TRUE,"general"}</definedName>
    <definedName name="SDIKOM">{"TAB1",#N/A,TRUE,"GENERAL";"TAB2",#N/A,TRUE,"GENERAL";"TAB3",#N/A,TRUE,"GENERAL";"TAB4",#N/A,TRUE,"GENERAL";"TAB5",#N/A,TRUE,"GENERAL"}</definedName>
    <definedName name="sdsdfh">{"via1",#N/A,TRUE,"general";"via2",#N/A,TRUE,"general";"via3",#N/A,TRUE,"general"}</definedName>
    <definedName name="sdsdfsdff">{#N/A,#N/A,TRUE,"1842CWN0"}</definedName>
    <definedName name="setrj">{"via1",#N/A,TRUE,"general";"via2",#N/A,TRUE,"general";"via3",#N/A,TRUE,"general"}</definedName>
    <definedName name="sett">{"via1",#N/A,TRUE,"general";"via2",#N/A,TRUE,"general";"via3",#N/A,TRUE,"general"}</definedName>
    <definedName name="sfasf">{"TAB1",#N/A,TRUE,"GENERAL";"TAB2",#N/A,TRUE,"GENERAL";"TAB3",#N/A,TRUE,"GENERAL";"TAB4",#N/A,TRUE,"GENERAL";"TAB5",#N/A,TRUE,"GENERAL"}</definedName>
    <definedName name="SFHSGFH">{"TAB1",#N/A,TRUE,"GENERAL";"TAB2",#N/A,TRUE,"GENERAL";"TAB3",#N/A,TRUE,"GENERAL";"TAB4",#N/A,TRUE,"GENERAL";"TAB5",#N/A,TRUE,"GENERAL"}</definedName>
    <definedName name="sfsd">{"via1",#N/A,TRUE,"general";"via2",#N/A,TRUE,"general";"via3",#N/A,TRUE,"general"}</definedName>
    <definedName name="sfsdf">{"TAB1",#N/A,TRUE,"GENERAL";"TAB2",#N/A,TRUE,"GENERAL";"TAB3",#N/A,TRUE,"GENERAL";"TAB4",#N/A,TRUE,"GENERAL";"TAB5",#N/A,TRUE,"GENERAL"}</definedName>
    <definedName name="sfsdferg">{"TAB1",#N/A,TRUE,"GENERAL";"TAB2",#N/A,TRUE,"GENERAL";"TAB3",#N/A,TRUE,"GENERAL";"TAB4",#N/A,TRUE,"GENERAL";"TAB5",#N/A,TRUE,"GENERAL"}</definedName>
    <definedName name="sfsdfs">{"TAB1",#N/A,TRUE,"GENERAL";"TAB2",#N/A,TRUE,"GENERAL";"TAB3",#N/A,TRUE,"GENERAL";"TAB4",#N/A,TRUE,"GENERAL";"TAB5",#N/A,TRUE,"GENERAL"}</definedName>
    <definedName localSheetId="0" name="solver_adj">'PRESUPUESTO OFICIAL (Entidad)'!#REF!</definedName>
    <definedName localSheetId="1" name="solver_adj">'PROPUESTA ECONÓMICA(Proponente)'!#REF!</definedName>
    <definedName localSheetId="0" name="solver_cvg">0.0001</definedName>
    <definedName localSheetId="1" name="solver_cvg">0.0001</definedName>
    <definedName localSheetId="0" name="solver_drv">1</definedName>
    <definedName localSheetId="1" name="solver_drv">1</definedName>
    <definedName localSheetId="0" name="solver_est">1</definedName>
    <definedName localSheetId="1" name="solver_est">1</definedName>
    <definedName localSheetId="0" name="solver_itr">100</definedName>
    <definedName localSheetId="1" name="solver_itr">100</definedName>
    <definedName localSheetId="0" name="solver_lin">2</definedName>
    <definedName localSheetId="1" name="solver_lin">2</definedName>
    <definedName localSheetId="0" name="solver_neg">2</definedName>
    <definedName localSheetId="1" name="solver_neg">2</definedName>
    <definedName localSheetId="0" name="solver_num">1</definedName>
    <definedName localSheetId="1" name="solver_num">1</definedName>
    <definedName localSheetId="0" name="solver_nwt">1</definedName>
    <definedName localSheetId="1" name="solver_nwt">1</definedName>
    <definedName localSheetId="0" name="solver_pre">0.000001</definedName>
    <definedName localSheetId="1" name="solver_pre">0.000001</definedName>
    <definedName localSheetId="0" name="solver_rel1">2</definedName>
    <definedName localSheetId="1" name="solver_rel1">2</definedName>
    <definedName localSheetId="0" name="solver_scl">2</definedName>
    <definedName localSheetId="1" name="solver_scl">2</definedName>
    <definedName localSheetId="0" name="solver_sho">2</definedName>
    <definedName localSheetId="1" name="solver_sho">2</definedName>
    <definedName localSheetId="0" name="solver_tim">100</definedName>
    <definedName localSheetId="1" name="solver_tim">100</definedName>
    <definedName localSheetId="0" name="solver_tol">0.05</definedName>
    <definedName localSheetId="1" name="solver_tol">0.05</definedName>
    <definedName localSheetId="0" name="solver_typ">3</definedName>
    <definedName localSheetId="1" name="solver_typ">3</definedName>
    <definedName localSheetId="0" name="solver_val">63899000000</definedName>
    <definedName localSheetId="1" name="solver_val">63899000000</definedName>
    <definedName name="srwrwr">{"TAB1",#N/A,TRUE,"GENERAL";"TAB2",#N/A,TRUE,"GENERAL";"TAB3",#N/A,TRUE,"GENERAL";"TAB4",#N/A,TRUE,"GENERAL";"TAB5",#N/A,TRUE,"GENERAL"}</definedName>
    <definedName name="sssss7">{"via1",#N/A,TRUE,"general";"via2",#N/A,TRUE,"general";"via3",#N/A,TRUE,"general"}</definedName>
    <definedName name="sssssa">{"TAB1",#N/A,TRUE,"GENERAL";"TAB2",#N/A,TRUE,"GENERAL";"TAB3",#N/A,TRUE,"GENERAL";"TAB4",#N/A,TRUE,"GENERAL";"TAB5",#N/A,TRUE,"GENERAL"}</definedName>
    <definedName name="sssssy">{"via1",#N/A,TRUE,"general";"via2",#N/A,TRUE,"general";"via3",#N/A,TRUE,"general"}</definedName>
    <definedName name="stt">{"via1",#N/A,TRUE,"general";"via2",#N/A,TRUE,"general";"via3",#N/A,TRUE,"general"}</definedName>
    <definedName name="swsw">{"via1",#N/A,TRUE,"general";"via2",#N/A,TRUE,"general";"via3",#N/A,TRUE,"general"}</definedName>
    <definedName name="swsw3">{"TAB1",#N/A,TRUE,"GENERAL";"TAB2",#N/A,TRUE,"GENERAL";"TAB3",#N/A,TRUE,"GENERAL";"TAB4",#N/A,TRUE,"GENERAL";"TAB5",#N/A,TRUE,"GENERAL"}</definedName>
    <definedName name="t5t5">{"TAB1",#N/A,TRUE,"GENERAL";"TAB2",#N/A,TRUE,"GENERAL";"TAB3",#N/A,TRUE,"GENERAL";"TAB4",#N/A,TRUE,"GENERAL";"TAB5",#N/A,TRUE,"GENERAL"}</definedName>
    <definedName name="tdy">{"TAB1",#N/A,TRUE,"GENERAL";"TAB2",#N/A,TRUE,"GENERAL";"TAB3",#N/A,TRUE,"GENERAL";"TAB4",#N/A,TRUE,"GENERAL";"TAB5",#N/A,TRUE,"GENERAL"}</definedName>
    <definedName name="tewst">{"TAB1",#N/A,TRUE,"GENERAL";"TAB2",#N/A,TRUE,"GENERAL";"TAB3",#N/A,TRUE,"GENERAL";"TAB4",#N/A,TRUE,"GENERAL";"TAB5",#N/A,TRUE,"GENERAL"}</definedName>
    <definedName name="teytrh">{"via1",#N/A,TRUE,"general";"via2",#N/A,TRUE,"general";"via3",#N/A,TRUE,"general"}</definedName>
    <definedName name="thdh">{"TAB1",#N/A,TRUE,"GENERAL";"TAB2",#N/A,TRUE,"GENERAL";"TAB3",#N/A,TRUE,"GENERAL";"TAB4",#N/A,TRUE,"GENERAL";"TAB5",#N/A,TRUE,"GENERAL"}</definedName>
    <definedName name="thtj">{"via1",#N/A,TRUE,"general";"via2",#N/A,TRUE,"general";"via3",#N/A,TRUE,"general"}</definedName>
    <definedName localSheetId="0" name="TK_1">[4]INST!#REF!</definedName>
    <definedName name="TK_1">[4]INST!#REF!</definedName>
    <definedName name="tortas">{"TAB1",#N/A,TRUE,"GENERAL";"TAB2",#N/A,TRUE,"GENERAL";"TAB3",#N/A,TRUE,"GENERAL";"TAB4",#N/A,TRUE,"GENERAL";"TAB5",#N/A,TRUE,"GENERAL"}</definedName>
    <definedName name="tortas2">{"via1",#N/A,TRUE,"general";"via2",#N/A,TRUE,"general";"via3",#N/A,TRUE,"general"}</definedName>
    <definedName name="tr">{"TAB1",#N/A,TRUE,"GENERAL";"TAB2",#N/A,TRUE,"GENERAL";"TAB3",#N/A,TRUE,"GENERAL";"TAB4",#N/A,TRUE,"GENERAL";"TAB5",#N/A,TRUE,"GENERAL"}</definedName>
    <definedName name="trest">{"TAB1",#N/A,TRUE,"GENERAL";"TAB2",#N/A,TRUE,"GENERAL";"TAB3",#N/A,TRUE,"GENERAL";"TAB4",#N/A,TRUE,"GENERAL";"TAB5",#N/A,TRUE,"GENERAL"}</definedName>
    <definedName name="tret">{"TAB1",#N/A,TRUE,"GENERAL";"TAB2",#N/A,TRUE,"GENERAL";"TAB3",#N/A,TRUE,"GENERAL";"TAB4",#N/A,TRUE,"GENERAL";"TAB5",#N/A,TRUE,"GENERAL"}</definedName>
    <definedName name="trh">{"via1",#N/A,TRUE,"general";"via2",#N/A,TRUE,"general";"via3",#N/A,TRUE,"general"}</definedName>
    <definedName name="trhfh">{"via1",#N/A,TRUE,"general";"via2",#N/A,TRUE,"general";"via3",#N/A,TRUE,"general"}</definedName>
    <definedName name="trjfgjh">{"via1",#N/A,TRUE,"general";"via2",#N/A,TRUE,"general";"via3",#N/A,TRUE,"general"}</definedName>
    <definedName name="tru">{"via1",#N/A,TRUE,"general";"via2",#N/A,TRUE,"general";"via3",#N/A,TRUE,"general"}</definedName>
    <definedName name="truds">{"via1",#N/A,TRUE,"general";"via2",#N/A,TRUE,"general";"via3",#N/A,TRUE,"general"}</definedName>
    <definedName name="trutu">{"via1",#N/A,TRUE,"general";"via2",#N/A,TRUE,"general";"via3",#N/A,TRUE,"general"}</definedName>
    <definedName name="trydfg">{"via1",#N/A,TRUE,"general";"via2",#N/A,TRUE,"general";"via3",#N/A,TRUE,"general"}</definedName>
    <definedName name="trydtrygf">{"via1",#N/A,TRUE,"general";"via2",#N/A,TRUE,"general";"via3",#N/A,TRUE,"general"}</definedName>
    <definedName name="tryery">{"TAB1",#N/A,TRUE,"GENERAL";"TAB2",#N/A,TRUE,"GENERAL";"TAB3",#N/A,TRUE,"GENERAL";"TAB4",#N/A,TRUE,"GENERAL";"TAB5",#N/A,TRUE,"GENERAL"}</definedName>
    <definedName name="tryi6">{"TAB1",#N/A,TRUE,"GENERAL";"TAB2",#N/A,TRUE,"GENERAL";"TAB3",#N/A,TRUE,"GENERAL";"TAB4",#N/A,TRUE,"GENERAL";"TAB5",#N/A,TRUE,"GENERAL"}</definedName>
    <definedName name="tryrth">{"via1",#N/A,TRUE,"general";"via2",#N/A,TRUE,"general";"via3",#N/A,TRUE,"general"}</definedName>
    <definedName name="tsert">{"TAB1",#N/A,TRUE,"GENERAL";"TAB2",#N/A,TRUE,"GENERAL";"TAB3",#N/A,TRUE,"GENERAL";"TAB4",#N/A,TRUE,"GENERAL";"TAB5",#N/A,TRUE,"GENERAL"}</definedName>
    <definedName name="TTR">{"via1",#N/A,TRUE,"general";"via2",#N/A,TRUE,"general";"via3",#N/A,TRUE,"general"}</definedName>
    <definedName name="ttrff">{"via1",#N/A,TRUE,"general";"via2",#N/A,TRUE,"general";"via3",#N/A,TRUE,"general"}</definedName>
    <definedName name="ttt">{"TAB1",#N/A,TRUE,"GENERAL";"TAB2",#N/A,TRUE,"GENERAL";"TAB3",#N/A,TRUE,"GENERAL";"TAB4",#N/A,TRUE,"GENERAL";"TAB5",#N/A,TRUE,"GENERAL"}</definedName>
    <definedName name="tttt7">{"via1",#N/A,TRUE,"general";"via2",#N/A,TRUE,"general";"via3",#N/A,TRUE,"general"}</definedName>
    <definedName name="tttthy">{"TAB1",#N/A,TRUE,"GENERAL";"TAB2",#N/A,TRUE,"GENERAL";"TAB3",#N/A,TRUE,"GENERAL";"TAB4",#N/A,TRUE,"GENERAL";"TAB5",#N/A,TRUE,"GENERAL"}</definedName>
    <definedName name="ttttr">{"via1",#N/A,TRUE,"general";"via2",#N/A,TRUE,"general";"via3",#N/A,TRUE,"general"}</definedName>
    <definedName name="ttttt">{"TAB1",#N/A,TRUE,"GENERAL";"TAB2",#N/A,TRUE,"GENERAL";"TAB3",#N/A,TRUE,"GENERAL";"TAB4",#N/A,TRUE,"GENERAL";"TAB5",#N/A,TRUE,"GENERAL"}</definedName>
    <definedName name="tu">{"via1",#N/A,TRUE,"general";"via2",#N/A,TRUE,"general";"via3",#N/A,TRUE,"general"}</definedName>
    <definedName name="tur">{"TAB1",#N/A,TRUE,"GENERAL";"TAB2",#N/A,TRUE,"GENERAL";"TAB3",#N/A,TRUE,"GENERAL";"TAB4",#N/A,TRUE,"GENERAL";"TAB5",#N/A,TRUE,"GENERAL"}</definedName>
    <definedName name="turu">{"TAB1",#N/A,TRUE,"GENERAL";"TAB2",#N/A,TRUE,"GENERAL";"TAB3",#N/A,TRUE,"GENERAL";"TAB4",#N/A,TRUE,"GENERAL";"TAB5",#N/A,TRUE,"GENERAL"}</definedName>
    <definedName name="twer">{"TAB1",#N/A,TRUE,"GENERAL";"TAB2",#N/A,TRUE,"GENERAL";"TAB3",#N/A,TRUE,"GENERAL";"TAB4",#N/A,TRUE,"GENERAL";"TAB5",#N/A,TRUE,"GENERAL"}</definedName>
    <definedName name="twet">{"TAB1",#N/A,TRUE,"GENERAL";"TAB2",#N/A,TRUE,"GENERAL";"TAB3",#N/A,TRUE,"GENERAL";"TAB4",#N/A,TRUE,"GENERAL";"TAB5",#N/A,TRUE,"GENERAL"}</definedName>
    <definedName name="ty">{"via1",#N/A,TRUE,"general";"via2",#N/A,TRUE,"general";"via3",#N/A,TRUE,"general"}</definedName>
    <definedName name="tyery">{"via1",#N/A,TRUE,"general";"via2",#N/A,TRUE,"general";"via3",#N/A,TRUE,"general"}</definedName>
    <definedName name="tyj">{"TAB1",#N/A,TRUE,"GENERAL";"TAB2",#N/A,TRUE,"GENERAL";"TAB3",#N/A,TRUE,"GENERAL";"TAB4",#N/A,TRUE,"GENERAL";"TAB5",#N/A,TRUE,"GENERAL"}</definedName>
    <definedName name="tyjtyj">{"TAB1",#N/A,TRUE,"GENERAL";"TAB2",#N/A,TRUE,"GENERAL";"TAB3",#N/A,TRUE,"GENERAL";"TAB4",#N/A,TRUE,"GENERAL";"TAB5",#N/A,TRUE,"GENERAL"}</definedName>
    <definedName name="tyjytjuyjuy">{"TAB1",#N/A,TRUE,"GENERAL";"TAB2",#N/A,TRUE,"GENERAL";"TAB3",#N/A,TRUE,"GENERAL";"TAB4",#N/A,TRUE,"GENERAL";"TAB5",#N/A,TRUE,"GENERAL"}</definedName>
    <definedName name="tyk">{"via1",#N/A,TRUE,"general";"via2",#N/A,TRUE,"general";"via3",#N/A,TRUE,"general"}</definedName>
    <definedName name="tym">{"via1",#N/A,TRUE,"general";"via2",#N/A,TRUE,"general";"via3",#N/A,TRUE,"general"}</definedName>
    <definedName name="tyr">{"via1",#N/A,TRUE,"general";"via2",#N/A,TRUE,"general";"via3",#N/A,TRUE,"general"}</definedName>
    <definedName name="tytgfhgfh">{"TAB1",#N/A,TRUE,"GENERAL";"TAB2",#N/A,TRUE,"GENERAL";"TAB3",#N/A,TRUE,"GENERAL";"TAB4",#N/A,TRUE,"GENERAL";"TAB5",#N/A,TRUE,"GENERAL"}</definedName>
    <definedName name="tyty">{"TAB1",#N/A,TRUE,"GENERAL";"TAB2",#N/A,TRUE,"GENERAL";"TAB3",#N/A,TRUE,"GENERAL";"TAB4",#N/A,TRUE,"GENERAL";"TAB5",#N/A,TRUE,"GENERAL"}</definedName>
    <definedName name="TYUIYI">{"TAB1",#N/A,TRUE,"GENERAL";"TAB2",#N/A,TRUE,"GENERAL";"TAB3",#N/A,TRUE,"GENERAL";"TAB4",#N/A,TRUE,"GENERAL";"TAB5",#N/A,TRUE,"GENERAL"}</definedName>
    <definedName name="tyujh">{"TAB1",#N/A,TRUE,"GENERAL";"TAB2",#N/A,TRUE,"GENERAL";"TAB3",#N/A,TRUE,"GENERAL";"TAB4",#N/A,TRUE,"GENERAL";"TAB5",#N/A,TRUE,"GENERAL"}</definedName>
    <definedName name="tyuty">{"TAB1",#N/A,TRUE,"GENERAL";"TAB2",#N/A,TRUE,"GENERAL";"TAB3",#N/A,TRUE,"GENERAL";"TAB4",#N/A,TRUE,"GENERAL";"TAB5",#N/A,TRUE,"GENERAL"}</definedName>
    <definedName name="tyutyu">{"via1",#N/A,TRUE,"general";"via2",#N/A,TRUE,"general";"via3",#N/A,TRUE,"general"}</definedName>
    <definedName name="tyxg">{"via1",#N/A,TRUE,"general";"via2",#N/A,TRUE,"general";"via3",#N/A,TRUE,"general"}</definedName>
    <definedName name="u3u">{"TAB1",#N/A,TRUE,"GENERAL";"TAB2",#N/A,TRUE,"GENERAL";"TAB3",#N/A,TRUE,"GENERAL";"TAB4",#N/A,TRUE,"GENERAL";"TAB5",#N/A,TRUE,"GENERAL"}</definedName>
    <definedName name="u7u7">{"TAB1",#N/A,TRUE,"GENERAL";"TAB2",#N/A,TRUE,"GENERAL";"TAB3",#N/A,TRUE,"GENERAL";"TAB4",#N/A,TRUE,"GENERAL";"TAB5",#N/A,TRUE,"GENERAL"}</definedName>
    <definedName name="UI">{"via1",#N/A,TRUE,"general";"via2",#N/A,TRUE,"general";"via3",#N/A,TRUE,"general"}</definedName>
    <definedName name="uijhj">{"via1",#N/A,TRUE,"general";"via2",#N/A,TRUE,"general";"via3",#N/A,TRUE,"general"}</definedName>
    <definedName name="uio">{"TAB1",#N/A,TRUE,"GENERAL";"TAB2",#N/A,TRUE,"GENERAL";"TAB3",#N/A,TRUE,"GENERAL";"TAB4",#N/A,TRUE,"GENERAL";"TAB5",#N/A,TRUE,"GENERAL"}</definedName>
    <definedName name="uiou">{"TAB1",#N/A,TRUE,"GENERAL";"TAB2",#N/A,TRUE,"GENERAL";"TAB3",#N/A,TRUE,"GENERAL";"TAB4",#N/A,TRUE,"GENERAL";"TAB5",#N/A,TRUE,"GENERAL"}</definedName>
    <definedName name="uir">{"via1",#N/A,TRUE,"general";"via2",#N/A,TRUE,"general";"via3",#N/A,TRUE,"general"}</definedName>
    <definedName name="uituii">{"TAB1",#N/A,TRUE,"GENERAL";"TAB2",#N/A,TRUE,"GENERAL";"TAB3",#N/A,TRUE,"GENERAL";"TAB4",#N/A,TRUE,"GENERAL";"TAB5",#N/A,TRUE,"GENERAL"}</definedName>
    <definedName name="uityjj">{"via1",#N/A,TRUE,"general";"via2",#N/A,TRUE,"general";"via3",#N/A,TRUE,"general"}</definedName>
    <definedName name="uiufgj">{"TAB1",#N/A,TRUE,"GENERAL";"TAB2",#N/A,TRUE,"GENERAL";"TAB3",#N/A,TRUE,"GENERAL";"TAB4",#N/A,TRUE,"GENERAL";"TAB5",#N/A,TRUE,"GENERAL"}</definedName>
    <definedName name="UIUYI">{"TAB1",#N/A,TRUE,"GENERAL";"TAB2",#N/A,TRUE,"GENERAL";"TAB3",#N/A,TRUE,"GENERAL";"TAB4",#N/A,TRUE,"GENERAL";"TAB5",#N/A,TRUE,"GENERAL"}</definedName>
    <definedName localSheetId="0" name="unj">[3]INST!#REF!</definedName>
    <definedName name="unj">[3]INST!#REF!</definedName>
    <definedName name="UOUIV">{"TAB1",#N/A,TRUE,"GENERAL";"TAB2",#N/A,TRUE,"GENERAL";"TAB3",#N/A,TRUE,"GENERAL";"TAB4",#N/A,TRUE,"GENERAL";"TAB5",#N/A,TRUE,"GENERAL"}</definedName>
    <definedName name="uryur">{"TAB1",#N/A,TRUE,"GENERAL";"TAB2",#N/A,TRUE,"GENERAL";"TAB3",#N/A,TRUE,"GENERAL";"TAB4",#N/A,TRUE,"GENERAL";"TAB5",#N/A,TRUE,"GENERAL"}</definedName>
    <definedName name="uu">{"TAB1",#N/A,TRUE,"GENERAL";"TAB2",#N/A,TRUE,"GENERAL";"TAB3",#N/A,TRUE,"GENERAL";"TAB4",#N/A,TRUE,"GENERAL";"TAB5",#N/A,TRUE,"GENERAL"}</definedName>
    <definedName name="uuu">{"TAB1",#N/A,TRUE,"GENERAL";"TAB2",#N/A,TRUE,"GENERAL";"TAB3",#N/A,TRUE,"GENERAL";"TAB4",#N/A,TRUE,"GENERAL";"TAB5",#N/A,TRUE,"GENERAL"}</definedName>
    <definedName name="uuuuo">{"TAB1",#N/A,TRUE,"GENERAL";"TAB2",#N/A,TRUE,"GENERAL";"TAB3",#N/A,TRUE,"GENERAL";"TAB4",#N/A,TRUE,"GENERAL";"TAB5",#N/A,TRUE,"GENERAL"}</definedName>
    <definedName name="uuuuuj">{"via1",#N/A,TRUE,"general";"via2",#N/A,TRUE,"general";"via3",#N/A,TRUE,"general"}</definedName>
    <definedName name="uwkap">{"TAB1",#N/A,TRUE,"GENERAL";"TAB2",#N/A,TRUE,"GENERAL";"TAB3",#N/A,TRUE,"GENERAL";"TAB4",#N/A,TRUE,"GENERAL";"TAB5",#N/A,TRUE,"GENERAL"}</definedName>
    <definedName name="uyiyiy">{"TAB1",#N/A,TRUE,"GENERAL";"TAB2",#N/A,TRUE,"GENERAL";"TAB3",#N/A,TRUE,"GENERAL";"TAB4",#N/A,TRUE,"GENERAL";"TAB5",#N/A,TRUE,"GENERAL"}</definedName>
    <definedName name="uytu">{"TAB1",#N/A,TRUE,"GENERAL";"TAB2",#N/A,TRUE,"GENERAL";"TAB3",#N/A,TRUE,"GENERAL";"TAB4",#N/A,TRUE,"GENERAL";"TAB5",#N/A,TRUE,"GENERAL"}</definedName>
    <definedName name="uyur">{"via1",#N/A,TRUE,"general";"via2",#N/A,TRUE,"general";"via3",#N/A,TRUE,"general"}</definedName>
    <definedName name="v">{"TAB1",#N/A,TRUE,"GENERAL";"TAB2",#N/A,TRUE,"GENERAL";"TAB3",#N/A,TRUE,"GENERAL";"TAB4",#N/A,TRUE,"GENERAL";"TAB5",#N/A,TRUE,"GENERAL"}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{"via1",#N/A,TRUE,"general";"via2",#N/A,TRUE,"general";"via3",#N/A,TRUE,"general"}</definedName>
    <definedName name="vdsvnj">{"via1",#N/A,TRUE,"general";"via2",#N/A,TRUE,"general";"via3",#N/A,TRUE,"general"}</definedName>
    <definedName name="vfbgnhyt">{"via1",#N/A,TRUE,"general";"via2",#N/A,TRUE,"general";"via3",#N/A,TRUE,"general"}</definedName>
    <definedName name="vfvdv">{"TAB1",#N/A,TRUE,"GENERAL";"TAB2",#N/A,TRUE,"GENERAL";"TAB3",#N/A,TRUE,"GENERAL";"TAB4",#N/A,TRUE,"GENERAL";"TAB5",#N/A,TRUE,"GENERAL"}</definedName>
    <definedName name="vfvf">{"TAB1",#N/A,TRUE,"GENERAL";"TAB2",#N/A,TRUE,"GENERAL";"TAB3",#N/A,TRUE,"GENERAL";"TAB4",#N/A,TRUE,"GENERAL";"TAB5",#N/A,TRUE,"GENERAL"}</definedName>
    <definedName name="vk">{"via1",#N/A,TRUE,"general";"via2",#N/A,TRUE,"general";"via3",#N/A,TRUE,"general"}</definedName>
    <definedName name="vnbvxb">{"via1",#N/A,TRUE,"general";"via2",#N/A,TRUE,"general";"via3",#N/A,TRUE,"general"}</definedName>
    <definedName name="VNVBN">{"TAB1",#N/A,TRUE,"GENERAL";"TAB2",#N/A,TRUE,"GENERAL";"TAB3",#N/A,TRUE,"GENERAL";"TAB4",#N/A,TRUE,"GENERAL";"TAB5",#N/A,TRUE,"GENERAL"}</definedName>
    <definedName name="vsdfj">{"via1",#N/A,TRUE,"general";"via2",#N/A,TRUE,"general";"via3",#N/A,TRUE,"general"}</definedName>
    <definedName name="vt">{"via1",#N/A,TRUE,"general";"via2",#N/A,TRUE,"general";"via3",#N/A,TRUE,"general"}</definedName>
    <definedName name="vvcxv">{"TAB1",#N/A,TRUE,"GENERAL";"TAB2",#N/A,TRUE,"GENERAL";"TAB3",#N/A,TRUE,"GENERAL";"TAB4",#N/A,TRUE,"GENERAL";"TAB5",#N/A,TRUE,"GENERAL"}</definedName>
    <definedName name="vvvvt">{"via1",#N/A,TRUE,"general";"via2",#N/A,TRUE,"general";"via3",#N/A,TRUE,"general"}</definedName>
    <definedName name="vvvvvvf">{"via1",#N/A,TRUE,"general";"via2",#N/A,TRUE,"general";"via3",#N/A,TRUE,"general"}</definedName>
    <definedName name="vy">{"TAB1",#N/A,TRUE,"GENERAL";"TAB2",#N/A,TRUE,"GENERAL";"TAB3",#N/A,TRUE,"GENERAL";"TAB4",#N/A,TRUE,"GENERAL";"TAB5",#N/A,TRUE,"GENERAL"}</definedName>
    <definedName name="w2w2w">{"via1",#N/A,TRUE,"general";"via2",#N/A,TRUE,"general";"via3",#N/A,TRUE,"general"}</definedName>
    <definedName name="WDD">{#N/A,#N/A,FALSE,"orthoflow";#N/A,#N/A,FALSE,"Miscelaneos";#N/A,#N/A,FALSE,"Instrumentacio";#N/A,#N/A,FALSE,"Electrico";#N/A,#N/A,FALSE,"Valv. Seguridad"}</definedName>
    <definedName name="werew">{"TAB1",#N/A,TRUE,"GENERAL";"TAB2",#N/A,TRUE,"GENERAL";"TAB3",#N/A,TRUE,"GENERAL";"TAB4",#N/A,TRUE,"GENERAL";"TAB5",#N/A,TRUE,"GENERAL"}</definedName>
    <definedName name="WEREWR">{"via1",#N/A,TRUE,"general";"via2",#N/A,TRUE,"general";"via3",#N/A,TRUE,"general"}</definedName>
    <definedName name="werfdsf">{"TAB1",#N/A,TRUE,"GENERAL";"TAB2",#N/A,TRUE,"GENERAL";"TAB3",#N/A,TRUE,"GENERAL";"TAB4",#N/A,TRUE,"GENERAL";"TAB5",#N/A,TRUE,"GENERAL"}</definedName>
    <definedName name="werh">{"via1",#N/A,TRUE,"general";"via2",#N/A,TRUE,"general";"via3",#N/A,TRUE,"general"}</definedName>
    <definedName name="wersfdfrguyo">{"via1",#N/A,TRUE,"general";"via2",#N/A,TRUE,"general";"via3",#N/A,TRUE,"general"}</definedName>
    <definedName name="werwr">{"via1",#N/A,TRUE,"general";"via2",#N/A,TRUE,"general";"via3",#N/A,TRUE,"general"}</definedName>
    <definedName name="WERWVN">{"TAB1",#N/A,TRUE,"GENERAL";"TAB2",#N/A,TRUE,"GENERAL";"TAB3",#N/A,TRUE,"GENERAL";"TAB4",#N/A,TRUE,"GENERAL";"TAB5",#N/A,TRUE,"GENERAL"}</definedName>
    <definedName name="wetrew">{"via1",#N/A,TRUE,"general";"via2",#N/A,TRUE,"general";"via3",#N/A,TRUE,"general"}</definedName>
    <definedName name="wettt">{"via1",#N/A,TRUE,"general";"via2",#N/A,TRUE,"general";"via3",#N/A,TRUE,"general"}</definedName>
    <definedName name="wetwretd">{"via1",#N/A,TRUE,"general";"via2",#N/A,TRUE,"general";"via3",#N/A,TRUE,"general"}</definedName>
    <definedName name="wew">{"via1",#N/A,TRUE,"general";"via2",#N/A,TRUE,"general";"via3",#N/A,TRUE,"general"}</definedName>
    <definedName name="wffag">{"via1",#N/A,TRUE,"general";"via2",#N/A,TRUE,"general";"via3",#N/A,TRUE,"general"}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{"via1",#N/A,TRUE,"general";"via2",#N/A,TRUE,"general";"via3",#N/A,TRUE,"general"}</definedName>
    <definedName name="wsnhed">{"via1",#N/A,TRUE,"general";"via2",#N/A,TRUE,"general";"via3",#N/A,TRUE,"general"}</definedName>
    <definedName name="wswswsqa">{"via1",#N/A,TRUE,"general";"via2",#N/A,TRUE,"general";"via3",#N/A,TRUE,"general"}</definedName>
    <definedName name="wtt">{"TAB1",#N/A,TRUE,"GENERAL";"TAB2",#N/A,TRUE,"GENERAL";"TAB3",#N/A,TRUE,"GENERAL";"TAB4",#N/A,TRUE,"GENERAL";"TAB5",#N/A,TRUE,"GENERAL"}</definedName>
    <definedName name="wwded3">{"via1",#N/A,TRUE,"general";"via2",#N/A,TRUE,"general";"via3",#N/A,TRUE,"general"}</definedName>
    <definedName name="wwwwe">{"TAB1",#N/A,TRUE,"GENERAL";"TAB2",#N/A,TRUE,"GENERAL";"TAB3",#N/A,TRUE,"GENERAL";"TAB4",#N/A,TRUE,"GENERAL";"TAB5",#N/A,TRUE,"GENERAL"}</definedName>
    <definedName name="wyty">{"via1",#N/A,TRUE,"general";"via2",#N/A,TRUE,"general";"via3",#N/A,TRUE,"general"}</definedName>
    <definedName name="xcbvbs">{"TAB1",#N/A,TRUE,"GENERAL";"TAB2",#N/A,TRUE,"GENERAL";"TAB3",#N/A,TRUE,"GENERAL";"TAB4",#N/A,TRUE,"GENERAL";"TAB5",#N/A,TRUE,"GENERAL"}</definedName>
    <definedName name="XSW">{#N/A,#N/A,TRUE,"1842CWN0"}</definedName>
    <definedName name="xsxs">{"TAB1",#N/A,TRUE,"GENERAL";"TAB2",#N/A,TRUE,"GENERAL";"TAB3",#N/A,TRUE,"GENERAL";"TAB4",#N/A,TRUE,"GENERAL";"TAB5",#N/A,TRUE,"GENERAL"}</definedName>
    <definedName name="xxfg">{"via1",#N/A,TRUE,"general";"via2",#N/A,TRUE,"general";"via3",#N/A,TRUE,"general"}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29">{"via1",#N/A,TRUE,"general";"via2",#N/A,TRUE,"general";"via3",#N/A,TRUE,"general"}</definedName>
    <definedName name="XZXZV">{"via1",#N/A,TRUE,"general";"via2",#N/A,TRUE,"general";"via3",#N/A,TRUE,"general"}</definedName>
    <definedName name="y6y6">{"via1",#N/A,TRUE,"general";"via2",#N/A,TRUE,"general";"via3",#N/A,TRUE,"general"}</definedName>
    <definedName name="yery">{"via1",#N/A,TRUE,"general";"via2",#N/A,TRUE,"general";"via3",#N/A,TRUE,"general"}</definedName>
    <definedName name="yhy">{"TAB1",#N/A,TRUE,"GENERAL";"TAB2",#N/A,TRUE,"GENERAL";"TAB3",#N/A,TRUE,"GENERAL";"TAB4",#N/A,TRUE,"GENERAL";"TAB5",#N/A,TRUE,"GENERAL"}</definedName>
    <definedName name="yjyj">{"TAB1",#N/A,TRUE,"GENERAL";"TAB2",#N/A,TRUE,"GENERAL";"TAB3",#N/A,TRUE,"GENERAL";"TAB4",#N/A,TRUE,"GENERAL";"TAB5",#N/A,TRUE,"GENERAL"}</definedName>
    <definedName name="yrey">{"via1",#N/A,TRUE,"general";"via2",#N/A,TRUE,"general";"via3",#N/A,TRUE,"general"}</definedName>
    <definedName name="yry">{"via1",#N/A,TRUE,"general";"via2",#N/A,TRUE,"general";"via3",#N/A,TRUE,"general"}</definedName>
    <definedName name="ytj">{"TAB1",#N/A,TRUE,"GENERAL";"TAB2",#N/A,TRUE,"GENERAL";"TAB3",#N/A,TRUE,"GENERAL";"TAB4",#N/A,TRUE,"GENERAL";"TAB5",#N/A,TRUE,"GENERAL"}</definedName>
    <definedName name="ytjt6">{"via1",#N/A,TRUE,"general";"via2",#N/A,TRUE,"general";"via3",#N/A,TRUE,"general"}</definedName>
    <definedName name="ytrwyr">{"TAB1",#N/A,TRUE,"GENERAL";"TAB2",#N/A,TRUE,"GENERAL";"TAB3",#N/A,TRUE,"GENERAL";"TAB4",#N/A,TRUE,"GENERAL";"TAB5",#N/A,TRUE,"GENERAL"}</definedName>
    <definedName name="ytry">{"via1",#N/A,TRUE,"general";"via2",#N/A,TRUE,"general";"via3",#N/A,TRUE,"general"}</definedName>
    <definedName name="ytryrty">{"via1",#N/A,TRUE,"general";"via2",#N/A,TRUE,"general";"via3",#N/A,TRUE,"general"}</definedName>
    <definedName name="YTRYUYT">{"TAB1",#N/A,TRUE,"GENERAL";"TAB2",#N/A,TRUE,"GENERAL";"TAB3",#N/A,TRUE,"GENERAL";"TAB4",#N/A,TRUE,"GENERAL";"TAB5",#N/A,TRUE,"GENERAL"}</definedName>
    <definedName name="ytudfgd">{"TAB1",#N/A,TRUE,"GENERAL";"TAB2",#N/A,TRUE,"GENERAL";"TAB3",#N/A,TRUE,"GENERAL";"TAB4",#N/A,TRUE,"GENERAL";"TAB5",#N/A,TRUE,"GENERAL"}</definedName>
    <definedName name="yturtu7">{"TAB1",#N/A,TRUE,"GENERAL";"TAB2",#N/A,TRUE,"GENERAL";"TAB3",#N/A,TRUE,"GENERAL";"TAB4",#N/A,TRUE,"GENERAL";"TAB5",#N/A,TRUE,"GENERAL"}</definedName>
    <definedName name="yturu">{"TAB1",#N/A,TRUE,"GENERAL";"TAB2",#N/A,TRUE,"GENERAL";"TAB3",#N/A,TRUE,"GENERAL";"TAB4",#N/A,TRUE,"GENERAL";"TAB5",#N/A,TRUE,"GENERAL"}</definedName>
    <definedName name="ytuytfgh">{"via1",#N/A,TRUE,"general";"via2",#N/A,TRUE,"general";"via3",#N/A,TRUE,"general"}</definedName>
    <definedName name="yty">{"TAB1",#N/A,TRUE,"GENERAL";"TAB2",#N/A,TRUE,"GENERAL";"TAB3",#N/A,TRUE,"GENERAL";"TAB4",#N/A,TRUE,"GENERAL";"TAB5",#N/A,TRUE,"GENERAL"}</definedName>
    <definedName name="ytyyh">{"via1",#N/A,TRUE,"general";"via2",#N/A,TRUE,"general";"via3",#N/A,TRUE,"general"}</definedName>
    <definedName name="ytzacdfg">{"TAB1",#N/A,TRUE,"GENERAL";"TAB2",#N/A,TRUE,"GENERAL";"TAB3",#N/A,TRUE,"GENERAL";"TAB4",#N/A,TRUE,"GENERAL";"TAB5",#N/A,TRUE,"GENERAL"}</definedName>
    <definedName name="yu">{"TAB1",#N/A,TRUE,"GENERAL";"TAB2",#N/A,TRUE,"GENERAL";"TAB3",#N/A,TRUE,"GENERAL";"TAB4",#N/A,TRUE,"GENERAL";"TAB5",#N/A,TRUE,"GENERAL"}</definedName>
    <definedName name="yudre54">{"TAB1",#N/A,TRUE,"GENERAL";"TAB2",#N/A,TRUE,"GENERAL";"TAB3",#N/A,TRUE,"GENERAL";"TAB4",#N/A,TRUE,"GENERAL";"TAB5",#N/A,TRUE,"GENERAL"}</definedName>
    <definedName name="yuhgh">{"TAB1",#N/A,TRUE,"GENERAL";"TAB2",#N/A,TRUE,"GENERAL";"TAB3",#N/A,TRUE,"GENERAL";"TAB4",#N/A,TRUE,"GENERAL";"TAB5",#N/A,TRUE,"GENERAL"}</definedName>
    <definedName name="yutu">{"via1",#N/A,TRUE,"general";"via2",#N/A,TRUE,"general";"via3",#N/A,TRUE,"general"}</definedName>
    <definedName name="yuuiiy">{"via1",#N/A,TRUE,"general";"via2",#N/A,TRUE,"general";"via3",#N/A,TRUE,"general"}</definedName>
    <definedName name="yuuuuuu">{"via1",#N/A,TRUE,"general";"via2",#N/A,TRUE,"general";"via3",#N/A,TRUE,"general"}</definedName>
    <definedName name="yy">{"via1",#N/A,TRUE,"general";"via2",#N/A,TRUE,"general";"via3",#N/A,TRUE,"general"}</definedName>
    <definedName name="yyy">{"TAB1",#N/A,TRUE,"GENERAL";"TAB2",#N/A,TRUE,"GENERAL";"TAB3",#N/A,TRUE,"GENERAL";"TAB4",#N/A,TRUE,"GENERAL";"TAB5",#N/A,TRUE,"GENERAL"}</definedName>
    <definedName name="yyyuh">{"TAB1",#N/A,TRUE,"GENERAL";"TAB2",#N/A,TRUE,"GENERAL";"TAB3",#N/A,TRUE,"GENERAL";"TAB4",#N/A,TRUE,"GENERAL";"TAB5",#N/A,TRUE,"GENERAL"}</definedName>
    <definedName name="yyyyhhh">{"TAB1",#N/A,TRUE,"GENERAL";"TAB2",#N/A,TRUE,"GENERAL";"TAB3",#N/A,TRUE,"GENERAL";"TAB4",#N/A,TRUE,"GENERAL";"TAB5",#N/A,TRUE,"GENERAL"}</definedName>
    <definedName name="yyyyyf">{"via1",#N/A,TRUE,"general";"via2",#N/A,TRUE,"general";"via3",#N/A,TRUE,"general"}</definedName>
    <definedName name="ZAQ">{#N/A,#N/A,TRUE,"INGENIERIA";#N/A,#N/A,TRUE,"COMPRAS";#N/A,#N/A,TRUE,"DIRECCION";#N/A,#N/A,TRUE,"RESUMEN"}</definedName>
    <definedName name="zdervr">{"via1",#N/A,TRUE,"general";"via2",#N/A,TRUE,"general";"via3",#N/A,TRUE,"general"}</definedName>
    <definedName name="zxczds">{"TAB1",#N/A,TRUE,"GENERAL";"TAB2",#N/A,TRUE,"GENERAL";"TAB3",#N/A,TRUE,"GENERAL";"TAB4",#N/A,TRUE,"GENERAL";"TAB5",#N/A,TRUE,"GENERAL"}</definedName>
    <definedName name="zxsdftyu">{"via1",#N/A,TRUE,"general";"via2",#N/A,TRUE,"general";"via3",#N/A,TRUE,"general"}</definedName>
    <definedName name="zxvxczv">{"via1",#N/A,TRUE,"general";"via2",#N/A,TRUE,"general";"via3",#N/A,TRUE,"general"}</definedName>
    <definedName localSheetId="1" name="EX">#REF!</definedName>
    <definedName name="fill1">#REF!</definedName>
    <definedName name="cdfgrtfd">#REF!</definedName>
    <definedName localSheetId="1" name="TUBERIA">#REF!</definedName>
    <definedName localSheetId="1" name="BLPH1">#REF!</definedName>
    <definedName name="costo2">#REF!</definedName>
    <definedName name="kdmfm">#REF!</definedName>
    <definedName name="_key3">#REF!</definedName>
    <definedName name="EX_1">#REF!</definedName>
    <definedName localSheetId="1" name="___key3">#REF!</definedName>
    <definedName localSheetId="1" name="_key3">#REF!</definedName>
    <definedName localSheetId="1" name="_Fill">#REF!</definedName>
    <definedName localSheetId="1" name="ABCDE">#REF!</definedName>
    <definedName name="INGENIERIA11">#REF!</definedName>
    <definedName name="obras11">#REF!</definedName>
    <definedName localSheetId="1" name="TUBERIA1">#REF!</definedName>
    <definedName localSheetId="1" name="________key3">#REF!</definedName>
    <definedName name="__key31">#REF!</definedName>
    <definedName name="TUBERIA">#REF!</definedName>
    <definedName name="_Fill">#REF!</definedName>
    <definedName name="__123Graph_A">#REF!</definedName>
    <definedName localSheetId="1" name="kdmfm">#REF!</definedName>
    <definedName name="_Key2">#REF!</definedName>
    <definedName name="obras">#REF!</definedName>
    <definedName localSheetId="0" name="solver_lhs1">'PROPUESTA ECONOMICA - FORMATO'!$K$70</definedName>
    <definedName name="lame">#REF!</definedName>
    <definedName localSheetId="1" name="INGENIERIA11">#REF!</definedName>
    <definedName localSheetId="1" name="cjsa">#REF!</definedName>
    <definedName name="_key31">#REF!</definedName>
    <definedName name="__123Graph_B">#REF!</definedName>
    <definedName localSheetId="1" name="_Key21">#REF!</definedName>
    <definedName localSheetId="1" name="obras11">#REF!</definedName>
    <definedName localSheetId="1" name="obras">#REF!</definedName>
    <definedName localSheetId="1" name="lame">#REF!</definedName>
    <definedName name="jfç">#REF!</definedName>
    <definedName localSheetId="1" name="solver_rhs1">'EVALUACION PROPUESTA ECONOMICA'!$I$69</definedName>
    <definedName localSheetId="1" name="_Key1">#REF!</definedName>
    <definedName localSheetId="0" name="solver_rhs1">'PROPUESTA ECONOMICA - FORMATO'!$K$71</definedName>
    <definedName localSheetId="1" name="XZS">#REF!</definedName>
    <definedName localSheetId="1" name="costo2">#REF!</definedName>
    <definedName localSheetId="1" name="fill1">#REF!</definedName>
    <definedName name="EX">#REF!</definedName>
    <definedName name="XXXX">#REF!</definedName>
    <definedName localSheetId="1" name="solver_opt">'EVALUACION PROPUESTA ECONOMICA'!$I$68</definedName>
    <definedName localSheetId="0" name="solver_opt">'PROPUESTA ECONOMICA - FORMATO'!$K$70</definedName>
    <definedName localSheetId="1" name="__123Graph_A">#REF!</definedName>
    <definedName name="ABCD">#REF!</definedName>
    <definedName name="TUBERIA1">#REF!</definedName>
    <definedName localSheetId="1" name="XXXX">#REF!</definedName>
    <definedName localSheetId="1" name="irng">#REF!</definedName>
    <definedName name="XZS">#REF!</definedName>
    <definedName name="___key31">#REF!</definedName>
    <definedName localSheetId="1" name="cdfgrtfd">#REF!</definedName>
    <definedName name="ABCDE">#REF!</definedName>
    <definedName localSheetId="1" name="__key31">#REF!</definedName>
    <definedName localSheetId="1" name="___key31">#REF!</definedName>
    <definedName localSheetId="1" name="_key31">#REF!</definedName>
    <definedName name="_Key1">#REF!</definedName>
    <definedName name="irng">#REF!</definedName>
    <definedName name="__key3">#REF!</definedName>
    <definedName localSheetId="1" name="EX_1">#REF!</definedName>
    <definedName localSheetId="1" name="__key3">#REF!</definedName>
    <definedName localSheetId="1" name="ABCD">#REF!</definedName>
    <definedName name="________key3">#REF!</definedName>
    <definedName name="cjsa">#REF!</definedName>
    <definedName name="_Key21">#REF!</definedName>
    <definedName name="_Sort">#REF!</definedName>
    <definedName localSheetId="1" name="_Sort">#REF!</definedName>
    <definedName name="INGENIERIA1">#REF!</definedName>
    <definedName name="BLPH1">#REF!</definedName>
    <definedName name="___key3">#REF!</definedName>
    <definedName localSheetId="1" name="_Key2">#REF!</definedName>
    <definedName localSheetId="1" name="solver_lhs1">'EVALUACION PROPUESTA ECONOMICA'!$I$68</definedName>
    <definedName localSheetId="1" name="INGENIERIA1">#REF!</definedName>
    <definedName localSheetId="1" name="__123Graph_B">#REF!</definedName>
    <definedName localSheetId="1" name="jfç">#REF!</definedName>
  </definedNames>
  <calcPr/>
  <extLst>
    <ext uri="GoogleSheetsCustomDataVersion2">
      <go:sheetsCustomData xmlns:go="http://customooxmlschemas.google.com/" r:id="rId25" roundtripDataChecksum="/A82A6o9VM5PyARyBPdeEnAe/95AlxN9CJ4X8PIG9dw="/>
    </ext>
  </extLst>
</workbook>
</file>

<file path=xl/sharedStrings.xml><?xml version="1.0" encoding="utf-8"?>
<sst xmlns="http://schemas.openxmlformats.org/spreadsheetml/2006/main" count="9989" uniqueCount="638">
  <si>
    <t>Formulario 1 - Propuesta económica  - Documento tipo de licitación de obra pública de infraestructura de transporte - versión 3</t>
  </si>
  <si>
    <t>Código</t>
  </si>
  <si>
    <t>CCE-EICP-FM-14</t>
  </si>
  <si>
    <t>FORMULARIO 1</t>
  </si>
  <si>
    <t>PROPUESTA ECONÓMICA</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</si>
  <si>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</si>
  <si>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</si>
  <si>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</si>
  <si>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t>
  </si>
  <si>
    <t>LISTA PRECIO</t>
  </si>
  <si>
    <t>DESCRIPCIÓN</t>
  </si>
  <si>
    <t>UND</t>
  </si>
  <si>
    <t>VALOR UNITARIO</t>
  </si>
  <si>
    <t xml:space="preserve">VALOR UNITARIO 
(INC. AIU)                   </t>
  </si>
  <si>
    <t>CANTIDAD</t>
  </si>
  <si>
    <t>VALOR TOTAL 
(INC. AIU)</t>
  </si>
  <si>
    <t>MANTENIMIENTO DE VIAS URBANAS</t>
  </si>
  <si>
    <t>1,30</t>
  </si>
  <si>
    <t>ICCU</t>
  </si>
  <si>
    <t>DESCAPOTE A MAQUINA E=0.20 M</t>
  </si>
  <si>
    <t>M2</t>
  </si>
  <si>
    <t>DEMOLICIÓN PLACA PISO 0.15 M</t>
  </si>
  <si>
    <t>201,8</t>
  </si>
  <si>
    <t>INVIAS</t>
  </si>
  <si>
    <t>DEMOLICIÓN DE PAVIMENTOS RIGIDOS Y FLEXIBLES (INCL. TRANSPORTE Y DISP. FINAL)</t>
  </si>
  <si>
    <t>FRESADO CONCRETO ASFÁLTICO (E=5-12 cm)</t>
  </si>
  <si>
    <t>EXCAVACIONES VARIAS A MÁQUINA SIN CLASIFICAR (INCLUYE RETIRO DE SOBRANTES A UNA DISTANCIA MENOR DE 5 KM Y DERECHO A BOTADERO)</t>
  </si>
  <si>
    <t>M3</t>
  </si>
  <si>
    <t>16,4</t>
  </si>
  <si>
    <t>EXCAVACIÓN MANUAL EN MATERIAL COMÚN H=0.0-2.0 M (INCLUYE
RETIRO DE SOBRANTES A UNA DISTANCIA MENOR DE 5 KM)</t>
  </si>
  <si>
    <t>4,53</t>
  </si>
  <si>
    <t xml:space="preserve">GEODRÉN PLANAR  H = 1.0 M D=100 MM (INCLUYE SUMINISTRO E INSTALACIÓN)  </t>
  </si>
  <si>
    <t>ML</t>
  </si>
  <si>
    <t>4,42</t>
  </si>
  <si>
    <t xml:space="preserve">SUMINISTRO  E  INSTALACIÓN  DE  GEOTEXTIL NT 2500 (ESTABILIZACIÓN, FILTRO Y SEPARACIÓN) </t>
  </si>
  <si>
    <t>3,22</t>
  </si>
  <si>
    <t>RAJÓN PARA MEJORAMIENTO DE LA SUBRASANTE</t>
  </si>
  <si>
    <t>3,2</t>
  </si>
  <si>
    <t>SUBBASE GRANULAR (NORMA INVIAS 320)</t>
  </si>
  <si>
    <t>3,3</t>
  </si>
  <si>
    <t>BASE GRANULAR  (NORMA INVIAS 330)</t>
  </si>
  <si>
    <t>3,6</t>
  </si>
  <si>
    <t>RIEGO DE LIGA CON EMULSIÓN ASFÁLTICA CRR-1</t>
  </si>
  <si>
    <t>3,5</t>
  </si>
  <si>
    <t>RIEGO DE IMPRIMACIÓN</t>
  </si>
  <si>
    <t>3,12</t>
  </si>
  <si>
    <t>MEZCLA DENSA EN CALIENTE  TIPO MDC-10  (INCLUYE CEMENTO ASFÁLTICO)</t>
  </si>
  <si>
    <t>3,10</t>
  </si>
  <si>
    <t>MEZCLA DENSA EN CALIENTE TIPO MDC-19  (INCLUYE CEMENTO ASFÁLTICO)</t>
  </si>
  <si>
    <t>3,9</t>
  </si>
  <si>
    <t>MEZCLA DENSA EN CALIENTE TIPO MDC-25 (INCLUYE CEMENTO ASFÁLTICO)</t>
  </si>
  <si>
    <t>432.1</t>
  </si>
  <si>
    <t xml:space="preserve">SELLO DE ARENA-ASFALTO CON EMULSION CRR-65 </t>
  </si>
  <si>
    <t>433.4</t>
  </si>
  <si>
    <t xml:space="preserve">LECHADA ASFÁLTICA CON EMULSIÓN CRL‐57h, TIPO LA‐3 </t>
  </si>
  <si>
    <t>433.1</t>
  </si>
  <si>
    <t>LECHADA ASFÁLTICA CON EMULSIÓN CRL‐57h, TIPO LA‐13</t>
  </si>
  <si>
    <t>5,15</t>
  </si>
  <si>
    <t>SARDINEL PREFABRICADO A-10</t>
  </si>
  <si>
    <t>5,14</t>
  </si>
  <si>
    <t>SARDINEL FUNDIDO IN-SITU H=0.4 M, E=0.2M,CONCRETO 3000 PSI</t>
  </si>
  <si>
    <t>6,8</t>
  </si>
  <si>
    <t>BORDILLO PREFABRICADO A-80</t>
  </si>
  <si>
    <t>5,8</t>
  </si>
  <si>
    <t>BORDILLO DE 20X35 CM FUNDIDO EN CONCRETO DE 2500 PSI</t>
  </si>
  <si>
    <t>14,4</t>
  </si>
  <si>
    <t>ADOQUÍN DE CONCRETO 8CM</t>
  </si>
  <si>
    <t>5,1</t>
  </si>
  <si>
    <t>ADOQUÍN DE ARCILLA 20X10X6CM</t>
  </si>
  <si>
    <t>5,2</t>
  </si>
  <si>
    <t>ADOQUÍN DE ARCILLA 20X10X8CM</t>
  </si>
  <si>
    <t>8,4</t>
  </si>
  <si>
    <t xml:space="preserve">CONCRETO 2500 PSI </t>
  </si>
  <si>
    <t>8,3</t>
  </si>
  <si>
    <t xml:space="preserve">CONCRETO 3000 PSI </t>
  </si>
  <si>
    <t>8,1</t>
  </si>
  <si>
    <t xml:space="preserve">CONCRETO 4000 PSI </t>
  </si>
  <si>
    <t>4,52</t>
  </si>
  <si>
    <t>SUMINISTRO FIGURADO Y ARMADO DE ACERO DE REFUERZO 60000 PSI</t>
  </si>
  <si>
    <t>KG</t>
  </si>
  <si>
    <t>B0013790</t>
  </si>
  <si>
    <t>DERECHO DE EXPLOTACION Y/O DISPOSICION DE MATERIALES</t>
  </si>
  <si>
    <t>1,6</t>
  </si>
  <si>
    <t>TRANSPORTE DE MATERIALES PROV. DE EXLANACIÓN, CANALES, PRESTAMOS, SOBREACARREOS Y DERRUMBES</t>
  </si>
  <si>
    <t>M3-KM</t>
  </si>
  <si>
    <t>4,7</t>
  </si>
  <si>
    <t>SUMIDERO EN LADRILLO SL-100 (INCL. MARCO Y REJILLA)</t>
  </si>
  <si>
    <t>3,25</t>
  </si>
  <si>
    <t>TUBERÍA PVC ALCANTARILLADO 8"</t>
  </si>
  <si>
    <t>3,26</t>
  </si>
  <si>
    <t>TUBERÍA PVC ALCANTARILLADO 10"</t>
  </si>
  <si>
    <t>IDU</t>
  </si>
  <si>
    <t>CARCAMO TIPO PLACA DE PROTECCIÓN PARA TUBERÍA Ø 8" NORMA EAAB NS-090 . 3V.2. INCLUYE: DESPERDICIOS, COMPACTACIÓN Y DESPUNTES.</t>
  </si>
  <si>
    <t>4612</t>
  </si>
  <si>
    <t>CARCAMO TIPO PLACA DE PROTECCIÓN PARA TUBERÍA Ø 10" NORMA EAAB NS-090 . 3V.2. INCLUYE: DESPERDICIOS, COMPACTACIÓN Y DESPUNTES.</t>
  </si>
  <si>
    <t>3735</t>
  </si>
  <si>
    <t>TUBERIA PF D=1/2" PARA ACOMETIDA DOMICILIARIA (SUMINISTRO E INSTALACIÓN)</t>
  </si>
  <si>
    <t>4136</t>
  </si>
  <si>
    <t>UNION PVC D=1/2" TIPO U.S. (SUMINISTRO E INSTALACIÓN)</t>
  </si>
  <si>
    <t>UN</t>
  </si>
  <si>
    <t>3722</t>
  </si>
  <si>
    <t>NIVELACIÓN DE POZO (HASTA RASANTE EN CONCRETO 3000 PSI HECHO EN OBRA, H=0.15M. INCLUYE SUMINISTRO Y CONSTRUCCIÓN)</t>
  </si>
  <si>
    <t>3878</t>
  </si>
  <si>
    <t>PLACA CUBIERTA D=1.70M POZO INSPEC. (PREFABRICADA. INCLUYE SUMINISTRO E INSTALACIÓN. INCLUYE TAPA)</t>
  </si>
  <si>
    <t>LÍNEAS DE DEMARCACIÓN CON PINTURA EN FRÍO</t>
  </si>
  <si>
    <t>SUBTOTAL CAPITULO 1</t>
  </si>
  <si>
    <t>MANTENIMIENTO DE VIAS RURALES</t>
  </si>
  <si>
    <t>3,15</t>
  </si>
  <si>
    <t>AFIRMADO</t>
  </si>
  <si>
    <t>6,1</t>
  </si>
  <si>
    <t>CONFORMACIÓN DE LA CALZADA EXISTENTE</t>
  </si>
  <si>
    <t>4779</t>
  </si>
  <si>
    <t>LIMPIEZA DE ALCANTARILLAS (INCLUYE LIMPIEZA DE TUBERIA DE 36", BOX, RECTIFICACION DE DESCOLES PARA UN ANCHO DE VIA PROMEDIO DE 10MT. (INCLUYE CARGUE DE MATERIAL)</t>
  </si>
  <si>
    <t>6,6</t>
  </si>
  <si>
    <t>LIMPIEZA A MANO DE CUNETAS EN CONCRETO (INCLUYE RETIRO DE SOBRANTES A UNA DISTANCIA DE 5 KM)</t>
  </si>
  <si>
    <t>SUBTOTAL CAPITULO 2</t>
  </si>
  <si>
    <t>ESTUDIOS Y DISEÑOS PARA MANTENIMIENTO VIAL</t>
  </si>
  <si>
    <t>VALOR TOTAL CONTRATO (INC. AIU)</t>
  </si>
  <si>
    <r>
      <rPr>
        <rFont val="Arial"/>
        <b/>
        <color theme="1"/>
        <sz val="11.0"/>
      </rPr>
      <t xml:space="preserve">NOTA 1: </t>
    </r>
    <r>
      <rPr>
        <rFont val="Arial"/>
        <color theme="1"/>
        <sz val="11.0"/>
      </rPr>
      <t xml:space="preserve"> Se debe tener en cuenta que el PRECIO UNITARIO TOTAL incluye el valor de A.I.U. </t>
    </r>
  </si>
  <si>
    <t>DESCRIPCION</t>
  </si>
  <si>
    <t>PORCENTAJE</t>
  </si>
  <si>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</si>
  <si>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</si>
  <si>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</si>
  <si>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[Ofrecimiento del Proponente]</t>
  </si>
  <si>
    <r>
      <rPr>
        <rFont val="Arial"/>
        <b/>
        <color theme="1"/>
        <sz val="11.0"/>
      </rPr>
      <t>NOTA 3:</t>
    </r>
    <r>
      <rPr>
        <rFont val="Arial"/>
        <color theme="1"/>
        <sz val="11.0"/>
      </rPr>
      <t xml:space="preserve"> El A.I.U y su discriminación deben estar en porcentaje (%). </t>
    </r>
  </si>
  <si>
    <t>IMPREVISTO</t>
  </si>
  <si>
    <t>I=</t>
  </si>
  <si>
    <t>UTILIDAD</t>
  </si>
  <si>
    <t>U=</t>
  </si>
  <si>
    <t>TOTAL A.I.U</t>
  </si>
  <si>
    <t>A.I.U.=</t>
  </si>
  <si>
    <t xml:space="preserve">	Firma del Proponente o de su Representante Legal</t>
  </si>
  <si>
    <t>DIEGO FERNEY</t>
  </si>
  <si>
    <t>RESULTADO CORRECCION ARITMETICA</t>
  </si>
  <si>
    <t xml:space="preserve">FORMULARIO 1 - PRESUPUESTO OFICIAL </t>
  </si>
  <si>
    <t xml:space="preserve">PROCESO: FACATATIVA-LP-594-24 - PRESUPUESTO: $4.000.000.000 								</t>
  </si>
  <si>
    <t xml:space="preserve">PROCESO: FACATATIVA-LP-594-24 - PRESUPUESTO: $4.000.000.000                                                                 </t>
  </si>
  <si>
    <t>PROPONENTE: 2. ARCO CONSTRUCTORES S.A.S.</t>
  </si>
  <si>
    <t>PROPONENTE: 3. CONSORCIO VIAS FACATATIVA 2024</t>
  </si>
  <si>
    <t>PROPONENTE: 4. URBANISMO ARQUITECTURA E INGENIERIA SAS</t>
  </si>
  <si>
    <t>PROPONENTE: 5. CONSORCIO RURALES II</t>
  </si>
  <si>
    <t>PROPONENTE: 6. CONSORCIO VIAS FACA JK</t>
  </si>
  <si>
    <t>PROPONENTE: 7. CONSORCIO MANTENIMIENTO VIAL</t>
  </si>
  <si>
    <t>PROPONENTE: 11. KASTOR SAS</t>
  </si>
  <si>
    <t>PROPONENTE: 12. V&amp;M INGENIERIA SAS</t>
  </si>
  <si>
    <t>PROPONENTE: 13. CONSORCIO ORION</t>
  </si>
  <si>
    <t>PROPONENTE: 14. SOSDOM S.A.S</t>
  </si>
  <si>
    <t>PROPONENTE: 15. CONSORCIO MANTENIMIENTO VIAL 2025</t>
  </si>
  <si>
    <t>PROPONENTE: 16. CONSORCIO OBRAS DVC</t>
  </si>
  <si>
    <t>PROPONENTE: 17. ENTRE OBRAS S.A.S.</t>
  </si>
  <si>
    <t>PROPONENTE: 18. METSAP S.A.S</t>
  </si>
  <si>
    <t>PROPONENTE: 23.OPEN INGENIERIA SAS</t>
  </si>
  <si>
    <t>PROPONENTE: 24. INCIVILES ASOCIADOS S A S</t>
  </si>
  <si>
    <t>PROPONENTE: 26. CONSTRUCTORA &amp; FERRETERIA LA SABANA SAS</t>
  </si>
  <si>
    <t>PROPONENTE: 27. CONSORCIO VIAL FACA 2024</t>
  </si>
  <si>
    <t>PROPONENTE: 28. LEEGS INGENIERIA S A S</t>
  </si>
  <si>
    <t>PROPONENTE: 29. CONSORCIO VIAL 594</t>
  </si>
  <si>
    <t>PROPONENTE: 32. CONSORCIO CC FACATATIVA 2024</t>
  </si>
  <si>
    <t>PROPONENTE: 33. CONSORCIO VIAS FACA 594</t>
  </si>
  <si>
    <t>PROPONENTE: 34. CONSORCIO UNIDOS POR FACATATIVÁ</t>
  </si>
  <si>
    <t>PROPONENTE: 35. PLANETA, PROYECTOS Y OBRAS SAS</t>
  </si>
  <si>
    <t>PROPONENTE: 37. CONSORCIO CD 2025</t>
  </si>
  <si>
    <t>PROPONENTE:  39. VIAS FACA 2024</t>
  </si>
  <si>
    <t>PROPONENTE: 40. GH INDES</t>
  </si>
  <si>
    <t>PROPONENTE: 43. OBRAS JESVAR</t>
  </si>
  <si>
    <t>PROPONENTE: 44. QB INGENIERIA SAS</t>
  </si>
  <si>
    <t>PROPONENTE: 47. ICSSA S.A.S</t>
  </si>
  <si>
    <t>PROPONENTE: 48. CONSTRUCTORA CAMACON S.A.S</t>
  </si>
  <si>
    <t>PROPONENTE: 50. ENVIRONMENTAL AND GEOMECHANICAL SOLUTIONS EGS SAS</t>
  </si>
  <si>
    <t>PROPONENTE: 51. UNIÓN TEMPORAL VÍAS FACATATIVÁ</t>
  </si>
  <si>
    <t>PROPONENTE: 52. CONSORCIO BP FACA 2025</t>
  </si>
  <si>
    <t>PROPONENTE: 53. RETIN INGENIERÍA S.A.S</t>
  </si>
  <si>
    <t>PROPONENTE: 54. CONSORCIO MANTENIMIENTO FACATATIVA</t>
  </si>
  <si>
    <t xml:space="preserve">PROPONENTE: 55. PROMOTORA PUGA LTDA </t>
  </si>
  <si>
    <t>PROPONENTE: 56. ASFALTO SAS</t>
  </si>
  <si>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</si>
  <si>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</si>
  <si>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</si>
  <si>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</si>
  <si>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</si>
  <si>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</si>
  <si>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</si>
  <si>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</si>
  <si>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</si>
  <si>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</si>
  <si>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</si>
  <si>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</si>
  <si>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</si>
  <si>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</si>
  <si>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</si>
  <si>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</si>
  <si>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</si>
  <si>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</si>
  <si>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</si>
  <si>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</si>
  <si>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</si>
  <si>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</si>
  <si>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</si>
  <si>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</si>
  <si>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</si>
  <si>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</si>
  <si>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</si>
  <si>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</si>
  <si>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</si>
  <si>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</si>
  <si>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</si>
  <si>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</si>
  <si>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</si>
  <si>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</si>
  <si>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</si>
  <si>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</si>
  <si>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</si>
  <si>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color theme="1"/>
        <sz val="9.0"/>
      </rPr>
      <t>[La entidad puede utilizar este formulario de detalle del</t>
    </r>
    <r>
      <rPr>
        <rFont val="Arial"/>
        <b/>
        <color theme="1"/>
        <sz val="9.0"/>
        <u/>
      </rPr>
      <t xml:space="preserve"> presupuesto oficial</t>
    </r>
    <r>
      <rPr>
        <rFont val="Arial"/>
        <color theme="1"/>
        <sz val="9.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</si>
  <si>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1,01</t>
  </si>
  <si>
    <t>1,02</t>
  </si>
  <si>
    <t>1,27</t>
  </si>
  <si>
    <t>1,03</t>
  </si>
  <si>
    <t>1,04</t>
  </si>
  <si>
    <t>3,1</t>
  </si>
  <si>
    <t>1,05</t>
  </si>
  <si>
    <t>16,2</t>
  </si>
  <si>
    <t>1,06</t>
  </si>
  <si>
    <t>EXCAVACIÓN MANUAL EN MATERIAL COMÚN H=0.0-2.0 M (INCLUYE RETIRO DE SOBRANTES A UNA DISTANCIA MENOR DE 5 KM)</t>
  </si>
  <si>
    <t>GEODRÉN PLANAR  H = 1.0 M D=100 MM (INCLUYE SUMINISTRO E INSTALACIÓN)</t>
  </si>
  <si>
    <t>1,07</t>
  </si>
  <si>
    <t>SUMINISTRO  E  INSTALACIÓN  DE  GEOTEXTIL NT 2500 (ESTABILIZACIÓN. FILTRO Y SEPARACIÓN)</t>
  </si>
  <si>
    <t>SUMINISTRO  E  INSTALACIÓN  DE  GEOTEXTIL NT 2500 (ESTABILIZACIÓN, FILTRO Y SEPARACIÓN)</t>
  </si>
  <si>
    <t>1,08</t>
  </si>
  <si>
    <t>1,09</t>
  </si>
  <si>
    <t>1,10</t>
  </si>
  <si>
    <t>1,11</t>
  </si>
  <si>
    <t>1,12</t>
  </si>
  <si>
    <t>1,13</t>
  </si>
  <si>
    <t>1,14</t>
  </si>
  <si>
    <t>1,15</t>
  </si>
  <si>
    <t>1,16</t>
  </si>
  <si>
    <t>SELLO DE ARENA-ASFALTO CON EMULSION CRR-65</t>
  </si>
  <si>
    <t>1,17</t>
  </si>
  <si>
    <t>432,1</t>
  </si>
  <si>
    <t>LECHADA ASFÁLTICA CON EMULSIÓN CRL‐57h. TIPO LA‐3</t>
  </si>
  <si>
    <t>LECHADA ASFÁLTICA CON EMULSIÓN CRL‐57h, TIPO LA‐3</t>
  </si>
  <si>
    <t>1,18</t>
  </si>
  <si>
    <t>433,4</t>
  </si>
  <si>
    <t>LECHADA ASFÁLTICA CON EMULSIÓN CRL-57h, TIPO LA-3</t>
  </si>
  <si>
    <t>LECHADA ASFÁLTICA CON EMULSIÓN CRL‐57h. TIPO LA‐13</t>
  </si>
  <si>
    <t>1,19</t>
  </si>
  <si>
    <t>433,1</t>
  </si>
  <si>
    <t>LECHADA ASFÁLTICA CON EMULSIÓN CRL-57h, TIPO LA-13</t>
  </si>
  <si>
    <t>1,20</t>
  </si>
  <si>
    <t>SARDINEL FUNDIDO IN-SITU H=0.4 M. E=0.2M.CONCRETO 3000 PSI</t>
  </si>
  <si>
    <t>1,21</t>
  </si>
  <si>
    <t>1,22</t>
  </si>
  <si>
    <t>1,23</t>
  </si>
  <si>
    <t>1,24</t>
  </si>
  <si>
    <t>1,25</t>
  </si>
  <si>
    <t>1,26</t>
  </si>
  <si>
    <t>CONCRETO 2500 PSI</t>
  </si>
  <si>
    <t>CONCRETO 3000 PSI</t>
  </si>
  <si>
    <t>1,28</t>
  </si>
  <si>
    <t>CONCRETO 4000 PSI</t>
  </si>
  <si>
    <t>1,29</t>
  </si>
  <si>
    <t>1,31</t>
  </si>
  <si>
    <t>TRANSPORTE DE MATERIALES PROV. DE EXLANACIÓN. CANALES. PRESTAMOS. SOBREACARREOS Y DERRUMBES</t>
  </si>
  <si>
    <t>1,32</t>
  </si>
  <si>
    <t>1,33</t>
  </si>
  <si>
    <t>1,34</t>
  </si>
  <si>
    <t>1,35</t>
  </si>
  <si>
    <t>CARCAMO TIPO PLACA DE PROTECCIÓN PARA TUBERÍA Ø 8" NORMA EAAB NS-090 . 3V.2. INCLUYE: DESPERDICIOS. COMPACTACIÓN Y DESPUNTES.</t>
  </si>
  <si>
    <t>1,36</t>
  </si>
  <si>
    <t>CARCAMO TIPO PLACA DE PROTECCIÓN PARA TUBERÍA Ø 10" NORMA EAAB NS-090 . 3V.2. INCLUYE: DESPERDICIOS. COMPACTACIÓN Y DESPUNTES.</t>
  </si>
  <si>
    <t>1,37</t>
  </si>
  <si>
    <t>1,38</t>
  </si>
  <si>
    <t>1,39</t>
  </si>
  <si>
    <t>NIVELACIÓN DE POZO (HASTA RASANTE EN CONCRETO 3000 PSI HECHO EN OBRA. H=0.15M. INCLUYE SUMINISTRO Y CONSTRUCCIÓN)</t>
  </si>
  <si>
    <t>1,40</t>
  </si>
  <si>
    <t>1,41</t>
  </si>
  <si>
    <t>1,42</t>
  </si>
  <si>
    <t>2,01</t>
  </si>
  <si>
    <t>2,02</t>
  </si>
  <si>
    <t>2,03</t>
  </si>
  <si>
    <t>2,04</t>
  </si>
  <si>
    <t xml:space="preserve"> </t>
  </si>
  <si>
    <t xml:space="preserve">VALOR CONTRATO EN OFERTA ECONÓMICA </t>
  </si>
  <si>
    <t>VALOR TOTAL CONTRATO (INC. AIU) - CORREION ARITMÉTICA</t>
  </si>
  <si>
    <t>CORRECIÓN ARITMÉTICA</t>
  </si>
  <si>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</si>
  <si>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</si>
  <si>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</si>
  <si>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</si>
  <si>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</si>
  <si>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</si>
  <si>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</si>
  <si>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</si>
  <si>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</si>
  <si>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</si>
  <si>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</si>
  <si>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</si>
  <si>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</si>
  <si>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</si>
  <si>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</si>
  <si>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</si>
  <si>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</si>
  <si>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</si>
  <si>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</si>
  <si>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</si>
  <si>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</si>
  <si>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</si>
  <si>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</si>
  <si>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</si>
  <si>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</si>
  <si>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</si>
  <si>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</si>
  <si>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</si>
  <si>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</si>
  <si>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</si>
  <si>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</si>
  <si>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</si>
  <si>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</si>
  <si>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</si>
  <si>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</si>
  <si>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</si>
  <si>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</si>
  <si>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 xml:space="preserve">NOTA 1: </t>
    </r>
    <r>
      <rPr>
        <rFont val="Arial"/>
        <color theme="1"/>
        <sz val="9.0"/>
      </rPr>
      <t xml:space="preserve"> Se debe tener en cuenta que el PRECIO UNITARIO TOTAL incluye el valor de A.I.U.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</si>
  <si>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</si>
  <si>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</si>
  <si>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</si>
  <si>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</si>
  <si>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</si>
  <si>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</si>
  <si>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</si>
  <si>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</si>
  <si>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</si>
  <si>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</si>
  <si>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</si>
  <si>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</si>
  <si>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</si>
  <si>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</si>
  <si>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</si>
  <si>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</si>
  <si>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</si>
  <si>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</si>
  <si>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</si>
  <si>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</si>
  <si>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</si>
  <si>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</si>
  <si>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</si>
  <si>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</si>
  <si>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t>NO DILIGENCIA AIU, CAUSAL DE RECHAZO: Q.        No discriminar en la oferta económica el porcentaje de AIU en la forma como lo establece el Pliego de Condiciones y el Formulario 1.</t>
  </si>
  <si>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</si>
  <si>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</si>
  <si>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</si>
  <si>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</si>
  <si>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</si>
  <si>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</si>
  <si>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</si>
  <si>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</si>
  <si>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</si>
  <si>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</si>
  <si>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</si>
  <si>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</si>
  <si>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</si>
  <si>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2</t>
    </r>
    <r>
      <rPr>
        <rFont val="Arial"/>
        <color theme="1"/>
        <sz val="9.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</si>
  <si>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</si>
  <si>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</si>
  <si>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</si>
  <si>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</si>
  <si>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</si>
  <si>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</si>
  <si>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</si>
  <si>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</si>
  <si>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</si>
  <si>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</si>
  <si>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</si>
  <si>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</si>
  <si>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</si>
  <si>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</si>
  <si>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</si>
  <si>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</si>
  <si>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</si>
  <si>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</si>
  <si>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</si>
  <si>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</si>
  <si>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</si>
  <si>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</si>
  <si>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</si>
  <si>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</si>
  <si>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</si>
  <si>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</si>
  <si>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</si>
  <si>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</si>
  <si>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</si>
  <si>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</si>
  <si>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</si>
  <si>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</si>
  <si>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</si>
  <si>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</si>
  <si>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</si>
  <si>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</si>
  <si>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</si>
  <si>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r>
      <rPr>
        <rFont val="Arial"/>
        <b/>
        <color theme="1"/>
        <sz val="9.0"/>
      </rPr>
      <t>NOTA 3:</t>
    </r>
    <r>
      <rPr>
        <rFont val="Arial"/>
        <color theme="1"/>
        <sz val="9.0"/>
      </rPr>
      <t xml:space="preserve"> El A.I.U y su discriminación deben estar en porcentaje (%). </t>
    </r>
  </si>
  <si>
    <t>CUMPLE</t>
  </si>
  <si>
    <t>NO CUMPLE</t>
  </si>
  <si>
    <t xml:space="preserve">VALOR FINAL  DE LA OFERTA ECONÓMICA </t>
  </si>
  <si>
    <t>METODO I</t>
  </si>
  <si>
    <t>METODO II</t>
  </si>
  <si>
    <t>METODO III</t>
  </si>
  <si>
    <t>METODO IV</t>
  </si>
  <si>
    <t xml:space="preserve">OBJETO </t>
  </si>
  <si>
    <t>CONTRATAR LAS OBRAS NECESARIAS PARA EL MANTENIMIENTO DE VIAS URBANAS Y RURALES EN EL MUNICIPIO DE FACATATIVÁ</t>
  </si>
  <si>
    <t>MEDIA GEOMÉTRICA</t>
  </si>
  <si>
    <t>MEDIA ARMONICA</t>
  </si>
  <si>
    <t>MENOR VALOR</t>
  </si>
  <si>
    <t xml:space="preserve">MEDIA GEOMÉTRICA CON PPTP OFICIAL </t>
  </si>
  <si>
    <t>PROPUESTAS ECONÓMICAS</t>
  </si>
  <si>
    <t xml:space="preserve">DE 0.00 A 0.24 </t>
  </si>
  <si>
    <t>DE 0.25 A 0.49</t>
  </si>
  <si>
    <t>DE 0.50 A 0.74</t>
  </si>
  <si>
    <t>DE 0.75 A 0.99</t>
  </si>
  <si>
    <t>No</t>
  </si>
  <si>
    <t>NIT</t>
  </si>
  <si>
    <t>PROPONENTE</t>
  </si>
  <si>
    <t>PUNTAJE</t>
  </si>
  <si>
    <t>CORRECCIÒN ARITMÈTICA</t>
  </si>
  <si>
    <t>VALOR OFERTA DESPUES DE CA</t>
  </si>
  <si>
    <t>P. ARTIFICIALMENTE BAJO</t>
  </si>
  <si>
    <t>PUNTAJE MG</t>
  </si>
  <si>
    <t>ABS</t>
  </si>
  <si>
    <t>PUNTAJE TOTAL</t>
  </si>
  <si>
    <t>ORDEN MG</t>
  </si>
  <si>
    <t>PUNTAJE MA</t>
  </si>
  <si>
    <t>ORDEN MA</t>
  </si>
  <si>
    <t xml:space="preserve">ARCO CONSTUCCIONES SAS </t>
  </si>
  <si>
    <t>SI</t>
  </si>
  <si>
    <t>CONSORCIO VIAS FACATATIVA 2024</t>
  </si>
  <si>
    <t>URBANISMO ARQUITECTURA E INGENIERIA SAS</t>
  </si>
  <si>
    <t>NO</t>
  </si>
  <si>
    <t>CONSORCIO RURALES II</t>
  </si>
  <si>
    <t xml:space="preserve">CONSORCIO VIAS FACA JK </t>
  </si>
  <si>
    <t xml:space="preserve">CONSORCIO MANTENIMIENTO VIAL </t>
  </si>
  <si>
    <t>KASTOR SAS</t>
  </si>
  <si>
    <t>V&amp;M INGENIERIA SAS</t>
  </si>
  <si>
    <t>CONSORCIO ORION</t>
  </si>
  <si>
    <t>SOSDOM S.A.S</t>
  </si>
  <si>
    <t>CONSORCIO MANTENIMIENTO VIAL 2025</t>
  </si>
  <si>
    <t>CONSORCIO OBRAS DVC</t>
  </si>
  <si>
    <t>ENTRE OBRAS S.A.S.</t>
  </si>
  <si>
    <t>METSAP S.A.S</t>
  </si>
  <si>
    <t>OPEN INGENIERIA SAS</t>
  </si>
  <si>
    <t>INCIVILES ASOCIADOS S A S</t>
  </si>
  <si>
    <t>CONSTRUCTORA &amp; FERRETERIA LA SABANA SAS</t>
  </si>
  <si>
    <t>CONSORCIO VIAL FACA 2024</t>
  </si>
  <si>
    <t>LEEGS INGENIERIA S A S</t>
  </si>
  <si>
    <t>CONSORCIO VIAL 594</t>
  </si>
  <si>
    <t>CONSORCIO CC FACATATIVA 2024</t>
  </si>
  <si>
    <t>CONSORCIO VIAS FACA 594</t>
  </si>
  <si>
    <t>CONSORCIO UNIDOS POR FACATATIVÁ</t>
  </si>
  <si>
    <t>CONSORCIO CD 2025</t>
  </si>
  <si>
    <t>VIAS FACA 2024</t>
  </si>
  <si>
    <t>GH INDES</t>
  </si>
  <si>
    <t>OBRAS JESVAR</t>
  </si>
  <si>
    <t>QB INGENIERIA SAS</t>
  </si>
  <si>
    <t>ICSSA S.A.S</t>
  </si>
  <si>
    <t>CONSTRUCTORA CAMACON S.A.S</t>
  </si>
  <si>
    <t xml:space="preserve">ENVIRONMENTAL AND GEOMECHANICAL SOLUTIONS EGS SAS  </t>
  </si>
  <si>
    <t>UNIÓN TEMPORAL VÍAS FACATATIVÁ</t>
  </si>
  <si>
    <t>CONSORCIO BP FACA 2025</t>
  </si>
  <si>
    <t>RETIN INGENIERÍA S.A.S</t>
  </si>
  <si>
    <t>CONSORCIO MANTENIMIENTO FACATATIVA</t>
  </si>
  <si>
    <t>PROMOTORA PUGA LTDA</t>
  </si>
  <si>
    <t>ASFALTO SAS</t>
  </si>
  <si>
    <t>** VALOR MINIMO ACEPTABLE - Este valor se calcula de acuerdo al procedimiento descrito en el numeral 3 de Guía para el manejo de ofertas artificialmente bajas en Procesos de Contratacióv"G-MOAB-01"</t>
  </si>
  <si>
    <t>VALOR ABS MINIMO</t>
  </si>
  <si>
    <t>VALOR MAS CERCANO A  MG</t>
  </si>
  <si>
    <t>PROPONENTE MG</t>
  </si>
  <si>
    <t>MEDIA ARMÓNICA</t>
  </si>
  <si>
    <t>VALOR JUSTO ANTES DE MA</t>
  </si>
  <si>
    <t>PROPONENTE MA</t>
  </si>
  <si>
    <t>VALOR ANTES DE MV</t>
  </si>
  <si>
    <t>PROPONENTE MV</t>
  </si>
  <si>
    <t>PUNTAJE MAX</t>
  </si>
  <si>
    <t>METODO DE EVALUACION</t>
  </si>
  <si>
    <t>MEDIANA</t>
  </si>
  <si>
    <t>FECHA TRM</t>
  </si>
  <si>
    <t>PROMEDIO</t>
  </si>
  <si>
    <t>TRM DEL DIA</t>
  </si>
  <si>
    <t>METODO DE EV</t>
  </si>
  <si>
    <t>II</t>
  </si>
  <si>
    <t>DESVIACION ESTANDAR</t>
  </si>
  <si>
    <t>**VALOR MINIMO ACEPTABLE</t>
  </si>
  <si>
    <t>- Una vez realizada la corrección aritmética correspondiente, el proponente identificado con el número 35 permanece habilitado en el proceso, toda vez que en su oferta económica no discrimina el AIU, aspecto que constituye una causal de rechazo según los términos del pliego de condiciones. Con ello, el total de ofertas económicas en competencia asciende a 37.
- La Tasa Representativa del Mercado (TRM) vigente para el día de la evaluación es de $4.395,44, razón por la cual el método de evaluación aplicado es el denominado “Media Armónica II”.
- Luego de la verificación de precios artificialmente bajos, se identificó que los proponentes 14, 27, 55 y 56 incurren en dicha condición. En consecuencia, estos deberán justificar y sustentar los valores presentados en sus respectivas ofertas.
- De acuerdo con los criterios de evaluación establecidos, el orden de elegibilidad se define como sigue:
- Primer puesto: Proponente N.° 27, Consorcio Vial Faca 2024.
- Segundo puesto: Proponente N.° 55, Promotora Puga Ltda.
- Tercer puesto: Proponente N.° 47, ICSSA S.A.S.
Con base en lo anterior, se continuará el proceso de adjudicación conforme a las disposiciones legales y contractuales</t>
  </si>
  <si>
    <t>1.1. CAUSALES DE RECHAZO</t>
  </si>
  <si>
    <t>Son causales de rechazo de las propuestas las siguientes:</t>
  </si>
  <si>
    <t>A. Que el proponente o alguno de los integrantes del proponente plural esté incurso en causal de inhabilidad, incompatibilidad o prohibición previstas en la legislación para contratar.</t>
  </si>
  <si>
    <t>B. Cuando una misma persona natural o jurídica, o integrante de un proponente plural presente o haga parte en más de una propuesta para el presente proceso de contratación.</t>
  </si>
  <si>
    <t>C. Que el proponente o alguno de los integrantes del proponente plural esté reportado en el Boletín de Responsables Fiscales emitido por la Contraloría General de la República.</t>
  </si>
  <si>
    <t>D. Que la persona jurídica proponente individual o integrante del proponente plural esté incursa en la situación descrita en el numeral 1 del artículo 38 de la Ley 1116 de 2006.</t>
  </si>
  <si>
    <t>E. Que el proponente no aclare, subsane o aporte documentos necesarios para cumplir un requisito habilitante o aportándolos no lo haga de forma correcta, en los términos establecidos en la sección 1.6.</t>
  </si>
  <si>
    <t>F. Que la inscripción en el Registro Único de Proponentes (RUP) que realice el proponente, por primera vez o cuando han cesado los efectos y debe volver a inscribirse, no esté en firme en la fecha prevista para el cierre del proceso de contratación.</t>
  </si>
  <si>
    <t>G. Que el proponente no acredite la presentación de la información para renovar el Registro Único de Proponentes (RUP), a más tardar el quinto día hábil del mes de abril de cada año, o en la fecha que establezca la ley o el reglamento, si fuera una distinta.</t>
  </si>
  <si>
    <t>H. Que el proponente aporte información inexacta sobre la cual pueda existir una posible falsedad en los términos de la sección 1.11.</t>
  </si>
  <si>
    <t>I. Que el proponente se encuentre inmerso en un conflicto de interés previsto en una norma de rango constitucional o legal o en la causal prevista en el numeral 1.14 del pliego de condiciones.</t>
  </si>
  <si>
    <t>J. No entregar la Garantía de seriedad de la oferta junto con la propuesta.</t>
  </si>
  <si>
    <t>K. Que el objeto social del proponente o el de sus integrantes no le permita ejecutar el objeto del contrato.</t>
  </si>
  <si>
    <t>L. Que el valor total de la oferta o aquel revisado en la audiencia efectiva de adjudicación exceda el presupuesto oficial estimado para el proceso de contratación.</t>
  </si>
  <si>
    <t>M. Presentar la oferta con tachaduras o enmendaduras en alguno de los documentos que acreditan los requisitos habilitantes o los factores de evaluación de la oferta y no estén convalidadas en la forma indicada en la sección 2.3 del Pliego de Condiciones, sin perjuicio de la posibilidad de subsanar los primeros en los términos del numeral 1.6.</t>
  </si>
  <si>
    <t>N. Que el proponente adicione, suprima, cambie, o modifique los ítems, la descripción, las especificaciones, el detalle, las unidades o cantidades señaladas en el Formulario 1 – Formulario de Presupuesto Oficial, de acuerdo con lo exigido por la entidad.</t>
  </si>
  <si>
    <t>O. No ofrecer el valor de un precio unitario u ofrecerlo en cero (0) pesos.</t>
  </si>
  <si>
    <t>P. Superar el valor unitario de alguno o algunos de los siguientes ítems ofrecidos con respecto al valor establecido para cada ítem del presupuesto oficial</t>
  </si>
  <si>
    <t>Q. No discriminar en la oferta económica el porcentaje de AIU en la forma como lo establece el Pliego de Condiciones y el Formulario 1 – Formulario de presupuesto oficial.</t>
  </si>
  <si>
    <t>R. Ofrecer como AIU un porcentaje cuya sumatoria sea superior al establecido por la Entidad en el Formulario 1– Formulario de Presupuesto Oficial.</t>
  </si>
  <si>
    <t>S. Cuando se presente propuesta condicionada para la adjudicación del contrato.</t>
  </si>
  <si>
    <t>T. Presentar la oferta extemporáneamente.</t>
  </si>
  <si>
    <t>U. No presentar oferta económica. Entregar la información de la propuesta económica en el sobre que no corresponda.</t>
  </si>
  <si>
    <t>V. Presentar más de una oferta económica con valores distintos en el Sobre 2.</t>
  </si>
  <si>
    <t>W. Cuando se determine que el valor total de la oferta es artificialmente bajo, de acuerdo con lo establecido en la sección 4.1.3</t>
  </si>
  <si>
    <t>X. Cuando se presenten propuestas parciales y esta posibilidad no haya sido establecida en el pliego de condiciones.</t>
  </si>
  <si>
    <t>Y. No informar todos los contratos que el proponente tenga en ejecución antes del cierre, necesarios para acreditar su capacidad residual conforme a la sección 3.10.</t>
  </si>
  <si>
    <t>Z. Ofrecer un plazo superior al señalado por la entidad en el Anexo 1 – Anexo Técnico.</t>
  </si>
  <si>
    <t>AA.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Anexo 1 – Anexo Técnico.</t>
  </si>
  <si>
    <t>BB. Cuando el que presenta oferta o alguno de los miembros del Proponente Plural no acredita la condición de Mipyme y, en consecuencia, no aporta el RUP vigente y en firme al momento de su presentación y no subsana su entrega en los términos del numeral 1.6.</t>
  </si>
  <si>
    <t>CC. Las demás previstas en la ley.</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</si>
  <si>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</si>
  <si>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</si>
  <si>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</si>
  <si>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</si>
  <si>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</si>
  <si>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</si>
  <si>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</si>
  <si>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</si>
  <si>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</si>
  <si>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</si>
  <si>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</si>
  <si>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</si>
  <si>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</si>
  <si>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</si>
  <si>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</si>
  <si>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</si>
  <si>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</si>
  <si>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</si>
  <si>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</si>
  <si>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</si>
  <si>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</si>
  <si>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</si>
  <si>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</si>
  <si>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</si>
  <si>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</si>
  <si>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</si>
  <si>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</si>
  <si>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</si>
  <si>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</si>
  <si>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</si>
  <si>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</si>
  <si>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</si>
  <si>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</si>
  <si>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GRUPO DE AJUSTE</t>
  </si>
  <si>
    <t>UNIDAD</t>
  </si>
  <si>
    <t>201.8</t>
  </si>
  <si>
    <t>DEMOLICIÓN DE PAVIMENTOS RIGIDOS Y FLEXIBLES</t>
  </si>
  <si>
    <t>m2</t>
  </si>
  <si>
    <t>I. EQUIPO</t>
  </si>
  <si>
    <t>TIPO</t>
  </si>
  <si>
    <t>TARIFA/HORA</t>
  </si>
  <si>
    <t>RENDIMIENTO</t>
  </si>
  <si>
    <t>Vr. UNITARIO</t>
  </si>
  <si>
    <t>C0010140</t>
  </si>
  <si>
    <t>Cargador: potencia en el volante 125 hp, clasificación de rpm del motor 2300</t>
  </si>
  <si>
    <t>C0010270</t>
  </si>
  <si>
    <t>Compresor portátil de 70 a 120 HP, con martillo</t>
  </si>
  <si>
    <t>HERRAMIENTA MENOR (%)</t>
  </si>
  <si>
    <t>SUBTOTAL $</t>
  </si>
  <si>
    <t>II. MATERIALES</t>
  </si>
  <si>
    <t>PRECIO UNIT.</t>
  </si>
  <si>
    <t>B0013791</t>
  </si>
  <si>
    <t>Derechos de conformación y/o disposición de materiales sobrantes (Incluye todos los costos inherentes a las posibles obras requeridas en los sitios de disposición de sobrantes)</t>
  </si>
  <si>
    <t>m3</t>
  </si>
  <si>
    <t>III. TRANSPORTES</t>
  </si>
  <si>
    <t>CANTIDAD (1)</t>
  </si>
  <si>
    <t>DISTANCIA (2)</t>
  </si>
  <si>
    <t>(1) * (2)</t>
  </si>
  <si>
    <t>TARIFA</t>
  </si>
  <si>
    <t>T0010032</t>
  </si>
  <si>
    <t>Transporte de material de demolición</t>
  </si>
  <si>
    <t>m3-km</t>
  </si>
  <si>
    <t>IV. MANO DE OBRA</t>
  </si>
  <si>
    <t>JORNAL</t>
  </si>
  <si>
    <t>PRESTACIONES (%)</t>
  </si>
  <si>
    <t>JR. TOTAL</t>
  </si>
  <si>
    <t>A0030020</t>
  </si>
  <si>
    <t>Obrero (2)</t>
  </si>
  <si>
    <t>A0040010</t>
  </si>
  <si>
    <t>Oficial</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</si>
  <si>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</si>
  <si>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</si>
  <si>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</si>
  <si>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</si>
  <si>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</si>
  <si>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</si>
  <si>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</si>
  <si>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</si>
  <si>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</si>
  <si>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</si>
  <si>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</si>
  <si>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</si>
  <si>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</si>
  <si>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</si>
  <si>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</si>
  <si>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</si>
  <si>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</si>
  <si>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C0010160</t>
  </si>
  <si>
    <t>Carrotanque irrigador de asfalto, 1000 galones de capacidad</t>
  </si>
  <si>
    <t>C0010230</t>
  </si>
  <si>
    <t>Compactador neumático de Potencia 70 HP, peso de 13 ton</t>
  </si>
  <si>
    <t>C0010410</t>
  </si>
  <si>
    <t>Esparcidor de gravilla, ancho de esparcimiento 3 - 7.5 m</t>
  </si>
  <si>
    <t>C0010250</t>
  </si>
  <si>
    <t>Compresor (barrido y soplado)</t>
  </si>
  <si>
    <t>B009111</t>
  </si>
  <si>
    <t>Arena de trituración y/o arena natural</t>
  </si>
  <si>
    <t>B020008</t>
  </si>
  <si>
    <t>Emulsión asfáltica CRR-65 (CRR-2)</t>
  </si>
  <si>
    <t>L</t>
  </si>
  <si>
    <t>T0010004</t>
  </si>
  <si>
    <t>Transporte de arena</t>
  </si>
  <si>
    <t>A0030040</t>
  </si>
  <si>
    <t>Obrero (4)</t>
  </si>
  <si>
    <t>C0010110</t>
  </si>
  <si>
    <t xml:space="preserve">Camión de slurry, volumen de depósito de emulsión 4m3 a 6 m3, ancho aproximado 7 m </t>
  </si>
  <si>
    <t>B0053150</t>
  </si>
  <si>
    <t>Agregado para lechada asfáltica gradación tipo LA 13</t>
  </si>
  <si>
    <t>B020014</t>
  </si>
  <si>
    <t>Emulsión asfáltica CRL-57h (CRL-1h)</t>
  </si>
  <si>
    <t>B0063200</t>
  </si>
  <si>
    <t>Agua</t>
  </si>
  <si>
    <t>T0010400</t>
  </si>
  <si>
    <t>Transporte de agregados</t>
  </si>
  <si>
    <t>B0053180</t>
  </si>
  <si>
    <t>Agregado para lechada asfáltica gradación tipo LA 3</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</si>
</sst>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quot;$&quot;\ #,##0.00"/>
    <numFmt numFmtId="165" formatCode="_(&quot;$&quot;\ * #,##0.00_);_(&quot;$&quot;\ * \(#,##0.00\);_(&quot;$&quot;\ * &quot;-&quot;??_);_(@_)"/>
    <numFmt numFmtId="166" formatCode="_ [$$-240A]\ * #,##0.00_ ;_ [$$-240A]\ * \-#,##0.00_ ;_ [$$-240A]\ * &quot;-&quot;??_ ;_ @_ "/>
    <numFmt numFmtId="167" formatCode="_-[$$-240A]\ * #,##0.00_ ;_-[$$-240A]\ * \-#,##0.00\ ;_-[$$-240A]\ * &quot;-&quot;??_ ;_-@_ "/>
    <numFmt numFmtId="168" formatCode="_ * #,##0_ ;_ * \-#,##0_ ;_ * &quot;-&quot;??_ ;_ @_ "/>
    <numFmt numFmtId="169" formatCode="0.000000"/>
    <numFmt numFmtId="170" formatCode="&quot;$&quot;#,##0.00"/>
    <numFmt numFmtId="171" formatCode="d&quot; de &quot;mmmm&quot; de &quot;yyyy"/>
    <numFmt numFmtId="172" formatCode="d/m/yyyy"/>
    <numFmt numFmtId="173" formatCode="_-&quot;$&quot;\ * #,##0.00_-;\-&quot;$&quot;\ * #,##0.00_-;_-&quot;$&quot;\ * &quot;-&quot;??_-;_-@"/>
    <numFmt numFmtId="174" formatCode="0.00000"/>
    <numFmt numFmtId="175" formatCode="_-[$$-240A]\ * #,##0.00_-;\-[$$-240A]\ * #,##0.00_-;_-[$$-240A]\ * &quot;-&quot;??_-;_-@"/>
    <numFmt numFmtId="176" formatCode="#,##0.000"/>
    <numFmt numFmtId="177" formatCode="_(* #,##0.00_);_(* \(#,##0.00\);_(* &quot;-&quot;??_);_(@_)"/>
    <numFmt numFmtId="178" formatCode="_-[$$-240A]\ * #,##0_-;\-[$$-240A]\ * #,##0_-;_-[$$-240A]\ * &quot;-&quot;_-;_-@"/>
    <numFmt numFmtId="179" formatCode="#,##0.0000"/>
  </numFmts>
  <fonts count="53">
    <font>
      <sz val="10.0"/>
      <color rgb="FF000000"/>
      <name val="Arial"/>
      <scheme val="minor"/>
    </font>
    <font>
      <sz val="12.0"/>
      <color theme="1"/>
      <name val="Arial Narrow"/>
    </font>
    <font>
      <b/>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sz val="11.0"/>
      <color theme="1"/>
      <name val="Arial"/>
    </font>
    <font>
      <b/>
      <sz val="12.0"/>
      <color theme="1"/>
      <name val="Calibri"/>
    </font>
    <font>
      <b/>
      <sz val="14.0"/>
      <color theme="1"/>
      <name val="Calibri"/>
    </font>
    <font>
      <sz val="12.0"/>
      <color theme="1"/>
      <name val="Calibri"/>
    </font>
    <font>
      <sz val="14.0"/>
      <color theme="1"/>
      <name val="Calibri"/>
    </font>
    <font>
      <sz val="10.0"/>
      <color theme="1"/>
      <name val="Calibri"/>
    </font>
    <font>
      <b/>
      <sz val="16.0"/>
      <color theme="1"/>
      <name val="Calibri"/>
    </font>
    <font>
      <sz val="8.0"/>
      <color theme="1"/>
      <name val="Arial Narrow"/>
    </font>
    <font>
      <sz val="10.0"/>
      <color theme="1"/>
      <name val="Arial Narrow"/>
    </font>
    <font>
      <b/>
      <sz val="11.0"/>
      <color theme="1"/>
      <name val="Arial Narrow"/>
    </font>
    <font>
      <sz val="9.0"/>
      <color theme="1"/>
      <name val="Arial"/>
    </font>
    <font>
      <b/>
      <sz val="10.0"/>
      <color theme="1"/>
      <name val="Calibri"/>
    </font>
    <font>
      <sz val="7.0"/>
      <color theme="1"/>
      <name val="Calibri"/>
    </font>
    <font>
      <color theme="1"/>
      <name val="Arial"/>
      <scheme val="minor"/>
    </font>
    <font>
      <sz val="12.0"/>
      <color rgb="FF000000"/>
      <name val="Calibri"/>
    </font>
    <font>
      <color rgb="FF000000"/>
      <name val="Calibri"/>
    </font>
    <font>
      <b/>
      <sz val="7.0"/>
      <color theme="1"/>
      <name val="Calibri"/>
    </font>
    <font>
      <b/>
      <sz val="17.0"/>
      <color theme="1"/>
      <name val="Arial"/>
      <scheme val="minor"/>
    </font>
    <font>
      <b/>
      <sz val="9.0"/>
      <color theme="1"/>
      <name val="Arial"/>
    </font>
    <font>
      <b/>
      <sz val="17.0"/>
      <color theme="1"/>
      <name val="Arial Narrow"/>
    </font>
    <font>
      <b/>
      <sz val="18.0"/>
      <color theme="1"/>
      <name val="Arial Narrow"/>
    </font>
    <font>
      <sz val="11.0"/>
      <color theme="1"/>
      <name val="Calibri"/>
    </font>
    <font>
      <color theme="1"/>
      <name val="Arial Narrow"/>
    </font>
    <font>
      <b/>
      <color theme="1"/>
      <name val="Arial Narrow"/>
    </font>
    <font>
      <b/>
      <sz val="9.0"/>
      <color theme="1"/>
      <name val="Arial Narrow"/>
    </font>
    <font>
      <b/>
      <sz val="10.0"/>
      <color theme="1"/>
      <name val="Arial Narrow"/>
    </font>
    <font>
      <b/>
      <sz val="15.0"/>
      <color theme="1"/>
      <name val="Arial Narrow"/>
    </font>
    <font>
      <b/>
      <sz val="13.0"/>
      <color theme="1"/>
      <name val="Arial Narrow"/>
    </font>
    <font>
      <sz val="13.0"/>
      <color theme="1"/>
      <name val="Arial Narrow"/>
    </font>
    <font>
      <b/>
      <color rgb="FF000000"/>
      <name val="Arial"/>
    </font>
    <font>
      <sz val="11.0"/>
      <color rgb="FF000000"/>
      <name val="Arial"/>
    </font>
    <font>
      <sz val="10.0"/>
      <color theme="1"/>
      <name val="Arial"/>
    </font>
    <font>
      <sz val="9.0"/>
      <color rgb="FF595959"/>
      <name val="Arial"/>
    </font>
    <font>
      <b/>
      <sz val="12.0"/>
      <color theme="1"/>
      <name val="Arial"/>
    </font>
    <font>
      <b/>
      <sz val="10.0"/>
      <color theme="1"/>
      <name val="Arial"/>
    </font>
    <font>
      <b/>
      <sz val="16.0"/>
      <color theme="1"/>
      <name val="Arial"/>
    </font>
    <font>
      <b/>
      <u/>
      <sz val="10.0"/>
      <color theme="1"/>
      <name val="Arial"/>
    </font>
    <font>
      <b/>
      <sz val="28.0"/>
      <color theme="1"/>
      <name val="Arial"/>
    </font>
    <font>
      <b/>
      <u/>
      <sz val="10.0"/>
      <color theme="1"/>
      <name val="Arial"/>
    </font>
    <font>
      <b/>
      <u/>
      <sz val="10.0"/>
      <color theme="1"/>
      <name val="Arial"/>
    </font>
    <font>
      <sz val="28.0"/>
      <color theme="1"/>
      <name val="Arial"/>
    </font>
    <font>
      <sz val="10.0"/>
      <color rgb="FF7030A0"/>
      <name val="Arial"/>
    </font>
    <font>
      <sz val="8.0"/>
      <color rgb="FF000000"/>
      <name val="Arial"/>
    </font>
    <font>
      <sz val="11.0"/>
      <color rgb="FFFF0000"/>
      <name val="Arial"/>
    </font>
  </fonts>
  <fills count="14">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D8D8D8"/>
        <bgColor rgb="FFD8D8D8"/>
      </patternFill>
    </fill>
    <fill>
      <patternFill patternType="solid">
        <fgColor rgb="FF00FF00"/>
        <bgColor rgb="FF00FF00"/>
      </patternFill>
    </fill>
    <fill>
      <patternFill patternType="solid">
        <fgColor rgb="FFD9D9D9"/>
        <bgColor rgb="FFD9D9D9"/>
      </patternFill>
    </fill>
    <fill>
      <patternFill patternType="solid">
        <fgColor rgb="FFFFFFFF"/>
        <bgColor rgb="FFFFFFFF"/>
      </patternFill>
    </fill>
    <fill>
      <patternFill patternType="solid">
        <fgColor rgb="FFCCCCCC"/>
        <bgColor rgb="FFCCCCCC"/>
      </patternFill>
    </fill>
    <fill>
      <patternFill patternType="solid">
        <fgColor rgb="FFB7B7B7"/>
        <bgColor rgb="FFB7B7B7"/>
      </patternFill>
    </fill>
    <fill>
      <patternFill patternType="solid">
        <fgColor rgb="FFF3F3F3"/>
        <bgColor rgb="FFF3F3F3"/>
      </patternFill>
    </fill>
    <fill>
      <patternFill patternType="solid">
        <fgColor theme="5"/>
        <bgColor theme="5"/>
      </patternFill>
    </fill>
  </fills>
  <borders count="170">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left/>
      <right/>
      <top/>
      <bottom/>
    </border>
    <border>
      <left style="double">
        <color rgb="FF000000"/>
      </left>
      <right/>
      <top/>
      <bottom/>
    </border>
    <border>
      <left style="thin">
        <color rgb="FF000000"/>
      </left>
      <top style="thin">
        <color rgb="FF000000"/>
      </top>
    </border>
    <border>
      <top style="thin">
        <color rgb="FF000000"/>
      </top>
    </border>
    <border>
      <right style="thin">
        <color rgb="FF000000"/>
      </right>
      <top style="thin">
        <color rgb="FF000000"/>
      </top>
    </border>
    <border>
      <left/>
      <right style="double">
        <color rgb="FF000000"/>
      </right>
      <top/>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right/>
      <top style="thin">
        <color rgb="FF000000"/>
      </top>
      <bottom/>
    </border>
    <border>
      <left style="thin">
        <color rgb="FF000000"/>
      </left>
      <top style="thin">
        <color rgb="FF000000"/>
      </top>
      <bottom/>
    </border>
    <border>
      <left/>
      <top style="thin">
        <color rgb="FF000000"/>
      </top>
      <bottom style="thin">
        <color rgb="FF000000"/>
      </bottom>
    </border>
    <border>
      <right style="thin">
        <color rgb="FF000000"/>
      </right>
    </border>
    <border>
      <right/>
      <top style="thin">
        <color rgb="FF000000"/>
      </top>
      <bottom style="thin">
        <color rgb="FF000000"/>
      </bottom>
    </border>
    <border>
      <left style="thin">
        <color rgb="FF000000"/>
      </left>
      <top/>
      <bottom style="thin">
        <color rgb="FF000000"/>
      </bottom>
    </border>
    <border>
      <left/>
      <top/>
      <bottom/>
    </border>
    <border>
      <left style="thick">
        <color rgb="FF000000"/>
      </left>
      <top style="thick">
        <color rgb="FF000000"/>
      </top>
      <bottom style="thick">
        <color rgb="FF000000"/>
      </bottom>
    </border>
    <border>
      <top style="thick">
        <color rgb="FF000000"/>
      </top>
      <bottom style="thick">
        <color rgb="FF000000"/>
      </bottom>
    </border>
    <border>
      <left style="thick">
        <color rgb="FF000000"/>
      </left>
      <right style="thick">
        <color rgb="FF000000"/>
      </right>
      <top style="thick">
        <color rgb="FF000000"/>
      </top>
      <bottom style="thick">
        <color rgb="FF000000"/>
      </bottom>
    </border>
    <border>
      <left style="thick">
        <color rgb="FF000000"/>
      </left>
      <bottom style="thin">
        <color rgb="FF000000"/>
      </bottom>
    </border>
    <border>
      <left style="thin">
        <color rgb="FF000000"/>
      </left>
      <right style="thick">
        <color rgb="FF000000"/>
      </right>
      <bottom style="thin">
        <color rgb="FF000000"/>
      </bottom>
    </border>
    <border>
      <left style="thick">
        <color rgb="FF000000"/>
      </left>
      <top style="thin">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rder>
    <border>
      <left style="thick">
        <color rgb="FF000000"/>
      </left>
      <top style="thin">
        <color rgb="FF000000"/>
      </top>
    </border>
    <border>
      <left style="thin">
        <color rgb="FF000000"/>
      </left>
      <right style="thick">
        <color rgb="FF000000"/>
      </right>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ttom style="thick">
        <color rgb="FF000000"/>
      </bottom>
    </border>
    <border>
      <bottom style="thick">
        <color rgb="FF000000"/>
      </bottom>
    </border>
    <border>
      <right style="thick">
        <color rgb="FF000000"/>
      </right>
      <bottom style="thick">
        <color rgb="FF000000"/>
      </bottom>
    </border>
    <border>
      <right style="thick">
        <color rgb="FF000000"/>
      </right>
      <top style="thick">
        <color rgb="FF000000"/>
      </top>
      <bottom style="thick">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ck">
        <color rgb="FF000000"/>
      </left>
      <top style="thick">
        <color rgb="FF000000"/>
      </top>
      <bottom style="thin">
        <color rgb="FF000000"/>
      </bottom>
    </border>
    <border>
      <top style="thick">
        <color rgb="FF000000"/>
      </top>
      <bottom style="thin">
        <color rgb="FF000000"/>
      </bottom>
    </border>
    <border>
      <right style="thick">
        <color rgb="FF000000"/>
      </right>
      <top style="thick">
        <color rgb="FF000000"/>
      </top>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thick">
        <color rgb="FF000000"/>
      </left>
      <right style="thin">
        <color rgb="FF000000"/>
      </right>
      <top style="thin">
        <color rgb="FF000000"/>
      </top>
      <bottom style="thin">
        <color rgb="FF000000"/>
      </bottom>
    </border>
    <border>
      <left style="thick">
        <color rgb="FF000000"/>
      </left>
      <right style="thin">
        <color rgb="FF000000"/>
      </right>
      <top style="thin">
        <color rgb="FF000000"/>
      </top>
      <bottom style="thick">
        <color rgb="FF000000"/>
      </bottom>
    </border>
    <border>
      <left style="thin">
        <color rgb="FF000000"/>
      </left>
      <right style="thin">
        <color rgb="FF000000"/>
      </right>
      <top style="thin">
        <color rgb="FF000000"/>
      </top>
      <bottom style="thick">
        <color rgb="FF000000"/>
      </bottom>
    </border>
    <border>
      <left style="thin">
        <color rgb="FF000000"/>
      </left>
      <right style="thick">
        <color rgb="FF000000"/>
      </right>
      <top style="thin">
        <color rgb="FF000000"/>
      </top>
      <bottom style="thick">
        <color rgb="FF000000"/>
      </bottom>
    </border>
    <border>
      <left style="thick">
        <color rgb="FF000000"/>
      </left>
      <right style="thin">
        <color rgb="FF000000"/>
      </right>
      <top style="thick">
        <color rgb="FF000000"/>
      </top>
      <bottom style="thin">
        <color rgb="FF000000"/>
      </bottom>
    </border>
    <border>
      <left style="thin">
        <color rgb="FF000000"/>
      </left>
      <right style="thin">
        <color rgb="FF000000"/>
      </right>
      <top style="thick">
        <color rgb="FF000000"/>
      </top>
      <bottom style="thin">
        <color rgb="FF000000"/>
      </bottom>
    </border>
    <border>
      <left style="thin">
        <color rgb="FF000000"/>
      </left>
      <right style="thick">
        <color rgb="FF000000"/>
      </right>
      <top style="thick">
        <color rgb="FF000000"/>
      </top>
      <bottom style="thin">
        <color rgb="FF000000"/>
      </bottom>
    </border>
    <border>
      <left style="thick">
        <color rgb="FF000000"/>
      </left>
      <right style="thin">
        <color rgb="FF000000"/>
      </right>
      <top style="thin">
        <color rgb="FF000000"/>
      </top>
    </border>
    <border>
      <left style="thin">
        <color rgb="FF000000"/>
      </left>
    </border>
    <border>
      <left style="thick">
        <color rgb="FF000000"/>
      </left>
    </border>
    <border>
      <right style="thick">
        <color rgb="FF000000"/>
      </right>
    </border>
    <border>
      <left style="medium">
        <color rgb="FF000000"/>
      </left>
      <right/>
      <top style="medium">
        <color rgb="FF000000"/>
      </top>
    </border>
    <border>
      <left/>
      <top style="medium">
        <color rgb="FF000000"/>
      </top>
      <bottom/>
    </border>
    <border>
      <top style="medium">
        <color rgb="FF000000"/>
      </top>
      <bottom/>
    </border>
    <border>
      <right style="medium">
        <color rgb="FF000000"/>
      </right>
      <top style="medium">
        <color rgb="FF000000"/>
      </top>
      <bottom/>
    </border>
    <border>
      <left style="medium">
        <color rgb="FF000000"/>
      </left>
      <right style="thin">
        <color rgb="FF000000"/>
      </right>
      <top style="medium">
        <color rgb="FF000000"/>
      </top>
    </border>
    <border>
      <left style="thin">
        <color rgb="FF000000"/>
      </left>
      <top style="medium">
        <color rgb="FF000000"/>
      </top>
    </border>
    <border>
      <right style="thin">
        <color rgb="FF000000"/>
      </right>
      <top style="medium">
        <color rgb="FF000000"/>
      </top>
    </border>
    <border>
      <left style="thin">
        <color rgb="FF000000"/>
      </left>
      <right style="medium">
        <color rgb="FF000000"/>
      </right>
      <top style="medium">
        <color rgb="FF000000"/>
      </top>
    </border>
    <border>
      <left style="medium">
        <color rgb="FF000000"/>
      </left>
      <right/>
    </border>
    <border>
      <top/>
      <bottom/>
    </border>
    <border>
      <right style="medium">
        <color rgb="FF000000"/>
      </right>
      <top/>
      <bottom/>
    </border>
    <border>
      <left style="medium">
        <color rgb="FF000000"/>
      </left>
      <right style="thin">
        <color rgb="FF000000"/>
      </right>
      <bottom style="thin">
        <color rgb="FF000000"/>
      </bottom>
    </border>
    <border>
      <left style="thin">
        <color rgb="FF000000"/>
      </left>
      <right style="medium">
        <color rgb="FF000000"/>
      </right>
    </border>
    <border>
      <left/>
      <top/>
    </border>
    <border>
      <top/>
    </border>
    <border>
      <right style="medium">
        <color rgb="FF000000"/>
      </right>
      <top/>
    </border>
    <border>
      <left style="medium">
        <color rgb="FF000000"/>
      </left>
      <right style="thin">
        <color rgb="FF000000"/>
      </right>
      <top style="thin">
        <color rgb="FF000000"/>
      </top>
    </border>
    <border>
      <left/>
      <bottom/>
    </border>
    <border>
      <bottom/>
    </border>
    <border>
      <right style="medium">
        <color rgb="FF000000"/>
      </right>
      <bottom/>
    </border>
    <border>
      <left style="medium">
        <color rgb="FF000000"/>
      </left>
      <right/>
      <bottom style="medium">
        <color rgb="FF000000"/>
      </bottom>
    </border>
    <border>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top style="medium">
        <color rgb="FF000000"/>
      </top>
      <bottom/>
    </border>
    <border>
      <left/>
      <right/>
      <top style="medium">
        <color rgb="FF000000"/>
      </top>
      <bottom/>
    </border>
    <border>
      <left/>
      <top style="medium">
        <color rgb="FF000000"/>
      </top>
    </border>
    <border>
      <right/>
      <top style="medium">
        <color rgb="FF000000"/>
      </top>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top/>
      <bottom/>
    </border>
    <border>
      <right/>
      <bottom/>
    </border>
    <border>
      <left/>
      <right style="medium">
        <color rgb="FF000000"/>
      </right>
      <top/>
      <bottom/>
    </border>
    <border>
      <left style="medium">
        <color rgb="FF000000"/>
      </left>
      <top/>
      <bottom/>
    </border>
    <border>
      <right/>
      <top/>
      <bottom/>
    </border>
    <border>
      <left/>
      <top/>
      <bottom style="thin">
        <color rgb="FF000000"/>
      </bottom>
    </border>
    <border>
      <right/>
      <top/>
      <bottom style="thin">
        <color rgb="FF000000"/>
      </bottom>
    </border>
    <border>
      <left/>
      <right/>
      <top/>
      <bottom style="thin">
        <color rgb="FF000000"/>
      </bottom>
    </border>
    <border>
      <left style="medium">
        <color rgb="FF000000"/>
      </left>
      <right/>
      <top/>
      <bottom style="medium">
        <color rgb="FF000000"/>
      </bottom>
    </border>
    <border>
      <left/>
      <right/>
      <top/>
      <bottom style="medium">
        <color rgb="FF000000"/>
      </bottom>
    </border>
    <border>
      <left style="medium">
        <color rgb="FF000000"/>
      </left>
    </border>
    <border>
      <right style="medium">
        <color rgb="FF000000"/>
      </right>
    </border>
    <border>
      <right style="medium">
        <color rgb="FF000000"/>
      </right>
      <bottom style="thin">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medium">
        <color rgb="FF000000"/>
      </bottom>
    </border>
    <border>
      <left style="medium">
        <color rgb="FF000000"/>
      </left>
      <top/>
      <bottom style="medium">
        <color rgb="FF000000"/>
      </bottom>
    </border>
    <border>
      <left style="medium">
        <color rgb="FF000000"/>
      </left>
      <right style="medium">
        <color rgb="FF000000"/>
      </right>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top style="thin">
        <color rgb="FF000000"/>
      </top>
    </border>
    <border>
      <right style="medium">
        <color rgb="FF000000"/>
      </right>
      <top style="thin">
        <color rgb="FF000000"/>
      </top>
    </border>
    <border>
      <left style="medium">
        <color rgb="FF000000"/>
      </left>
      <top style="thin">
        <color rgb="FF000000"/>
      </top>
      <bottom style="medium">
        <color rgb="FF000000"/>
      </bottom>
    </border>
    <border>
      <right style="medium">
        <color rgb="FF000000"/>
      </right>
      <top style="thin">
        <color rgb="FF000000"/>
      </top>
      <bottom style="medium">
        <color rgb="FF000000"/>
      </bottom>
    </border>
    <border>
      <left style="thin">
        <color rgb="FF000000"/>
      </left>
      <right style="medium">
        <color rgb="FF000000"/>
      </right>
      <top style="thin">
        <color rgb="FF000000"/>
      </top>
      <bottom style="thin">
        <color rgb="FF000000"/>
      </bottom>
    </border>
    <border>
      <left style="medium">
        <color rgb="FF000000"/>
      </left>
      <top style="medium">
        <color rgb="FF000000"/>
      </top>
      <bottom style="thin">
        <color rgb="FF000000"/>
      </bottom>
    </border>
    <border>
      <right/>
      <top style="medium">
        <color rgb="FF000000"/>
      </top>
      <bottom style="thin">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
      <right style="medium">
        <color rgb="FF000000"/>
      </right>
      <top style="medium">
        <color rgb="FF000000"/>
      </top>
      <bottom style="thin">
        <color rgb="FF000000"/>
      </bottom>
    </border>
    <border>
      <left style="medium">
        <color rgb="FF000000"/>
      </left>
      <right/>
      <top style="thin">
        <color rgb="FF000000"/>
      </top>
      <bottom/>
    </border>
    <border>
      <left style="medium">
        <color rgb="FF000000"/>
      </left>
      <right/>
      <top style="thin">
        <color rgb="FF000000"/>
      </top>
      <bottom style="medium">
        <color rgb="FF000000"/>
      </bottom>
    </border>
    <border>
      <left/>
      <right/>
      <top style="thin">
        <color rgb="FF000000"/>
      </top>
      <bottom style="medium">
        <color rgb="FF000000"/>
      </bottom>
    </border>
    <border>
      <left/>
      <right style="thin">
        <color rgb="FF000000"/>
      </right>
      <top style="thin">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right/>
      <bottom style="thin">
        <color rgb="FF000000"/>
      </bottom>
    </border>
    <border>
      <right/>
      <top style="thin">
        <color rgb="FF000000"/>
      </top>
    </border>
    <border>
      <left style="medium">
        <color rgb="FF000000"/>
      </left>
      <top/>
      <bottom style="thin">
        <color rgb="FF000000"/>
      </bottom>
    </border>
    <border>
      <top/>
      <bottom style="thin">
        <color rgb="FF000000"/>
      </bottom>
    </border>
    <border>
      <right style="medium">
        <color rgb="FF000000"/>
      </right>
      <top/>
      <bottom style="thin">
        <color rgb="FF000000"/>
      </bottom>
    </border>
    <border>
      <right/>
      <top/>
      <bottom style="medium">
        <color rgb="FF000000"/>
      </bottom>
    </border>
  </borders>
  <cellStyleXfs count="1">
    <xf borderId="0" fillId="0" fontId="0" numFmtId="0" applyAlignment="1" applyFont="1"/>
  </cellStyleXfs>
  <cellXfs count="614">
    <xf borderId="0" fillId="0" fontId="0" numFmtId="0" xfId="0" applyAlignment="1" applyFont="1">
      <alignment readingOrder="0" shrinkToFit="0" vertical="bottom" wrapText="0"/>
    </xf>
    <xf borderId="0" fillId="0" fontId="1" numFmtId="0" xfId="0" applyFont="1"/>
    <xf borderId="0" fillId="0" fontId="1" numFmtId="164" xfId="0" applyFont="1" applyNumberFormat="1"/>
    <xf borderId="0" fillId="0" fontId="2" numFmtId="0" xfId="0" applyFont="1"/>
    <xf borderId="0" fillId="0" fontId="1" numFmtId="2" xfId="0" applyAlignment="1" applyFont="1" applyNumberFormat="1">
      <alignment horizontal="center"/>
    </xf>
    <xf borderId="0" fillId="0" fontId="3" numFmtId="0" xfId="0" applyFont="1"/>
    <xf borderId="1" fillId="0" fontId="1" numFmtId="0" xfId="0" applyBorder="1" applyFont="1"/>
    <xf borderId="2" fillId="0" fontId="1" numFmtId="0" xfId="0" applyBorder="1" applyFont="1"/>
    <xf borderId="2" fillId="0" fontId="1" numFmtId="164" xfId="0" applyBorder="1" applyFont="1" applyNumberFormat="1"/>
    <xf borderId="2" fillId="0" fontId="2" numFmtId="0" xfId="0" applyBorder="1" applyFont="1"/>
    <xf borderId="2" fillId="0" fontId="1" numFmtId="2" xfId="0" applyAlignment="1" applyBorder="1" applyFont="1" applyNumberFormat="1">
      <alignment horizontal="center"/>
    </xf>
    <xf borderId="3" fillId="0" fontId="1" numFmtId="0" xfId="0" applyBorder="1" applyFont="1"/>
    <xf borderId="4" fillId="0" fontId="1" numFmtId="0" xfId="0" applyBorder="1" applyFont="1"/>
    <xf borderId="5" fillId="0" fontId="4" numFmtId="0" xfId="0" applyAlignment="1" applyBorder="1" applyFont="1">
      <alignment horizontal="center" shrinkToFit="0" wrapText="1"/>
    </xf>
    <xf borderId="6" fillId="0" fontId="5" numFmtId="0" xfId="0" applyBorder="1" applyFont="1"/>
    <xf borderId="7" fillId="0" fontId="5" numFmtId="0" xfId="0" applyBorder="1" applyFont="1"/>
    <xf borderId="8" fillId="0" fontId="1" numFmtId="0" xfId="0" applyBorder="1" applyFont="1"/>
    <xf borderId="9" fillId="0" fontId="6" numFmtId="0" xfId="0" applyAlignment="1" applyBorder="1" applyFont="1">
      <alignment horizontal="left" vertical="center"/>
    </xf>
    <xf borderId="9" fillId="0" fontId="7" numFmtId="0" xfId="0" applyAlignment="1" applyBorder="1" applyFont="1">
      <alignment horizontal="left" vertical="center"/>
    </xf>
    <xf borderId="0" fillId="0" fontId="8" numFmtId="0" xfId="0" applyAlignment="1" applyFont="1">
      <alignment horizontal="center" vertical="top"/>
    </xf>
    <xf borderId="0" fillId="0" fontId="8" numFmtId="0" xfId="0" applyAlignment="1" applyFont="1">
      <alignment horizontal="center"/>
    </xf>
    <xf borderId="10" fillId="2" fontId="1" numFmtId="0" xfId="0" applyBorder="1" applyFill="1" applyFont="1"/>
    <xf borderId="11" fillId="2" fontId="1" numFmtId="0" xfId="0" applyBorder="1" applyFont="1"/>
    <xf borderId="12" fillId="3" fontId="9" numFmtId="0" xfId="0" applyAlignment="1" applyBorder="1" applyFill="1" applyFont="1">
      <alignment horizontal="center" shrinkToFit="0" vertical="center" wrapText="1"/>
    </xf>
    <xf borderId="13" fillId="0" fontId="5" numFmtId="0" xfId="0" applyBorder="1" applyFont="1"/>
    <xf borderId="14" fillId="0" fontId="5" numFmtId="0" xfId="0" applyBorder="1" applyFont="1"/>
    <xf borderId="15" fillId="2" fontId="1" numFmtId="0" xfId="0" applyBorder="1" applyFont="1"/>
    <xf borderId="10" fillId="2" fontId="3" numFmtId="0" xfId="0" applyBorder="1" applyFont="1"/>
    <xf borderId="16" fillId="0" fontId="5" numFmtId="0" xfId="0" applyBorder="1" applyFont="1"/>
    <xf borderId="17" fillId="0" fontId="5" numFmtId="0" xfId="0" applyBorder="1" applyFont="1"/>
    <xf borderId="18" fillId="0" fontId="5" numFmtId="0" xfId="0" applyBorder="1" applyFont="1"/>
    <xf borderId="19" fillId="4" fontId="9" numFmtId="0" xfId="0" applyAlignment="1" applyBorder="1" applyFill="1" applyFont="1">
      <alignment horizontal="center" shrinkToFit="0" vertical="center" wrapText="1"/>
    </xf>
    <xf borderId="20" fillId="0" fontId="5" numFmtId="0" xfId="0" applyBorder="1" applyFont="1"/>
    <xf borderId="21" fillId="0" fontId="5" numFmtId="0" xfId="0" applyBorder="1" applyFont="1"/>
    <xf borderId="19" fillId="5" fontId="8" numFmtId="0" xfId="0" applyAlignment="1" applyBorder="1" applyFill="1" applyFont="1">
      <alignment horizontal="center" vertical="center"/>
    </xf>
    <xf borderId="0" fillId="0" fontId="3" numFmtId="0" xfId="0" applyAlignment="1" applyFont="1">
      <alignment horizontal="center" vertical="center"/>
    </xf>
    <xf borderId="22" fillId="2" fontId="8" numFmtId="0" xfId="0" applyAlignment="1" applyBorder="1" applyFont="1">
      <alignment horizontal="center" shrinkToFit="0" vertical="center" wrapText="1"/>
    </xf>
    <xf borderId="22" fillId="0" fontId="8" numFmtId="0" xfId="0" applyAlignment="1" applyBorder="1" applyFont="1">
      <alignment horizontal="center" shrinkToFit="0" vertical="center" wrapText="1"/>
    </xf>
    <xf borderId="22" fillId="2" fontId="8" numFmtId="4" xfId="0" applyAlignment="1" applyBorder="1" applyFont="1" applyNumberFormat="1">
      <alignment horizontal="center" shrinkToFit="0" vertical="center" wrapText="1"/>
    </xf>
    <xf borderId="23" fillId="0" fontId="5" numFmtId="0" xfId="0" applyBorder="1" applyFont="1"/>
    <xf borderId="24" fillId="0" fontId="5" numFmtId="0" xfId="0" applyBorder="1" applyFont="1"/>
    <xf borderId="25" fillId="3" fontId="10" numFmtId="1" xfId="0" applyAlignment="1" applyBorder="1" applyFont="1" applyNumberFormat="1">
      <alignment horizontal="center" vertical="center"/>
    </xf>
    <xf borderId="25" fillId="3" fontId="10" numFmtId="49" xfId="0" applyAlignment="1" applyBorder="1" applyFont="1" applyNumberFormat="1">
      <alignment horizontal="center" vertical="center"/>
    </xf>
    <xf borderId="26" fillId="3" fontId="10" numFmtId="49" xfId="0" applyAlignment="1" applyBorder="1" applyFont="1" applyNumberFormat="1">
      <alignment horizontal="center" vertical="center"/>
    </xf>
    <xf borderId="26" fillId="3" fontId="10" numFmtId="0" xfId="0" applyAlignment="1" applyBorder="1" applyFont="1">
      <alignment horizontal="center" shrinkToFit="0" vertical="center" wrapText="1"/>
    </xf>
    <xf borderId="26" fillId="3" fontId="10" numFmtId="0" xfId="0" applyAlignment="1" applyBorder="1" applyFont="1">
      <alignment horizontal="center" vertical="center"/>
    </xf>
    <xf borderId="26" fillId="3" fontId="10" numFmtId="164" xfId="0" applyAlignment="1" applyBorder="1" applyFont="1" applyNumberFormat="1">
      <alignment horizontal="center" vertical="center"/>
    </xf>
    <xf borderId="26" fillId="3" fontId="11" numFmtId="2" xfId="0" applyAlignment="1" applyBorder="1" applyFont="1" applyNumberFormat="1">
      <alignment horizontal="center" vertical="center"/>
    </xf>
    <xf borderId="27" fillId="3" fontId="11" numFmtId="164" xfId="0" applyAlignment="1" applyBorder="1" applyFont="1" applyNumberFormat="1">
      <alignment horizontal="center" vertical="center"/>
    </xf>
    <xf borderId="28" fillId="2" fontId="12" numFmtId="2" xfId="0" applyAlignment="1" applyBorder="1" applyFont="1" applyNumberFormat="1">
      <alignment horizontal="center" vertical="center"/>
    </xf>
    <xf borderId="28" fillId="2" fontId="12" numFmtId="49" xfId="0" applyAlignment="1" applyBorder="1" applyFont="1" applyNumberFormat="1">
      <alignment horizontal="center" vertical="center"/>
    </xf>
    <xf borderId="28" fillId="2" fontId="12" numFmtId="0" xfId="0" applyAlignment="1" applyBorder="1" applyFont="1">
      <alignment shrinkToFit="0" vertical="center" wrapText="1"/>
    </xf>
    <xf borderId="28" fillId="2" fontId="12" numFmtId="0" xfId="0" applyAlignment="1" applyBorder="1" applyFont="1">
      <alignment horizontal="center" vertical="center"/>
    </xf>
    <xf borderId="28" fillId="0" fontId="12" numFmtId="164" xfId="0" applyAlignment="1" applyBorder="1" applyFont="1" applyNumberFormat="1">
      <alignment horizontal="center" vertical="center"/>
    </xf>
    <xf borderId="29" fillId="2" fontId="10" numFmtId="164" xfId="0" applyAlignment="1" applyBorder="1" applyFont="1" applyNumberFormat="1">
      <alignment vertical="center"/>
    </xf>
    <xf borderId="29" fillId="2" fontId="13" numFmtId="2" xfId="0" applyAlignment="1" applyBorder="1" applyFont="1" applyNumberFormat="1">
      <alignment horizontal="center" vertical="center"/>
    </xf>
    <xf borderId="28" fillId="2" fontId="11" numFmtId="164" xfId="0" applyAlignment="1" applyBorder="1" applyFont="1" applyNumberFormat="1">
      <alignment vertical="center"/>
    </xf>
    <xf borderId="0" fillId="0" fontId="3" numFmtId="165" xfId="0" applyFont="1" applyNumberFormat="1"/>
    <xf borderId="23" fillId="0" fontId="13" numFmtId="2" xfId="0" applyAlignment="1" applyBorder="1" applyFont="1" applyNumberFormat="1">
      <alignment horizontal="center" vertical="center"/>
    </xf>
    <xf borderId="29" fillId="2" fontId="12" numFmtId="49" xfId="0" applyAlignment="1" applyBorder="1" applyFont="1" applyNumberFormat="1">
      <alignment horizontal="center" vertical="center"/>
    </xf>
    <xf borderId="29" fillId="2" fontId="12" numFmtId="0" xfId="0" applyAlignment="1" applyBorder="1" applyFont="1">
      <alignment shrinkToFit="0" vertical="center" wrapText="1"/>
    </xf>
    <xf borderId="29" fillId="2" fontId="12" numFmtId="0" xfId="0" applyAlignment="1" applyBorder="1" applyFont="1">
      <alignment horizontal="center" vertical="center"/>
    </xf>
    <xf borderId="23" fillId="0" fontId="12" numFmtId="164" xfId="0" applyAlignment="1" applyBorder="1" applyFont="1" applyNumberFormat="1">
      <alignment horizontal="center" vertical="center"/>
    </xf>
    <xf borderId="30" fillId="2" fontId="12" numFmtId="49" xfId="0" applyAlignment="1" applyBorder="1" applyFont="1" applyNumberFormat="1">
      <alignment horizontal="center" vertical="center"/>
    </xf>
    <xf borderId="30" fillId="2" fontId="12" numFmtId="0" xfId="0" applyAlignment="1" applyBorder="1" applyFont="1">
      <alignment shrinkToFit="0" vertical="center" wrapText="1"/>
    </xf>
    <xf borderId="22" fillId="0" fontId="12" numFmtId="164" xfId="0" applyAlignment="1" applyBorder="1" applyFont="1" applyNumberFormat="1">
      <alignment horizontal="center" vertical="center"/>
    </xf>
    <xf borderId="28" fillId="2" fontId="14" numFmtId="49" xfId="0" applyAlignment="1" applyBorder="1" applyFont="1" applyNumberFormat="1">
      <alignment horizontal="center" vertical="center"/>
    </xf>
    <xf borderId="30" fillId="2" fontId="12" numFmtId="0" xfId="0" applyAlignment="1" applyBorder="1" applyFont="1">
      <alignment horizontal="center" vertical="center"/>
    </xf>
    <xf borderId="25" fillId="6" fontId="10" numFmtId="2" xfId="0" applyAlignment="1" applyBorder="1" applyFill="1" applyFont="1" applyNumberFormat="1">
      <alignment vertical="center"/>
    </xf>
    <xf borderId="26" fillId="6" fontId="10" numFmtId="2" xfId="0" applyAlignment="1" applyBorder="1" applyFont="1" applyNumberFormat="1">
      <alignment vertical="center"/>
    </xf>
    <xf borderId="27" fillId="6" fontId="10" numFmtId="2" xfId="0" applyAlignment="1" applyBorder="1" applyFont="1" applyNumberFormat="1">
      <alignment vertical="center"/>
    </xf>
    <xf borderId="28" fillId="6" fontId="11" numFmtId="164" xfId="0" applyAlignment="1" applyBorder="1" applyFont="1" applyNumberFormat="1">
      <alignment vertical="center"/>
    </xf>
    <xf borderId="0" fillId="0" fontId="3" numFmtId="164" xfId="0" applyFont="1" applyNumberFormat="1"/>
    <xf borderId="28" fillId="3" fontId="10" numFmtId="1" xfId="0" applyAlignment="1" applyBorder="1" applyFont="1" applyNumberFormat="1">
      <alignment horizontal="center" vertical="center"/>
    </xf>
    <xf borderId="29" fillId="2" fontId="12" numFmtId="2" xfId="0" applyAlignment="1" applyBorder="1" applyFont="1" applyNumberFormat="1">
      <alignment horizontal="center" vertical="center"/>
    </xf>
    <xf borderId="29" fillId="2" fontId="11" numFmtId="164" xfId="0" applyAlignment="1" applyBorder="1" applyFont="1" applyNumberFormat="1">
      <alignment vertical="center"/>
    </xf>
    <xf borderId="10" fillId="2" fontId="12" numFmtId="2" xfId="0" applyAlignment="1" applyBorder="1" applyFont="1" applyNumberFormat="1">
      <alignment horizontal="center" vertical="center"/>
    </xf>
    <xf borderId="10" fillId="2" fontId="12" numFmtId="49" xfId="0" applyAlignment="1" applyBorder="1" applyFont="1" applyNumberFormat="1">
      <alignment horizontal="center" vertical="center"/>
    </xf>
    <xf borderId="10" fillId="2" fontId="12" numFmtId="0" xfId="0" applyAlignment="1" applyBorder="1" applyFont="1">
      <alignment shrinkToFit="0" vertical="center" wrapText="1"/>
    </xf>
    <xf borderId="10" fillId="2" fontId="12" numFmtId="0" xfId="0" applyAlignment="1" applyBorder="1" applyFont="1">
      <alignment horizontal="center" vertical="center"/>
    </xf>
    <xf borderId="0" fillId="0" fontId="12" numFmtId="164" xfId="0" applyAlignment="1" applyFont="1" applyNumberFormat="1">
      <alignment horizontal="center" vertical="center"/>
    </xf>
    <xf borderId="10" fillId="2" fontId="10" numFmtId="164" xfId="0" applyAlignment="1" applyBorder="1" applyFont="1" applyNumberFormat="1">
      <alignment vertical="center"/>
    </xf>
    <xf borderId="10" fillId="2" fontId="13" numFmtId="2" xfId="0" applyAlignment="1" applyBorder="1" applyFont="1" applyNumberFormat="1">
      <alignment horizontal="center" vertical="center"/>
    </xf>
    <xf borderId="10" fillId="2" fontId="11" numFmtId="164" xfId="0" applyAlignment="1" applyBorder="1" applyFont="1" applyNumberFormat="1">
      <alignment vertical="center"/>
    </xf>
    <xf borderId="19" fillId="6" fontId="15" numFmtId="2" xfId="0" applyAlignment="1" applyBorder="1" applyFont="1" applyNumberFormat="1">
      <alignment horizontal="right" vertical="center"/>
    </xf>
    <xf borderId="28" fillId="6" fontId="15" numFmtId="164" xfId="0" applyAlignment="1" applyBorder="1" applyFont="1" applyNumberFormat="1">
      <alignment vertical="center"/>
    </xf>
    <xf borderId="19" fillId="3" fontId="15" numFmtId="2" xfId="0" applyAlignment="1" applyBorder="1" applyFont="1" applyNumberFormat="1">
      <alignment horizontal="right" vertical="center"/>
    </xf>
    <xf borderId="28" fillId="3" fontId="15" numFmtId="164" xfId="0" applyAlignment="1" applyBorder="1" applyFont="1" applyNumberFormat="1">
      <alignment vertical="center"/>
    </xf>
    <xf borderId="0" fillId="0" fontId="16" numFmtId="0" xfId="0" applyFont="1"/>
    <xf borderId="19" fillId="4" fontId="9" numFmtId="0" xfId="0" applyAlignment="1" applyBorder="1" applyFont="1">
      <alignment shrinkToFit="0" vertical="center" wrapText="1"/>
    </xf>
    <xf borderId="19" fillId="4" fontId="8" numFmtId="3" xfId="0" applyAlignment="1" applyBorder="1" applyFont="1" applyNumberFormat="1">
      <alignment horizontal="center" shrinkToFit="0" vertical="center" wrapText="1"/>
    </xf>
    <xf borderId="28" fillId="4" fontId="8" numFmtId="2" xfId="0" applyAlignment="1" applyBorder="1" applyFont="1" applyNumberFormat="1">
      <alignment horizontal="center" vertical="center"/>
    </xf>
    <xf borderId="8" fillId="0" fontId="1" numFmtId="166" xfId="0" applyBorder="1" applyFont="1" applyNumberFormat="1"/>
    <xf borderId="19" fillId="4" fontId="8" numFmtId="3" xfId="0" applyAlignment="1" applyBorder="1" applyFont="1" applyNumberFormat="1">
      <alignment horizontal="center" vertical="center"/>
    </xf>
    <xf borderId="28" fillId="4" fontId="8" numFmtId="167" xfId="0" applyAlignment="1" applyBorder="1" applyFont="1" applyNumberFormat="1">
      <alignment horizontal="center" vertical="center"/>
    </xf>
    <xf borderId="28" fillId="3" fontId="9" numFmtId="9" xfId="0" applyAlignment="1" applyBorder="1" applyFont="1" applyNumberFormat="1">
      <alignment horizontal="center" shrinkToFit="0" vertical="center" wrapText="1"/>
    </xf>
    <xf borderId="19" fillId="4" fontId="8" numFmtId="0" xfId="0" applyAlignment="1" applyBorder="1" applyFont="1">
      <alignment horizontal="center" shrinkToFit="0" vertical="center" wrapText="1"/>
    </xf>
    <xf borderId="0" fillId="0" fontId="17" numFmtId="0" xfId="0" applyFont="1"/>
    <xf borderId="19" fillId="4" fontId="9" numFmtId="0" xfId="0" applyAlignment="1" applyBorder="1" applyFont="1">
      <alignment horizontal="left" shrinkToFit="0" vertical="center" wrapText="1"/>
    </xf>
    <xf borderId="0" fillId="0" fontId="9" numFmtId="0" xfId="0" applyAlignment="1" applyFont="1">
      <alignment shrinkToFit="0" vertical="center" wrapText="1"/>
    </xf>
    <xf borderId="31" fillId="0" fontId="1" numFmtId="0" xfId="0" applyBorder="1" applyFont="1"/>
    <xf borderId="32" fillId="0" fontId="1" numFmtId="0" xfId="0" applyBorder="1" applyFont="1"/>
    <xf borderId="32" fillId="0" fontId="1" numFmtId="168" xfId="0" applyBorder="1" applyFont="1" applyNumberFormat="1"/>
    <xf borderId="32" fillId="0" fontId="1" numFmtId="164" xfId="0" applyBorder="1" applyFont="1" applyNumberFormat="1"/>
    <xf borderId="32" fillId="0" fontId="2" numFmtId="0" xfId="0" applyBorder="1" applyFont="1"/>
    <xf borderId="32" fillId="0" fontId="1" numFmtId="2" xfId="0" applyAlignment="1" applyBorder="1" applyFont="1" applyNumberFormat="1">
      <alignment horizontal="center"/>
    </xf>
    <xf borderId="33" fillId="0" fontId="1" numFmtId="0" xfId="0" applyBorder="1" applyFont="1"/>
    <xf borderId="0" fillId="0" fontId="18" numFmtId="0" xfId="0" applyFont="1"/>
    <xf borderId="0" fillId="0" fontId="3" numFmtId="2" xfId="0" applyAlignment="1" applyFont="1" applyNumberFormat="1">
      <alignment horizontal="center"/>
    </xf>
    <xf borderId="34" fillId="2" fontId="8" numFmtId="0" xfId="0" applyAlignment="1" applyBorder="1" applyFont="1">
      <alignment horizontal="center" shrinkToFit="0" vertical="center" wrapText="1"/>
    </xf>
    <xf borderId="5" fillId="0" fontId="3" numFmtId="0" xfId="0" applyAlignment="1" applyBorder="1" applyFont="1">
      <alignment horizontal="center" shrinkToFit="0" wrapText="1"/>
    </xf>
    <xf borderId="0" fillId="0" fontId="3" numFmtId="0" xfId="0" applyAlignment="1" applyFont="1">
      <alignment horizontal="right"/>
    </xf>
    <xf borderId="9" fillId="0" fontId="8" numFmtId="0" xfId="0" applyAlignment="1" applyBorder="1" applyFont="1">
      <alignment horizontal="left" vertical="center"/>
    </xf>
    <xf borderId="9" fillId="0" fontId="9" numFmtId="169" xfId="0" applyAlignment="1" applyBorder="1" applyFont="1" applyNumberFormat="1">
      <alignment horizontal="left" vertical="center"/>
    </xf>
    <xf borderId="9" fillId="0" fontId="9" numFmtId="0" xfId="0" applyAlignment="1" applyBorder="1" applyFont="1">
      <alignment horizontal="left" vertical="center"/>
    </xf>
    <xf borderId="0" fillId="7" fontId="18" numFmtId="0" xfId="0" applyAlignment="1" applyFill="1" applyFont="1">
      <alignment readingOrder="0"/>
    </xf>
    <xf borderId="0" fillId="0" fontId="8" numFmtId="0" xfId="0" applyAlignment="1" applyFont="1">
      <alignment horizontal="center" readingOrder="0"/>
    </xf>
    <xf borderId="0" fillId="0" fontId="8" numFmtId="0" xfId="0" applyAlignment="1" applyFont="1">
      <alignment horizontal="center" readingOrder="0" vertical="top"/>
    </xf>
    <xf borderId="12" fillId="3" fontId="19" numFmtId="0" xfId="0" applyAlignment="1" applyBorder="1" applyFont="1">
      <alignment horizontal="center" readingOrder="0" shrinkToFit="0" vertical="center" wrapText="1"/>
    </xf>
    <xf borderId="19" fillId="4" fontId="19" numFmtId="0" xfId="0" applyAlignment="1" applyBorder="1" applyFont="1">
      <alignment horizontal="center" shrinkToFit="0" vertical="center" wrapText="1"/>
    </xf>
    <xf borderId="28" fillId="8" fontId="6" numFmtId="0" xfId="0" applyAlignment="1" applyBorder="1" applyFill="1" applyFont="1">
      <alignment horizontal="center" shrinkToFit="0" vertical="center" wrapText="1"/>
    </xf>
    <xf borderId="30" fillId="8" fontId="6" numFmtId="169" xfId="0" applyAlignment="1" applyBorder="1" applyFont="1" applyNumberFormat="1">
      <alignment horizontal="center" shrinkToFit="0" vertical="center" wrapText="1"/>
    </xf>
    <xf borderId="30" fillId="8" fontId="6" numFmtId="0" xfId="0" applyAlignment="1" applyBorder="1" applyFont="1">
      <alignment horizontal="center" shrinkToFit="0" vertical="center" wrapText="1"/>
    </xf>
    <xf borderId="30" fillId="8" fontId="6" numFmtId="4" xfId="0" applyAlignment="1" applyBorder="1" applyFont="1" applyNumberFormat="1">
      <alignment horizontal="center" shrinkToFit="0" vertical="center" wrapText="1"/>
    </xf>
    <xf borderId="35" fillId="8" fontId="6" numFmtId="4" xfId="0" applyAlignment="1" applyBorder="1" applyFont="1" applyNumberFormat="1">
      <alignment horizontal="center" shrinkToFit="0" vertical="center" wrapText="1"/>
    </xf>
    <xf borderId="25" fillId="8" fontId="20" numFmtId="1" xfId="0" applyAlignment="1" applyBorder="1" applyFont="1" applyNumberFormat="1">
      <alignment horizontal="center" vertical="center"/>
    </xf>
    <xf borderId="36" fillId="8" fontId="20" numFmtId="169" xfId="0" applyAlignment="1" applyBorder="1" applyFont="1" applyNumberFormat="1">
      <alignment horizontal="center" shrinkToFit="0" vertical="center" wrapText="1"/>
    </xf>
    <xf borderId="28" fillId="2" fontId="14" numFmtId="2" xfId="0" applyAlignment="1" applyBorder="1" applyFont="1" applyNumberFormat="1">
      <alignment horizontal="center" readingOrder="0" vertical="center"/>
    </xf>
    <xf borderId="28" fillId="2" fontId="14" numFmtId="49" xfId="0" applyAlignment="1" applyBorder="1" applyFont="1" applyNumberFormat="1">
      <alignment horizontal="center" readingOrder="0" vertical="center"/>
    </xf>
    <xf borderId="28" fillId="2" fontId="21" numFmtId="0" xfId="0" applyAlignment="1" applyBorder="1" applyFont="1">
      <alignment readingOrder="0" shrinkToFit="0" vertical="center" wrapText="1"/>
    </xf>
    <xf borderId="28" fillId="2" fontId="14" numFmtId="0" xfId="0" applyAlignment="1" applyBorder="1" applyFont="1">
      <alignment horizontal="center" readingOrder="0" vertical="center"/>
    </xf>
    <xf borderId="28" fillId="0" fontId="14" numFmtId="170" xfId="0" applyAlignment="1" applyBorder="1" applyFont="1" applyNumberFormat="1">
      <alignment horizontal="center" readingOrder="0" vertical="center"/>
    </xf>
    <xf borderId="29" fillId="8" fontId="20" numFmtId="170" xfId="0" applyAlignment="1" applyBorder="1" applyFont="1" applyNumberFormat="1">
      <alignment readingOrder="0" vertical="center"/>
    </xf>
    <xf borderId="29" fillId="2" fontId="14" numFmtId="0" xfId="0" applyAlignment="1" applyBorder="1" applyFont="1">
      <alignment horizontal="center" readingOrder="0" vertical="center"/>
    </xf>
    <xf borderId="19" fillId="8" fontId="20" numFmtId="164" xfId="0" applyAlignment="1" applyBorder="1" applyFont="1" applyNumberFormat="1">
      <alignment vertical="center"/>
    </xf>
    <xf borderId="28" fillId="0" fontId="14" numFmtId="164" xfId="0" applyAlignment="1" applyBorder="1" applyFont="1" applyNumberFormat="1">
      <alignment horizontal="center" readingOrder="0" vertical="center"/>
    </xf>
    <xf borderId="29" fillId="8" fontId="20" numFmtId="170" xfId="0" applyAlignment="1" applyBorder="1" applyFont="1" applyNumberFormat="1">
      <alignment readingOrder="0" vertical="center"/>
    </xf>
    <xf borderId="29" fillId="2" fontId="14" numFmtId="2" xfId="0" applyAlignment="1" applyBorder="1" applyFont="1" applyNumberFormat="1">
      <alignment horizontal="center" readingOrder="0" vertical="center"/>
    </xf>
    <xf borderId="0" fillId="0" fontId="22" numFmtId="2" xfId="0" applyAlignment="1" applyFont="1" applyNumberFormat="1">
      <alignment readingOrder="0"/>
    </xf>
    <xf borderId="28" fillId="0" fontId="14" numFmtId="170" xfId="0" applyAlignment="1" applyBorder="1" applyFont="1" applyNumberFormat="1">
      <alignment horizontal="center" readingOrder="0" vertical="center"/>
    </xf>
    <xf borderId="23" fillId="0" fontId="14" numFmtId="0" xfId="0" applyAlignment="1" applyBorder="1" applyFont="1">
      <alignment horizontal="center" readingOrder="0" vertical="center"/>
    </xf>
    <xf borderId="23" fillId="0" fontId="14" numFmtId="2" xfId="0" applyAlignment="1" applyBorder="1" applyFont="1" applyNumberFormat="1">
      <alignment horizontal="center" readingOrder="0" vertical="center"/>
    </xf>
    <xf borderId="28" fillId="9" fontId="23" numFmtId="2" xfId="0" applyAlignment="1" applyBorder="1" applyFill="1" applyFont="1" applyNumberFormat="1">
      <alignment horizontal="center" readingOrder="0" shrinkToFit="0" wrapText="0"/>
    </xf>
    <xf borderId="21" fillId="9" fontId="23" numFmtId="2" xfId="0" applyAlignment="1" applyBorder="1" applyFont="1" applyNumberFormat="1">
      <alignment horizontal="center" readingOrder="0" shrinkToFit="0" wrapText="0"/>
    </xf>
    <xf borderId="21" fillId="9" fontId="23" numFmtId="49" xfId="0" applyAlignment="1" applyBorder="1" applyFont="1" applyNumberFormat="1">
      <alignment horizontal="center" readingOrder="0" shrinkToFit="0" wrapText="0"/>
    </xf>
    <xf borderId="21" fillId="9" fontId="23" numFmtId="0" xfId="0" applyAlignment="1" applyBorder="1" applyFont="1">
      <alignment readingOrder="0"/>
    </xf>
    <xf borderId="21" fillId="9" fontId="23" numFmtId="0" xfId="0" applyAlignment="1" applyBorder="1" applyFont="1">
      <alignment horizontal="center" readingOrder="0" shrinkToFit="0" wrapText="0"/>
    </xf>
    <xf borderId="23" fillId="9" fontId="23" numFmtId="2" xfId="0" applyAlignment="1" applyBorder="1" applyFont="1" applyNumberFormat="1">
      <alignment horizontal="center" readingOrder="0" shrinkToFit="0" wrapText="0"/>
    </xf>
    <xf borderId="18" fillId="9" fontId="23" numFmtId="2" xfId="0" applyAlignment="1" applyBorder="1" applyFont="1" applyNumberFormat="1">
      <alignment horizontal="center" readingOrder="0" shrinkToFit="0" wrapText="0"/>
    </xf>
    <xf borderId="18" fillId="9" fontId="23" numFmtId="49" xfId="0" applyAlignment="1" applyBorder="1" applyFont="1" applyNumberFormat="1">
      <alignment horizontal="center" readingOrder="0" shrinkToFit="0" wrapText="0"/>
    </xf>
    <xf borderId="18" fillId="9" fontId="23" numFmtId="0" xfId="0" applyAlignment="1" applyBorder="1" applyFont="1">
      <alignment readingOrder="0"/>
    </xf>
    <xf borderId="18" fillId="9" fontId="23" numFmtId="0" xfId="0" applyAlignment="1" applyBorder="1" applyFont="1">
      <alignment horizontal="center" readingOrder="0" shrinkToFit="0" wrapText="0"/>
    </xf>
    <xf borderId="29" fillId="2" fontId="21" numFmtId="0" xfId="0" applyAlignment="1" applyBorder="1" applyFont="1">
      <alignment readingOrder="0" shrinkToFit="0" vertical="center" wrapText="1"/>
    </xf>
    <xf borderId="23" fillId="0" fontId="14" numFmtId="170" xfId="0" applyAlignment="1" applyBorder="1" applyFont="1" applyNumberFormat="1">
      <alignment horizontal="center" readingOrder="0" vertical="center"/>
    </xf>
    <xf borderId="23" fillId="0" fontId="14" numFmtId="164" xfId="0" applyAlignment="1" applyBorder="1" applyFont="1" applyNumberFormat="1">
      <alignment horizontal="center" readingOrder="0" vertical="center"/>
    </xf>
    <xf borderId="23" fillId="0" fontId="14" numFmtId="170" xfId="0" applyAlignment="1" applyBorder="1" applyFont="1" applyNumberFormat="1">
      <alignment horizontal="center" readingOrder="0" vertical="center"/>
    </xf>
    <xf borderId="30" fillId="2" fontId="14" numFmtId="2" xfId="0" applyAlignment="1" applyBorder="1" applyFont="1" applyNumberFormat="1">
      <alignment horizontal="center" readingOrder="0" vertical="center"/>
    </xf>
    <xf borderId="30" fillId="2" fontId="21" numFmtId="0" xfId="0" applyAlignment="1" applyBorder="1" applyFont="1">
      <alignment readingOrder="0" shrinkToFit="0" vertical="center" wrapText="1"/>
    </xf>
    <xf borderId="22" fillId="0" fontId="14" numFmtId="170" xfId="0" applyAlignment="1" applyBorder="1" applyFont="1" applyNumberFormat="1">
      <alignment horizontal="center" readingOrder="0" vertical="center"/>
    </xf>
    <xf borderId="22" fillId="0" fontId="14" numFmtId="164" xfId="0" applyAlignment="1" applyBorder="1" applyFont="1" applyNumberFormat="1">
      <alignment horizontal="center" readingOrder="0" vertical="center"/>
    </xf>
    <xf borderId="22" fillId="0" fontId="14" numFmtId="170" xfId="0" applyAlignment="1" applyBorder="1" applyFont="1" applyNumberFormat="1">
      <alignment horizontal="center" readingOrder="0" vertical="center"/>
    </xf>
    <xf borderId="37" fillId="9" fontId="23" numFmtId="2" xfId="0" applyAlignment="1" applyBorder="1" applyFont="1" applyNumberFormat="1">
      <alignment horizontal="center" readingOrder="0" shrinkToFit="0" wrapText="0"/>
    </xf>
    <xf borderId="37" fillId="9" fontId="23" numFmtId="0" xfId="0" applyAlignment="1" applyBorder="1" applyFont="1">
      <alignment readingOrder="0"/>
    </xf>
    <xf borderId="14" fillId="9" fontId="23" numFmtId="2" xfId="0" applyAlignment="1" applyBorder="1" applyFont="1" applyNumberFormat="1">
      <alignment horizontal="center" readingOrder="0" shrinkToFit="0" wrapText="0"/>
    </xf>
    <xf borderId="14" fillId="9" fontId="23" numFmtId="0" xfId="0" applyAlignment="1" applyBorder="1" applyFont="1">
      <alignment readingOrder="0"/>
    </xf>
    <xf borderId="18" fillId="9" fontId="24" numFmtId="2" xfId="0" applyAlignment="1" applyBorder="1" applyFont="1" applyNumberFormat="1">
      <alignment horizontal="center" readingOrder="0" shrinkToFit="0" wrapText="0"/>
    </xf>
    <xf borderId="30" fillId="2" fontId="14" numFmtId="0" xfId="0" applyAlignment="1" applyBorder="1" applyFont="1">
      <alignment horizontal="center" readingOrder="0" vertical="center"/>
    </xf>
    <xf borderId="28" fillId="2" fontId="25" numFmtId="0" xfId="0" applyAlignment="1" applyBorder="1" applyFont="1">
      <alignment readingOrder="0" shrinkToFit="0" vertical="center" wrapText="1"/>
    </xf>
    <xf borderId="37" fillId="9" fontId="23" numFmtId="0" xfId="0" applyAlignment="1" applyBorder="1" applyFont="1">
      <alignment horizontal="center" readingOrder="0" shrinkToFit="0" wrapText="0"/>
    </xf>
    <xf borderId="14" fillId="9" fontId="23" numFmtId="0" xfId="0" applyAlignment="1" applyBorder="1" applyFont="1">
      <alignment horizontal="center" readingOrder="0" shrinkToFit="0" wrapText="0"/>
    </xf>
    <xf borderId="25" fillId="8" fontId="20" numFmtId="4" xfId="0" applyAlignment="1" applyBorder="1" applyFont="1" applyNumberFormat="1">
      <alignment horizontal="center" vertical="center"/>
    </xf>
    <xf borderId="25" fillId="8" fontId="20" numFmtId="2" xfId="0" applyAlignment="1" applyBorder="1" applyFont="1" applyNumberFormat="1">
      <alignment horizontal="center" vertical="center"/>
    </xf>
    <xf borderId="36" fillId="8" fontId="20" numFmtId="4" xfId="0" applyAlignment="1" applyBorder="1" applyFont="1" applyNumberFormat="1">
      <alignment horizontal="center" vertical="center"/>
    </xf>
    <xf borderId="38" fillId="0" fontId="5" numFmtId="0" xfId="0" applyBorder="1" applyFont="1"/>
    <xf borderId="19" fillId="8" fontId="20" numFmtId="4" xfId="0" applyAlignment="1" applyBorder="1" applyFont="1" applyNumberFormat="1">
      <alignment horizontal="center" vertical="center"/>
    </xf>
    <xf borderId="23" fillId="9" fontId="23" numFmtId="4" xfId="0" applyAlignment="1" applyBorder="1" applyFont="1" applyNumberFormat="1">
      <alignment horizontal="center" shrinkToFit="0" wrapText="0"/>
    </xf>
    <xf borderId="18" fillId="9" fontId="23" numFmtId="2" xfId="0" applyAlignment="1" applyBorder="1" applyFont="1" applyNumberFormat="1">
      <alignment horizontal="center" shrinkToFit="0" wrapText="0"/>
    </xf>
    <xf borderId="18" fillId="9" fontId="23" numFmtId="4" xfId="0" applyAlignment="1" applyBorder="1" applyFont="1" applyNumberFormat="1">
      <alignment horizontal="center" shrinkToFit="0" wrapText="0"/>
    </xf>
    <xf borderId="18" fillId="9" fontId="23" numFmtId="4" xfId="0" applyBorder="1" applyFont="1" applyNumberFormat="1"/>
    <xf borderId="20" fillId="8" fontId="20" numFmtId="4" xfId="0" applyAlignment="1" applyBorder="1" applyFont="1" applyNumberFormat="1">
      <alignment horizontal="center" vertical="center"/>
    </xf>
    <xf borderId="38" fillId="8" fontId="20" numFmtId="4" xfId="0" applyAlignment="1" applyBorder="1" applyFont="1" applyNumberFormat="1">
      <alignment horizontal="center" vertical="center"/>
    </xf>
    <xf borderId="28" fillId="8" fontId="20" numFmtId="1" xfId="0" applyAlignment="1" applyBorder="1" applyFont="1" applyNumberFormat="1">
      <alignment horizontal="center" vertical="center"/>
    </xf>
    <xf borderId="29" fillId="2" fontId="14" numFmtId="2" xfId="0" applyAlignment="1" applyBorder="1" applyFont="1" applyNumberFormat="1">
      <alignment horizontal="center" vertical="center"/>
    </xf>
    <xf borderId="23" fillId="0" fontId="14" numFmtId="2" xfId="0" applyAlignment="1" applyBorder="1" applyFont="1" applyNumberFormat="1">
      <alignment horizontal="center" vertical="center"/>
    </xf>
    <xf borderId="39" fillId="8" fontId="20" numFmtId="164" xfId="0" applyAlignment="1" applyBorder="1" applyFont="1" applyNumberFormat="1">
      <alignment vertical="center"/>
    </xf>
    <xf borderId="28" fillId="2" fontId="14" numFmtId="2" xfId="0" applyAlignment="1" applyBorder="1" applyFont="1" applyNumberFormat="1">
      <alignment horizontal="center" vertical="center"/>
    </xf>
    <xf borderId="25" fillId="6" fontId="20" numFmtId="4" xfId="0" applyAlignment="1" applyBorder="1" applyFont="1" applyNumberFormat="1">
      <alignment horizontal="center" vertical="center"/>
    </xf>
    <xf borderId="26" fillId="6" fontId="20" numFmtId="4" xfId="0" applyAlignment="1" applyBorder="1" applyFont="1" applyNumberFormat="1">
      <alignment horizontal="center" vertical="center"/>
    </xf>
    <xf borderId="25" fillId="6" fontId="20" numFmtId="2" xfId="0" applyAlignment="1" applyBorder="1" applyFont="1" applyNumberFormat="1">
      <alignment horizontal="center" vertical="center"/>
    </xf>
    <xf borderId="0" fillId="10" fontId="20" numFmtId="2" xfId="0" applyAlignment="1" applyFill="1" applyFont="1" applyNumberFormat="1">
      <alignment vertical="center"/>
    </xf>
    <xf borderId="0" fillId="10" fontId="20" numFmtId="169" xfId="0" applyAlignment="1" applyFont="1" applyNumberFormat="1">
      <alignment vertical="center"/>
    </xf>
    <xf borderId="0" fillId="10" fontId="20" numFmtId="4" xfId="0" applyAlignment="1" applyFont="1" applyNumberFormat="1">
      <alignment vertical="center"/>
    </xf>
    <xf borderId="19" fillId="10" fontId="20" numFmtId="2" xfId="0" applyAlignment="1" applyBorder="1" applyFont="1" applyNumberFormat="1">
      <alignment horizontal="right" vertical="center"/>
    </xf>
    <xf borderId="19" fillId="10" fontId="20" numFmtId="164" xfId="0" applyAlignment="1" applyBorder="1" applyFont="1" applyNumberFormat="1">
      <alignment readingOrder="0" vertical="center"/>
    </xf>
    <xf borderId="19" fillId="10" fontId="20" numFmtId="164" xfId="0" applyAlignment="1" applyBorder="1" applyFont="1" applyNumberFormat="1">
      <alignment vertical="center"/>
    </xf>
    <xf borderId="10" fillId="10" fontId="14" numFmtId="2" xfId="0" applyAlignment="1" applyBorder="1" applyFont="1" applyNumberFormat="1">
      <alignment horizontal="center" readingOrder="0" vertical="center"/>
    </xf>
    <xf borderId="10" fillId="10" fontId="14" numFmtId="169" xfId="0" applyAlignment="1" applyBorder="1" applyFont="1" applyNumberFormat="1">
      <alignment horizontal="center" vertical="center"/>
    </xf>
    <xf borderId="10" fillId="10" fontId="14" numFmtId="49" xfId="0" applyAlignment="1" applyBorder="1" applyFont="1" applyNumberFormat="1">
      <alignment horizontal="center" vertical="center"/>
    </xf>
    <xf borderId="10" fillId="10" fontId="14" numFmtId="164" xfId="0" applyAlignment="1" applyBorder="1" applyFont="1" applyNumberFormat="1">
      <alignment shrinkToFit="0" vertical="center" wrapText="1"/>
    </xf>
    <xf borderId="10" fillId="10" fontId="14" numFmtId="0" xfId="0" applyAlignment="1" applyBorder="1" applyFont="1">
      <alignment horizontal="center" vertical="center"/>
    </xf>
    <xf borderId="0" fillId="10" fontId="14" numFmtId="164" xfId="0" applyAlignment="1" applyFont="1" applyNumberFormat="1">
      <alignment horizontal="center" vertical="center"/>
    </xf>
    <xf borderId="10" fillId="10" fontId="20" numFmtId="164" xfId="0" applyAlignment="1" applyBorder="1" applyFont="1" applyNumberFormat="1">
      <alignment vertical="center"/>
    </xf>
    <xf borderId="40" fillId="10" fontId="20" numFmtId="2" xfId="0" applyAlignment="1" applyBorder="1" applyFont="1" applyNumberFormat="1">
      <alignment horizontal="right" readingOrder="0" vertical="center"/>
    </xf>
    <xf borderId="28" fillId="0" fontId="20" numFmtId="164" xfId="0" applyAlignment="1" applyBorder="1" applyFont="1" applyNumberFormat="1">
      <alignment readingOrder="0" vertical="center"/>
    </xf>
    <xf borderId="10" fillId="10" fontId="14" numFmtId="2" xfId="0" applyAlignment="1" applyBorder="1" applyFont="1" applyNumberFormat="1">
      <alignment horizontal="center" vertical="center"/>
    </xf>
    <xf borderId="28" fillId="0" fontId="20" numFmtId="164" xfId="0" applyAlignment="1" applyBorder="1" applyFont="1" applyNumberFormat="1">
      <alignment vertical="center"/>
    </xf>
    <xf borderId="12" fillId="10" fontId="20" numFmtId="2" xfId="0" applyAlignment="1" applyBorder="1" applyFont="1" applyNumberFormat="1">
      <alignment horizontal="right" readingOrder="0" vertical="center"/>
    </xf>
    <xf borderId="12" fillId="10" fontId="20" numFmtId="164" xfId="0" applyAlignment="1" applyBorder="1" applyFont="1" applyNumberFormat="1">
      <alignment vertical="center"/>
    </xf>
    <xf borderId="41" fillId="10" fontId="26" numFmtId="0" xfId="0" applyAlignment="1" applyBorder="1" applyFont="1">
      <alignment horizontal="center" readingOrder="0" vertical="center"/>
    </xf>
    <xf borderId="42" fillId="0" fontId="5" numFmtId="0" xfId="0" applyBorder="1" applyFont="1"/>
    <xf borderId="43" fillId="10" fontId="26" numFmtId="0" xfId="0" applyAlignment="1" applyBorder="1" applyFont="1">
      <alignment horizontal="center" vertical="center"/>
    </xf>
    <xf borderId="44" fillId="8" fontId="19" numFmtId="0" xfId="0" applyAlignment="1" applyBorder="1" applyFont="1">
      <alignment shrinkToFit="0" vertical="center" wrapText="1"/>
    </xf>
    <xf borderId="16" fillId="8" fontId="27" numFmtId="3" xfId="0" applyAlignment="1" applyBorder="1" applyFont="1" applyNumberFormat="1">
      <alignment horizontal="center" shrinkToFit="0" vertical="center" wrapText="1"/>
    </xf>
    <xf borderId="45" fillId="8" fontId="27" numFmtId="2" xfId="0" applyAlignment="1" applyBorder="1" applyFont="1" applyNumberFormat="1">
      <alignment horizontal="center" vertical="center"/>
    </xf>
    <xf borderId="46" fillId="8" fontId="19" numFmtId="0" xfId="0" applyAlignment="1" applyBorder="1" applyFont="1">
      <alignment shrinkToFit="0" vertical="center" wrapText="1"/>
    </xf>
    <xf borderId="19" fillId="8" fontId="27" numFmtId="3" xfId="0" applyAlignment="1" applyBorder="1" applyFont="1" applyNumberFormat="1">
      <alignment horizontal="center" vertical="center"/>
    </xf>
    <xf borderId="28" fillId="8" fontId="27" numFmtId="167" xfId="0" applyAlignment="1" applyBorder="1" applyFont="1" applyNumberFormat="1">
      <alignment horizontal="center" vertical="center"/>
    </xf>
    <xf borderId="47" fillId="0" fontId="19" numFmtId="9" xfId="0" applyAlignment="1" applyBorder="1" applyFont="1" applyNumberFormat="1">
      <alignment horizontal="center" vertical="center"/>
    </xf>
    <xf borderId="47" fillId="0" fontId="19" numFmtId="9" xfId="0" applyAlignment="1" applyBorder="1" applyFont="1" applyNumberFormat="1">
      <alignment horizontal="center" readingOrder="0" vertical="center"/>
    </xf>
    <xf borderId="47" fillId="0" fontId="19" numFmtId="10" xfId="0" applyAlignment="1" applyBorder="1" applyFont="1" applyNumberFormat="1">
      <alignment horizontal="center" readingOrder="0" vertical="center"/>
    </xf>
    <xf borderId="48" fillId="0" fontId="19" numFmtId="0" xfId="0" applyAlignment="1" applyBorder="1" applyFont="1">
      <alignment horizontal="center" readingOrder="0" shrinkToFit="0" vertical="center" wrapText="1"/>
    </xf>
    <xf borderId="49" fillId="8" fontId="19" numFmtId="0" xfId="0" applyAlignment="1" applyBorder="1" applyFont="1">
      <alignment shrinkToFit="0" vertical="center" wrapText="1"/>
    </xf>
    <xf borderId="19" fillId="8" fontId="27" numFmtId="0" xfId="0" applyAlignment="1" applyBorder="1" applyFont="1">
      <alignment horizontal="center" shrinkToFit="0" vertical="center" wrapText="1"/>
    </xf>
    <xf borderId="50" fillId="0" fontId="5" numFmtId="0" xfId="0" applyBorder="1" applyFont="1"/>
    <xf borderId="51" fillId="0" fontId="28" numFmtId="0" xfId="0" applyAlignment="1" applyBorder="1" applyFont="1">
      <alignment horizontal="center" readingOrder="0" shrinkToFit="0" vertical="center" wrapText="1"/>
    </xf>
    <xf borderId="52" fillId="0" fontId="5" numFmtId="0" xfId="0" applyBorder="1" applyFont="1"/>
    <xf borderId="53" fillId="0" fontId="5" numFmtId="0" xfId="0" applyBorder="1" applyFont="1"/>
    <xf borderId="20" fillId="8" fontId="27" numFmtId="3" xfId="0" applyAlignment="1" applyBorder="1" applyFont="1" applyNumberFormat="1">
      <alignment horizontal="center" shrinkToFit="0" vertical="center" wrapText="1"/>
    </xf>
    <xf borderId="45" fillId="0" fontId="5" numFmtId="0" xfId="0" applyBorder="1" applyFont="1"/>
    <xf borderId="54" fillId="0" fontId="5" numFmtId="0" xfId="0" applyBorder="1" applyFont="1"/>
    <xf borderId="55" fillId="0" fontId="5" numFmtId="0" xfId="0" applyBorder="1" applyFont="1"/>
    <xf borderId="56" fillId="0" fontId="5" numFmtId="0" xfId="0" applyBorder="1" applyFont="1"/>
    <xf borderId="13" fillId="8" fontId="27" numFmtId="3" xfId="0" applyAlignment="1" applyBorder="1" applyFont="1" applyNumberFormat="1">
      <alignment horizontal="center" vertical="center"/>
    </xf>
    <xf borderId="22" fillId="8" fontId="27" numFmtId="167" xfId="0" applyAlignment="1" applyBorder="1" applyFont="1" applyNumberFormat="1">
      <alignment horizontal="center" vertical="center"/>
    </xf>
    <xf borderId="48" fillId="8" fontId="27" numFmtId="9" xfId="0" applyAlignment="1" applyBorder="1" applyFont="1" applyNumberFormat="1">
      <alignment horizontal="center" vertical="center"/>
    </xf>
    <xf borderId="41" fillId="8" fontId="29" numFmtId="0" xfId="0" applyAlignment="1" applyBorder="1" applyFont="1">
      <alignment horizontal="center" readingOrder="0" shrinkToFit="0" vertical="center" wrapText="1"/>
    </xf>
    <xf borderId="57" fillId="0" fontId="5" numFmtId="0" xfId="0" applyBorder="1" applyFont="1"/>
    <xf borderId="41" fillId="8" fontId="29" numFmtId="164" xfId="0" applyAlignment="1" applyBorder="1" applyFont="1" applyNumberFormat="1">
      <alignment horizontal="center" shrinkToFit="0" vertical="center" wrapText="1"/>
    </xf>
    <xf borderId="51" fillId="8" fontId="3" numFmtId="0" xfId="0" applyAlignment="1" applyBorder="1" applyFont="1">
      <alignment horizontal="center" readingOrder="0" shrinkToFit="0" wrapText="1"/>
    </xf>
    <xf borderId="54" fillId="8" fontId="3" numFmtId="0" xfId="0" applyBorder="1" applyFont="1"/>
    <xf borderId="55" fillId="8" fontId="3" numFmtId="169" xfId="0" applyBorder="1" applyFont="1" applyNumberFormat="1"/>
    <xf borderId="55" fillId="8" fontId="3" numFmtId="0" xfId="0" applyBorder="1" applyFont="1"/>
    <xf borderId="56" fillId="8" fontId="3" numFmtId="0" xfId="0" applyBorder="1" applyFont="1"/>
    <xf borderId="0" fillId="9" fontId="30" numFmtId="0" xfId="0" applyFont="1"/>
    <xf borderId="0" fillId="0" fontId="3" numFmtId="164" xfId="0" applyAlignment="1" applyFont="1" applyNumberFormat="1">
      <alignment readingOrder="0"/>
    </xf>
    <xf borderId="0" fillId="0" fontId="3" numFmtId="169" xfId="0" applyFont="1" applyNumberFormat="1"/>
    <xf borderId="0" fillId="9" fontId="3" numFmtId="0" xfId="0" applyFont="1"/>
    <xf borderId="0" fillId="0" fontId="31" numFmtId="0" xfId="0" applyFont="1"/>
    <xf borderId="0" fillId="0" fontId="2" numFmtId="171" xfId="0" applyAlignment="1" applyFont="1" applyNumberFormat="1">
      <alignment horizontal="left" shrinkToFit="0" vertical="bottom" wrapText="0"/>
    </xf>
    <xf borderId="0" fillId="0" fontId="2" numFmtId="171" xfId="0" applyAlignment="1" applyFont="1" applyNumberFormat="1">
      <alignment horizontal="left" vertical="bottom"/>
    </xf>
    <xf borderId="0" fillId="0" fontId="3" numFmtId="0" xfId="0" applyAlignment="1" applyFont="1">
      <alignment vertical="bottom"/>
    </xf>
    <xf borderId="0" fillId="0" fontId="2" numFmtId="0" xfId="0" applyAlignment="1" applyFont="1">
      <alignment horizontal="center" shrinkToFit="0" vertical="bottom" wrapText="1"/>
    </xf>
    <xf borderId="41" fillId="0" fontId="32" numFmtId="0" xfId="0" applyAlignment="1" applyBorder="1" applyFont="1">
      <alignment horizontal="center" readingOrder="0"/>
    </xf>
    <xf borderId="40" fillId="9" fontId="4" numFmtId="0" xfId="0" applyBorder="1" applyFont="1"/>
    <xf borderId="58" fillId="9" fontId="33" numFmtId="0" xfId="0" applyAlignment="1" applyBorder="1" applyFont="1">
      <alignment horizontal="right" shrinkToFit="0" vertical="center" wrapText="1"/>
    </xf>
    <xf borderId="59" fillId="0" fontId="5" numFmtId="0" xfId="0" applyBorder="1" applyFont="1"/>
    <xf borderId="58" fillId="9" fontId="33" numFmtId="0" xfId="0" applyAlignment="1" applyBorder="1" applyFont="1">
      <alignment horizontal="center" readingOrder="0" shrinkToFit="0" vertical="center" wrapText="1"/>
    </xf>
    <xf borderId="60" fillId="0" fontId="5" numFmtId="0" xfId="0" applyBorder="1" applyFont="1"/>
    <xf borderId="61" fillId="11" fontId="33" numFmtId="0" xfId="0" applyAlignment="1" applyBorder="1" applyFill="1" applyFont="1">
      <alignment horizontal="center" readingOrder="0"/>
    </xf>
    <xf borderId="62" fillId="0" fontId="5" numFmtId="0" xfId="0" applyBorder="1" applyFont="1"/>
    <xf borderId="63" fillId="0" fontId="5" numFmtId="0" xfId="0" applyBorder="1" applyFont="1"/>
    <xf borderId="0" fillId="0" fontId="4" numFmtId="0" xfId="0" applyFont="1"/>
    <xf borderId="40" fillId="9" fontId="3" numFmtId="0" xfId="0" applyBorder="1" applyFont="1"/>
    <xf borderId="64" fillId="11" fontId="32" numFmtId="0" xfId="0" applyAlignment="1" applyBorder="1" applyFont="1">
      <alignment horizontal="center" shrinkToFit="0" wrapText="1"/>
    </xf>
    <xf borderId="65" fillId="0" fontId="5" numFmtId="0" xfId="0" applyBorder="1" applyFont="1"/>
    <xf borderId="66" fillId="0" fontId="5" numFmtId="0" xfId="0" applyBorder="1" applyFont="1"/>
    <xf borderId="61" fillId="11" fontId="32" numFmtId="0" xfId="0" applyAlignment="1" applyBorder="1" applyFont="1">
      <alignment horizontal="center" readingOrder="0"/>
    </xf>
    <xf borderId="40" fillId="9" fontId="33" numFmtId="0" xfId="0" applyAlignment="1" applyBorder="1" applyFont="1">
      <alignment horizontal="center" shrinkToFit="0" vertical="center" wrapText="1"/>
    </xf>
    <xf borderId="28" fillId="12" fontId="33" numFmtId="0" xfId="0" applyAlignment="1" applyBorder="1" applyFill="1" applyFont="1">
      <alignment horizontal="center" readingOrder="0" shrinkToFit="0" vertical="center" wrapText="1"/>
    </xf>
    <xf borderId="19" fillId="12" fontId="33" numFmtId="0" xfId="0" applyAlignment="1" applyBorder="1" applyFont="1">
      <alignment horizontal="center" readingOrder="0" shrinkToFit="0" vertical="center" wrapText="1"/>
    </xf>
    <xf borderId="28" fillId="12" fontId="33" numFmtId="170" xfId="0" applyAlignment="1" applyBorder="1" applyFont="1" applyNumberFormat="1">
      <alignment horizontal="center" readingOrder="0" shrinkToFit="0" vertical="center" wrapText="1"/>
    </xf>
    <xf borderId="67" fillId="12" fontId="33" numFmtId="4" xfId="0" applyAlignment="1" applyBorder="1" applyFont="1" applyNumberFormat="1">
      <alignment horizontal="center" readingOrder="0" shrinkToFit="0" vertical="center" wrapText="1"/>
    </xf>
    <xf borderId="28" fillId="12" fontId="33" numFmtId="4" xfId="0" applyAlignment="1" applyBorder="1" applyFont="1" applyNumberFormat="1">
      <alignment horizontal="center" readingOrder="0" shrinkToFit="0" vertical="center" wrapText="1"/>
    </xf>
    <xf borderId="47" fillId="12" fontId="33" numFmtId="4" xfId="0" applyAlignment="1" applyBorder="1" applyFont="1" applyNumberFormat="1">
      <alignment horizontal="center" readingOrder="0" shrinkToFit="0" vertical="center" wrapText="1"/>
    </xf>
    <xf borderId="0" fillId="0" fontId="33" numFmtId="0" xfId="0" applyAlignment="1" applyFont="1">
      <alignment horizontal="center" shrinkToFit="0" vertical="center" wrapText="1"/>
    </xf>
    <xf borderId="28" fillId="9" fontId="4" numFmtId="0" xfId="0" applyAlignment="1" applyBorder="1" applyFont="1">
      <alignment horizontal="center" readingOrder="0" shrinkToFit="0" wrapText="1"/>
    </xf>
    <xf borderId="19" fillId="9" fontId="4" numFmtId="0" xfId="0" applyAlignment="1" applyBorder="1" applyFont="1">
      <alignment horizontal="left" readingOrder="0" shrinkToFit="0" wrapText="1"/>
    </xf>
    <xf borderId="19" fillId="9" fontId="4" numFmtId="0" xfId="0" applyAlignment="1" applyBorder="1" applyFont="1">
      <alignment horizontal="center" readingOrder="0" shrinkToFit="0" wrapText="1"/>
    </xf>
    <xf borderId="28" fillId="9" fontId="4" numFmtId="0" xfId="0" applyAlignment="1" applyBorder="1" applyFont="1">
      <alignment readingOrder="0" shrinkToFit="0" wrapText="1"/>
    </xf>
    <xf borderId="28" fillId="0" fontId="4" numFmtId="170" xfId="0" applyAlignment="1" applyBorder="1" applyFont="1" applyNumberFormat="1">
      <alignment horizontal="right" readingOrder="0" vertical="bottom"/>
    </xf>
    <xf borderId="28" fillId="12" fontId="4" numFmtId="170" xfId="0" applyAlignment="1" applyBorder="1" applyFont="1" applyNumberFormat="1">
      <alignment horizontal="center" readingOrder="0" vertical="bottom"/>
    </xf>
    <xf borderId="67" fillId="12" fontId="4" numFmtId="4" xfId="0" applyAlignment="1" applyBorder="1" applyFont="1" applyNumberFormat="1">
      <alignment horizontal="center" readingOrder="0" vertical="bottom"/>
    </xf>
    <xf borderId="28" fillId="12" fontId="4" numFmtId="4" xfId="0" applyAlignment="1" applyBorder="1" applyFont="1" applyNumberFormat="1">
      <alignment horizontal="center" readingOrder="0" vertical="bottom"/>
    </xf>
    <xf borderId="47" fillId="12" fontId="4" numFmtId="4" xfId="0" applyAlignment="1" applyBorder="1" applyFont="1" applyNumberFormat="1">
      <alignment horizontal="center" readingOrder="0" vertical="bottom"/>
    </xf>
    <xf borderId="68" fillId="12" fontId="4" numFmtId="4" xfId="0" applyAlignment="1" applyBorder="1" applyFont="1" applyNumberFormat="1">
      <alignment horizontal="center" readingOrder="0" vertical="bottom"/>
    </xf>
    <xf borderId="69" fillId="12" fontId="4" numFmtId="4" xfId="0" applyAlignment="1" applyBorder="1" applyFont="1" applyNumberFormat="1">
      <alignment horizontal="center" readingOrder="0" vertical="bottom"/>
    </xf>
    <xf borderId="70" fillId="12" fontId="4" numFmtId="4" xfId="0" applyAlignment="1" applyBorder="1" applyFont="1" applyNumberFormat="1">
      <alignment horizontal="center" readingOrder="0" vertical="bottom"/>
    </xf>
    <xf borderId="40" fillId="9" fontId="3" numFmtId="0" xfId="0" applyAlignment="1" applyBorder="1" applyFont="1">
      <alignment vertical="center"/>
    </xf>
    <xf borderId="19" fillId="12" fontId="31" numFmtId="0" xfId="0" applyAlignment="1" applyBorder="1" applyFont="1">
      <alignment horizontal="center" shrinkToFit="0" vertical="center" wrapText="1"/>
    </xf>
    <xf borderId="71" fillId="12" fontId="34" numFmtId="170" xfId="0" applyAlignment="1" applyBorder="1" applyFont="1" applyNumberFormat="1">
      <alignment horizontal="center" readingOrder="0" shrinkToFit="0" vertical="center" wrapText="1"/>
    </xf>
    <xf borderId="72" fillId="12" fontId="34" numFmtId="170" xfId="0" applyAlignment="1" applyBorder="1" applyFont="1" applyNumberFormat="1">
      <alignment horizontal="center" readingOrder="0" shrinkToFit="0" vertical="center" wrapText="1"/>
    </xf>
    <xf borderId="73" fillId="12" fontId="34" numFmtId="170" xfId="0" applyAlignment="1" applyBorder="1" applyFont="1" applyNumberFormat="1">
      <alignment horizontal="center" readingOrder="0" shrinkToFit="0" vertical="center" wrapText="1"/>
    </xf>
    <xf borderId="0" fillId="0" fontId="31" numFmtId="0" xfId="0" applyAlignment="1" applyFont="1">
      <alignment vertical="center"/>
    </xf>
    <xf borderId="28" fillId="12" fontId="32" numFmtId="0" xfId="0" applyAlignment="1" applyBorder="1" applyFont="1">
      <alignment horizontal="center" readingOrder="0" shrinkToFit="0" vertical="center" wrapText="1"/>
    </xf>
    <xf borderId="28" fillId="0" fontId="2" numFmtId="0" xfId="0" applyAlignment="1" applyBorder="1" applyFont="1">
      <alignment horizontal="center" readingOrder="0" shrinkToFit="0" vertical="center" wrapText="1"/>
    </xf>
    <xf borderId="19" fillId="12" fontId="32" numFmtId="0" xfId="0" applyAlignment="1" applyBorder="1" applyFont="1">
      <alignment horizontal="center" readingOrder="0" shrinkToFit="0" vertical="center" wrapText="1"/>
    </xf>
    <xf borderId="28" fillId="12" fontId="32" numFmtId="0" xfId="0" applyAlignment="1" applyBorder="1" applyFont="1">
      <alignment horizontal="center" shrinkToFit="0" vertical="center" wrapText="1"/>
    </xf>
    <xf borderId="28" fillId="12" fontId="31" numFmtId="170" xfId="0" applyAlignment="1" applyBorder="1" applyFont="1" applyNumberFormat="1">
      <alignment horizontal="center" shrinkToFit="0" vertical="center" wrapText="1"/>
    </xf>
    <xf borderId="14" fillId="12" fontId="3" numFmtId="4" xfId="0" applyAlignment="1" applyBorder="1" applyFont="1" applyNumberFormat="1">
      <alignment horizontal="center" readingOrder="0" vertical="center"/>
    </xf>
    <xf borderId="22" fillId="12" fontId="3" numFmtId="4" xfId="0" applyAlignment="1" applyBorder="1" applyFont="1" applyNumberFormat="1">
      <alignment horizontal="center" readingOrder="0" vertical="center"/>
    </xf>
    <xf borderId="22" fillId="0" fontId="3" numFmtId="4" xfId="0" applyAlignment="1" applyBorder="1" applyFont="1" applyNumberFormat="1">
      <alignment horizontal="center" readingOrder="0" vertical="center"/>
    </xf>
    <xf borderId="48" fillId="0" fontId="18" numFmtId="3" xfId="0" applyAlignment="1" applyBorder="1" applyFont="1" applyNumberFormat="1">
      <alignment horizontal="center" readingOrder="0" vertical="center"/>
    </xf>
    <xf borderId="74" fillId="12" fontId="3" numFmtId="4" xfId="0" applyAlignment="1" applyBorder="1" applyFont="1" applyNumberFormat="1">
      <alignment horizontal="center" readingOrder="0" vertical="center"/>
    </xf>
    <xf borderId="22" fillId="0" fontId="3" numFmtId="170" xfId="0" applyAlignment="1" applyBorder="1" applyFont="1" applyNumberFormat="1">
      <alignment horizontal="center" readingOrder="0" vertical="center"/>
    </xf>
    <xf borderId="48" fillId="0" fontId="18" numFmtId="3" xfId="0" applyAlignment="1" applyBorder="1" applyFont="1" applyNumberFormat="1">
      <alignment horizontal="center" readingOrder="0" vertical="bottom"/>
    </xf>
    <xf borderId="68" fillId="12" fontId="3" numFmtId="4" xfId="0" applyAlignment="1" applyBorder="1" applyFont="1" applyNumberFormat="1">
      <alignment horizontal="center" readingOrder="0" vertical="center"/>
    </xf>
    <xf borderId="69" fillId="12" fontId="3" numFmtId="4" xfId="0" applyAlignment="1" applyBorder="1" applyFont="1" applyNumberFormat="1">
      <alignment horizontal="center" readingOrder="0" vertical="center"/>
    </xf>
    <xf borderId="70" fillId="0" fontId="18" numFmtId="3" xfId="0" applyAlignment="1" applyBorder="1" applyFont="1" applyNumberFormat="1">
      <alignment horizontal="center" readingOrder="0" vertical="bottom"/>
    </xf>
    <xf borderId="69" fillId="0" fontId="3" numFmtId="4" xfId="0" applyAlignment="1" applyBorder="1" applyFont="1" applyNumberFormat="1">
      <alignment horizontal="center" readingOrder="0" vertical="center"/>
    </xf>
    <xf borderId="70" fillId="0" fontId="18" numFmtId="3" xfId="0" applyAlignment="1" applyBorder="1" applyFont="1" applyNumberFormat="1">
      <alignment horizontal="center" readingOrder="0" vertical="center"/>
    </xf>
    <xf borderId="28" fillId="0" fontId="32" numFmtId="172" xfId="0" applyAlignment="1" applyBorder="1" applyFont="1" applyNumberFormat="1">
      <alignment horizontal="center" readingOrder="0" shrinkToFit="0" vertical="center" wrapText="1"/>
    </xf>
    <xf borderId="12" fillId="12" fontId="31" numFmtId="0" xfId="0" applyAlignment="1" applyBorder="1" applyFont="1">
      <alignment horizontal="center" shrinkToFit="0" vertical="center" wrapText="1"/>
    </xf>
    <xf borderId="19" fillId="12" fontId="31" numFmtId="170" xfId="0" applyAlignment="1" applyBorder="1" applyFont="1" applyNumberFormat="1">
      <alignment horizontal="center" shrinkToFit="0" vertical="center" wrapText="1"/>
    </xf>
    <xf borderId="51" fillId="0" fontId="31" numFmtId="0" xfId="0" applyBorder="1" applyFont="1"/>
    <xf borderId="52" fillId="0" fontId="31" numFmtId="0" xfId="0" applyBorder="1" applyFont="1"/>
    <xf borderId="53" fillId="0" fontId="31" numFmtId="0" xfId="0" applyBorder="1" applyFont="1"/>
    <xf borderId="28" fillId="0" fontId="32" numFmtId="0" xfId="0" applyAlignment="1" applyBorder="1" applyFont="1">
      <alignment horizontal="center" readingOrder="0" shrinkToFit="0" vertical="center" wrapText="1"/>
    </xf>
    <xf borderId="75" fillId="0" fontId="5" numFmtId="0" xfId="0" applyBorder="1" applyFont="1"/>
    <xf borderId="37" fillId="0" fontId="5" numFmtId="0" xfId="0" applyBorder="1" applyFont="1"/>
    <xf borderId="28" fillId="12" fontId="32" numFmtId="0" xfId="0" applyAlignment="1" applyBorder="1" applyFont="1">
      <alignment horizontal="center" readingOrder="0" vertical="center"/>
    </xf>
    <xf borderId="76" fillId="0" fontId="5" numFmtId="0" xfId="0" applyBorder="1" applyFont="1"/>
    <xf borderId="77" fillId="0" fontId="5" numFmtId="0" xfId="0" applyBorder="1" applyFont="1"/>
    <xf borderId="76" fillId="0" fontId="31" numFmtId="0" xfId="0" applyBorder="1" applyFont="1"/>
    <xf borderId="77" fillId="0" fontId="31" numFmtId="0" xfId="0" applyBorder="1" applyFont="1"/>
    <xf borderId="22" fillId="12" fontId="32" numFmtId="0" xfId="0" applyAlignment="1" applyBorder="1" applyFont="1">
      <alignment horizontal="center" readingOrder="0" shrinkToFit="0" vertical="center" wrapText="1"/>
    </xf>
    <xf borderId="22" fillId="0" fontId="35" numFmtId="0" xfId="0" applyAlignment="1" applyBorder="1" applyFont="1">
      <alignment horizontal="center" readingOrder="0" shrinkToFit="0" vertical="center" wrapText="1"/>
    </xf>
    <xf borderId="22" fillId="12" fontId="32" numFmtId="0" xfId="0" applyAlignment="1" applyBorder="1" applyFont="1">
      <alignment horizontal="center" shrinkToFit="0" vertical="center" wrapText="1"/>
    </xf>
    <xf borderId="12" fillId="12" fontId="31" numFmtId="170" xfId="0" applyAlignment="1" applyBorder="1" applyFont="1" applyNumberFormat="1">
      <alignment horizontal="center" shrinkToFit="0" vertical="center" wrapText="1"/>
    </xf>
    <xf borderId="54" fillId="0" fontId="31" numFmtId="0" xfId="0" applyBorder="1" applyFont="1"/>
    <xf borderId="55" fillId="0" fontId="31" numFmtId="0" xfId="0" applyBorder="1" applyFont="1"/>
    <xf borderId="56" fillId="0" fontId="31" numFmtId="0" xfId="0" applyBorder="1" applyFont="1"/>
    <xf borderId="40" fillId="9" fontId="3" numFmtId="0" xfId="0" applyAlignment="1" applyBorder="1" applyFont="1">
      <alignment horizontal="center" vertical="center"/>
    </xf>
    <xf borderId="52" fillId="9" fontId="36" numFmtId="0" xfId="0" applyAlignment="1" applyBorder="1" applyFont="1">
      <alignment horizontal="center" readingOrder="0" shrinkToFit="0" vertical="center" wrapText="1"/>
    </xf>
    <xf borderId="0" fillId="0" fontId="31" numFmtId="0" xfId="0" applyAlignment="1" applyFont="1">
      <alignment horizontal="center" vertical="center"/>
    </xf>
    <xf borderId="41" fillId="9" fontId="37" numFmtId="0" xfId="0" applyAlignment="1" applyBorder="1" applyFont="1">
      <alignment horizontal="left" readingOrder="0" shrinkToFit="0" vertical="center" wrapText="1"/>
    </xf>
    <xf borderId="0" fillId="9" fontId="3" numFmtId="0" xfId="0" applyFont="1"/>
    <xf borderId="0" fillId="0" fontId="3" numFmtId="0" xfId="0" applyAlignment="1" applyFont="1">
      <alignment horizontal="center"/>
    </xf>
    <xf borderId="0" fillId="0" fontId="38" numFmtId="0" xfId="0" applyAlignment="1" applyFont="1">
      <alignment readingOrder="0"/>
    </xf>
    <xf borderId="0" fillId="0" fontId="38" numFmtId="0" xfId="0" applyFont="1"/>
    <xf borderId="0" fillId="0" fontId="39" numFmtId="0" xfId="0" applyFont="1"/>
    <xf borderId="78" fillId="2" fontId="40" numFmtId="0" xfId="0" applyAlignment="1" applyBorder="1" applyFont="1">
      <alignment horizontal="center"/>
    </xf>
    <xf borderId="79" fillId="2" fontId="8" numFmtId="0" xfId="0" applyAlignment="1" applyBorder="1" applyFont="1">
      <alignment horizontal="center"/>
    </xf>
    <xf borderId="80" fillId="0" fontId="5" numFmtId="0" xfId="0" applyBorder="1" applyFont="1"/>
    <xf borderId="81" fillId="0" fontId="5" numFmtId="0" xfId="0" applyBorder="1" applyFont="1"/>
    <xf borderId="82" fillId="2" fontId="41" numFmtId="0" xfId="0" applyAlignment="1" applyBorder="1" applyFont="1">
      <alignment horizontal="center" vertical="center"/>
    </xf>
    <xf borderId="83" fillId="2" fontId="41" numFmtId="0" xfId="0" applyAlignment="1" applyBorder="1" applyFont="1">
      <alignment horizontal="center" vertical="center"/>
    </xf>
    <xf borderId="84" fillId="0" fontId="5" numFmtId="0" xfId="0" applyBorder="1" applyFont="1"/>
    <xf borderId="85" fillId="2" fontId="40" numFmtId="0" xfId="0" applyAlignment="1" applyBorder="1" applyFont="1">
      <alignment horizontal="center" vertical="center"/>
    </xf>
    <xf borderId="0" fillId="0" fontId="9" numFmtId="0" xfId="0" applyFont="1"/>
    <xf borderId="86" fillId="0" fontId="5" numFmtId="0" xfId="0" applyBorder="1" applyFont="1"/>
    <xf borderId="40" fillId="2" fontId="42" numFmtId="0" xfId="0" applyAlignment="1" applyBorder="1" applyFont="1">
      <alignment horizontal="center"/>
    </xf>
    <xf borderId="87" fillId="0" fontId="5" numFmtId="0" xfId="0" applyBorder="1" applyFont="1"/>
    <xf borderId="88" fillId="0" fontId="5" numFmtId="0" xfId="0" applyBorder="1" applyFont="1"/>
    <xf borderId="89" fillId="0" fontId="5" numFmtId="0" xfId="0" applyBorder="1" applyFont="1"/>
    <xf borderId="90" fillId="0" fontId="5" numFmtId="0" xfId="0" applyBorder="1" applyFont="1"/>
    <xf borderId="91" fillId="2" fontId="43" numFmtId="0" xfId="0" applyAlignment="1" applyBorder="1" applyFont="1">
      <alignment horizontal="center" vertical="center"/>
    </xf>
    <xf borderId="92" fillId="0" fontId="5" numFmtId="0" xfId="0" applyBorder="1" applyFont="1"/>
    <xf borderId="93" fillId="0" fontId="5" numFmtId="0" xfId="0" applyBorder="1" applyFont="1"/>
    <xf borderId="94" fillId="2" fontId="41" numFmtId="0" xfId="0" applyAlignment="1" applyBorder="1" applyFont="1">
      <alignment horizontal="center" vertical="center"/>
    </xf>
    <xf borderId="12" fillId="2" fontId="41" numFmtId="0" xfId="0" applyAlignment="1" applyBorder="1" applyFont="1">
      <alignment horizontal="center" vertical="center"/>
    </xf>
    <xf borderId="95" fillId="0" fontId="5" numFmtId="0" xfId="0" applyBorder="1" applyFont="1"/>
    <xf borderId="96" fillId="0" fontId="5" numFmtId="0" xfId="0" applyBorder="1" applyFont="1"/>
    <xf borderId="97" fillId="0" fontId="5" numFmtId="0" xfId="0" applyBorder="1" applyFont="1"/>
    <xf borderId="40" fillId="2" fontId="43" numFmtId="0" xfId="0" applyAlignment="1" applyBorder="1" applyFont="1">
      <alignment horizontal="center" vertical="center"/>
    </xf>
    <xf borderId="22" fillId="2" fontId="41" numFmtId="0" xfId="0" applyAlignment="1" applyBorder="1" applyFont="1">
      <alignment horizontal="center" vertical="center"/>
    </xf>
    <xf borderId="98" fillId="0" fontId="5" numFmtId="0" xfId="0" applyBorder="1" applyFont="1"/>
    <xf borderId="99" fillId="2" fontId="43" numFmtId="0" xfId="0" applyAlignment="1" applyBorder="1" applyFont="1">
      <alignment horizontal="center"/>
    </xf>
    <xf borderId="100" fillId="0" fontId="5" numFmtId="0" xfId="0" applyBorder="1" applyFont="1"/>
    <xf borderId="101" fillId="0" fontId="5" numFmtId="0" xfId="0" applyBorder="1" applyFont="1"/>
    <xf borderId="102" fillId="0" fontId="5" numFmtId="0" xfId="0" applyBorder="1" applyFont="1"/>
    <xf borderId="103" fillId="0" fontId="5" numFmtId="0" xfId="0" applyBorder="1" applyFont="1"/>
    <xf borderId="104" fillId="0" fontId="5" numFmtId="0" xfId="0" applyBorder="1" applyFont="1"/>
    <xf borderId="105" fillId="2" fontId="40" numFmtId="0" xfId="0" applyAlignment="1" applyBorder="1" applyFont="1">
      <alignment horizontal="center"/>
    </xf>
    <xf borderId="106" fillId="2" fontId="43" numFmtId="0" xfId="0" applyAlignment="1" applyBorder="1" applyFont="1">
      <alignment horizontal="center"/>
    </xf>
    <xf borderId="106" fillId="2" fontId="40" numFmtId="0" xfId="0" applyAlignment="1" applyBorder="1" applyFont="1">
      <alignment vertical="center"/>
    </xf>
    <xf borderId="107" fillId="2" fontId="40" numFmtId="0" xfId="0" applyAlignment="1" applyBorder="1" applyFont="1">
      <alignment vertical="center"/>
    </xf>
    <xf borderId="108" fillId="2" fontId="40" numFmtId="0" xfId="0" applyAlignment="1" applyBorder="1" applyFont="1">
      <alignment horizontal="center"/>
    </xf>
    <xf borderId="109" fillId="2" fontId="43" numFmtId="0" xfId="0" applyAlignment="1" applyBorder="1" applyFont="1">
      <alignment horizontal="center"/>
    </xf>
    <xf borderId="110" fillId="2" fontId="43" numFmtId="0" xfId="0" applyAlignment="1" applyBorder="1" applyFont="1">
      <alignment horizontal="center"/>
    </xf>
    <xf borderId="111" fillId="0" fontId="5" numFmtId="0" xfId="0" applyBorder="1" applyFont="1"/>
    <xf borderId="109" fillId="2" fontId="40" numFmtId="0" xfId="0" applyAlignment="1" applyBorder="1" applyFont="1">
      <alignment horizontal="center"/>
    </xf>
    <xf borderId="112" fillId="2" fontId="40" numFmtId="0" xfId="0" applyAlignment="1" applyBorder="1" applyFont="1">
      <alignment horizontal="center" vertical="center"/>
    </xf>
    <xf borderId="113" fillId="2" fontId="40" numFmtId="0" xfId="0" applyAlignment="1" applyBorder="1" applyFont="1">
      <alignment horizontal="center" vertical="center"/>
    </xf>
    <xf borderId="114" fillId="2" fontId="40" numFmtId="0" xfId="0" applyAlignment="1" applyBorder="1" applyFont="1">
      <alignment horizontal="center"/>
    </xf>
    <xf borderId="10" fillId="2" fontId="43" numFmtId="0" xfId="0" applyAlignment="1" applyBorder="1" applyFont="1">
      <alignment horizontal="center"/>
    </xf>
    <xf borderId="115" fillId="0" fontId="5" numFmtId="0" xfId="0" applyBorder="1" applyFont="1"/>
    <xf borderId="10" fillId="2" fontId="40" numFmtId="0" xfId="0" applyAlignment="1" applyBorder="1" applyFont="1">
      <alignment horizontal="right" vertical="center"/>
    </xf>
    <xf borderId="10" fillId="2" fontId="7" numFmtId="0" xfId="0" applyAlignment="1" applyBorder="1" applyFont="1">
      <alignment horizontal="center" vertical="center"/>
    </xf>
    <xf borderId="116" fillId="2" fontId="7" numFmtId="0" xfId="0" applyAlignment="1" applyBorder="1" applyFont="1">
      <alignment horizontal="center" vertical="center"/>
    </xf>
    <xf borderId="117" fillId="2" fontId="43" numFmtId="0" xfId="0" applyAlignment="1" applyBorder="1" applyFont="1">
      <alignment horizontal="left" vertical="center"/>
    </xf>
    <xf borderId="118" fillId="0" fontId="5" numFmtId="0" xfId="0" applyBorder="1" applyFont="1"/>
    <xf borderId="10" fillId="2" fontId="44" numFmtId="0" xfId="0" applyAlignment="1" applyBorder="1" applyFont="1">
      <alignment horizontal="left" vertical="top"/>
    </xf>
    <xf borderId="40" fillId="2" fontId="43" numFmtId="0" xfId="0" applyAlignment="1" applyBorder="1" applyFont="1">
      <alignment horizontal="center" vertical="top"/>
    </xf>
    <xf borderId="40" fillId="2" fontId="45" numFmtId="0" xfId="0" applyAlignment="1" applyBorder="1" applyFont="1">
      <alignment horizontal="center" vertical="top"/>
    </xf>
    <xf borderId="10" fillId="2" fontId="43" numFmtId="0" xfId="0" applyAlignment="1" applyBorder="1" applyFont="1">
      <alignment vertical="center"/>
    </xf>
    <xf borderId="114" fillId="2" fontId="43" numFmtId="0" xfId="0" applyAlignment="1" applyBorder="1" applyFont="1">
      <alignment horizontal="left" vertical="center"/>
    </xf>
    <xf borderId="10" fillId="2" fontId="43" numFmtId="0" xfId="0" applyAlignment="1" applyBorder="1" applyFont="1">
      <alignment horizontal="left" vertical="center"/>
    </xf>
    <xf borderId="10" fillId="2" fontId="46" numFmtId="0" xfId="0" applyAlignment="1" applyBorder="1" applyFont="1">
      <alignment horizontal="left" vertical="center"/>
    </xf>
    <xf borderId="10" fillId="2" fontId="47" numFmtId="0" xfId="0" applyAlignment="1" applyBorder="1" applyFont="1">
      <alignment horizontal="center"/>
    </xf>
    <xf borderId="117" fillId="2" fontId="48" numFmtId="0" xfId="0" applyAlignment="1" applyBorder="1" applyFont="1">
      <alignment horizontal="left" vertical="center"/>
    </xf>
    <xf borderId="10" fillId="2" fontId="46" numFmtId="0" xfId="0" applyAlignment="1" applyBorder="1" applyFont="1">
      <alignment horizontal="left"/>
    </xf>
    <xf borderId="10" fillId="2" fontId="49" numFmtId="0" xfId="0" applyAlignment="1" applyBorder="1" applyFont="1">
      <alignment horizontal="left"/>
    </xf>
    <xf borderId="116" fillId="2" fontId="40" numFmtId="0" xfId="0" applyAlignment="1" applyBorder="1" applyFont="1">
      <alignment horizontal="center" vertical="center"/>
    </xf>
    <xf borderId="114" fillId="2" fontId="43" numFmtId="0" xfId="0" applyAlignment="1" applyBorder="1" applyFont="1">
      <alignment horizontal="left"/>
    </xf>
    <xf borderId="10" fillId="2" fontId="40" numFmtId="0" xfId="0" applyAlignment="1" applyBorder="1" applyFont="1">
      <alignment horizontal="right"/>
    </xf>
    <xf borderId="119" fillId="2" fontId="40" numFmtId="0" xfId="0" applyAlignment="1" applyBorder="1" applyFont="1">
      <alignment horizontal="center"/>
    </xf>
    <xf borderId="120" fillId="0" fontId="5" numFmtId="0" xfId="0" applyBorder="1" applyFont="1"/>
    <xf borderId="121" fillId="2" fontId="40" numFmtId="0" xfId="0" applyAlignment="1" applyBorder="1" applyFont="1">
      <alignment horizontal="center"/>
    </xf>
    <xf borderId="10" fillId="2" fontId="40" numFmtId="0" xfId="0" applyBorder="1" applyFont="1"/>
    <xf borderId="10" fillId="2" fontId="43" numFmtId="0" xfId="0" applyAlignment="1" applyBorder="1" applyFont="1">
      <alignment horizontal="right"/>
    </xf>
    <xf borderId="121" fillId="2" fontId="40" numFmtId="0" xfId="0" applyAlignment="1" applyBorder="1" applyFont="1">
      <alignment horizontal="right"/>
    </xf>
    <xf borderId="116" fillId="2" fontId="40" numFmtId="0" xfId="0" applyAlignment="1" applyBorder="1" applyFont="1">
      <alignment horizontal="center"/>
    </xf>
    <xf borderId="122" fillId="2" fontId="40" numFmtId="0" xfId="0" applyAlignment="1" applyBorder="1" applyFont="1">
      <alignment horizontal="left"/>
    </xf>
    <xf borderId="123" fillId="2" fontId="40" numFmtId="0" xfId="0" applyAlignment="1" applyBorder="1" applyFont="1">
      <alignment horizontal="right"/>
    </xf>
    <xf borderId="123" fillId="2" fontId="40" numFmtId="0" xfId="0" applyAlignment="1" applyBorder="1" applyFont="1">
      <alignment horizontal="center"/>
    </xf>
    <xf borderId="99" fillId="2" fontId="40" numFmtId="0" xfId="0" applyAlignment="1" applyBorder="1" applyFont="1">
      <alignment horizontal="center"/>
    </xf>
    <xf borderId="64" fillId="0" fontId="40" numFmtId="0" xfId="0" applyBorder="1" applyFont="1"/>
    <xf borderId="65" fillId="0" fontId="40" numFmtId="0" xfId="0" applyBorder="1" applyFont="1"/>
    <xf borderId="66" fillId="0" fontId="40" numFmtId="0" xfId="0" applyBorder="1" applyFont="1"/>
    <xf borderId="0" fillId="0" fontId="39" numFmtId="0" xfId="0" applyAlignment="1" applyFont="1">
      <alignment vertical="center"/>
    </xf>
    <xf borderId="124" fillId="0" fontId="43" numFmtId="0" xfId="0" applyAlignment="1" applyBorder="1" applyFont="1">
      <alignment horizontal="left" vertical="center"/>
    </xf>
    <xf borderId="17" fillId="0" fontId="43" numFmtId="0" xfId="0" applyAlignment="1" applyBorder="1" applyFont="1">
      <alignment horizontal="left" vertical="center"/>
    </xf>
    <xf borderId="0" fillId="0" fontId="43" numFmtId="0" xfId="0" applyAlignment="1" applyFont="1">
      <alignment horizontal="right" vertical="center"/>
    </xf>
    <xf borderId="17" fillId="0" fontId="40" numFmtId="0" xfId="0" applyAlignment="1" applyBorder="1" applyFont="1">
      <alignment vertical="center"/>
    </xf>
    <xf borderId="0" fillId="0" fontId="40" numFmtId="0" xfId="0" applyAlignment="1" applyFont="1">
      <alignment vertical="center"/>
    </xf>
    <xf borderId="125" fillId="0" fontId="40" numFmtId="0" xfId="0" applyAlignment="1" applyBorder="1" applyFont="1">
      <alignment vertical="center"/>
    </xf>
    <xf borderId="0" fillId="0" fontId="9" numFmtId="0" xfId="0" applyAlignment="1" applyFont="1">
      <alignment vertical="center"/>
    </xf>
    <xf borderId="124" fillId="0" fontId="43" numFmtId="0" xfId="0" applyAlignment="1" applyBorder="1" applyFont="1">
      <alignment horizontal="left"/>
    </xf>
    <xf borderId="0" fillId="0" fontId="43" numFmtId="0" xfId="0" applyAlignment="1" applyFont="1">
      <alignment vertical="center"/>
    </xf>
    <xf borderId="17" fillId="0" fontId="40" numFmtId="0" xfId="0" applyAlignment="1" applyBorder="1" applyFont="1">
      <alignment horizontal="center" vertical="center"/>
    </xf>
    <xf borderId="124" fillId="0" fontId="43" numFmtId="0" xfId="0" applyAlignment="1" applyBorder="1" applyFont="1">
      <alignment vertical="center"/>
    </xf>
    <xf borderId="20" fillId="0" fontId="40" numFmtId="0" xfId="0" applyAlignment="1" applyBorder="1" applyFont="1">
      <alignment horizontal="center" vertical="center"/>
    </xf>
    <xf borderId="0" fillId="0" fontId="40" numFmtId="0" xfId="0" applyAlignment="1" applyFont="1">
      <alignment horizontal="center" vertical="center"/>
    </xf>
    <xf borderId="125" fillId="0" fontId="40" numFmtId="0" xfId="0" applyAlignment="1" applyBorder="1" applyFont="1">
      <alignment horizontal="center" vertical="center"/>
    </xf>
    <xf borderId="17" fillId="0" fontId="43" numFmtId="0" xfId="0" applyAlignment="1" applyBorder="1" applyFont="1">
      <alignment vertical="center"/>
    </xf>
    <xf borderId="0" fillId="0" fontId="43" numFmtId="0" xfId="0" applyAlignment="1" applyFont="1">
      <alignment horizontal="center" vertical="center"/>
    </xf>
    <xf borderId="126" fillId="0" fontId="40" numFmtId="0" xfId="0" applyAlignment="1" applyBorder="1" applyFont="1">
      <alignment horizontal="center" vertical="center"/>
    </xf>
    <xf borderId="10" fillId="9" fontId="43" numFmtId="0" xfId="0" applyAlignment="1" applyBorder="1" applyFont="1">
      <alignment horizontal="center" vertical="center"/>
    </xf>
    <xf borderId="121" fillId="9" fontId="40" numFmtId="0" xfId="0" applyAlignment="1" applyBorder="1" applyFont="1">
      <alignment horizontal="center" vertical="center"/>
    </xf>
    <xf borderId="116" fillId="9" fontId="50" numFmtId="0" xfId="0" applyAlignment="1" applyBorder="1" applyFont="1">
      <alignment horizontal="left" vertical="center"/>
    </xf>
    <xf borderId="17" fillId="0" fontId="40" numFmtId="0" xfId="0" applyAlignment="1" applyBorder="1" applyFont="1">
      <alignment horizontal="left" vertical="center"/>
    </xf>
    <xf borderId="0" fillId="0" fontId="7" numFmtId="0" xfId="0" applyAlignment="1" applyFont="1">
      <alignment horizontal="center" vertical="center"/>
    </xf>
    <xf borderId="0" fillId="0" fontId="7" numFmtId="0" xfId="0" applyAlignment="1" applyFont="1">
      <alignment horizontal="left" vertical="center"/>
    </xf>
    <xf borderId="124" fillId="0" fontId="40" numFmtId="0" xfId="0" applyBorder="1" applyFont="1"/>
    <xf borderId="0" fillId="0" fontId="40" numFmtId="0" xfId="0" applyFont="1"/>
    <xf borderId="125" fillId="0" fontId="40" numFmtId="0" xfId="0" applyBorder="1" applyFont="1"/>
    <xf borderId="58" fillId="13" fontId="8" numFmtId="0" xfId="0" applyAlignment="1" applyBorder="1" applyFill="1" applyFont="1">
      <alignment horizontal="center" shrinkToFit="0" vertical="center" wrapText="1"/>
    </xf>
    <xf borderId="114" fillId="9" fontId="40" numFmtId="0" xfId="0" applyBorder="1" applyFont="1"/>
    <xf borderId="10" fillId="9" fontId="40" numFmtId="0" xfId="0" applyBorder="1" applyFont="1"/>
    <xf borderId="116" fillId="9" fontId="40" numFmtId="0" xfId="0" applyBorder="1" applyFont="1"/>
    <xf borderId="127" fillId="13" fontId="8" numFmtId="0" xfId="0" applyAlignment="1" applyBorder="1" applyFont="1">
      <alignment horizontal="center" vertical="center"/>
    </xf>
    <xf borderId="128" fillId="13" fontId="8" numFmtId="0" xfId="0" applyAlignment="1" applyBorder="1" applyFont="1">
      <alignment horizontal="center" shrinkToFit="0" vertical="center" wrapText="1"/>
    </xf>
    <xf borderId="129" fillId="0" fontId="5" numFmtId="0" xfId="0" applyBorder="1" applyFont="1"/>
    <xf borderId="130" fillId="0" fontId="5" numFmtId="0" xfId="0" applyBorder="1" applyFont="1"/>
    <xf borderId="128" fillId="13" fontId="8" numFmtId="0" xfId="0" applyAlignment="1" applyBorder="1" applyFont="1">
      <alignment horizontal="center" vertical="center"/>
    </xf>
    <xf borderId="113" fillId="13" fontId="8" numFmtId="0" xfId="0" applyAlignment="1" applyBorder="1" applyFont="1">
      <alignment horizontal="center" vertical="center"/>
    </xf>
    <xf borderId="131" fillId="2" fontId="8" numFmtId="0" xfId="0" applyAlignment="1" applyBorder="1" applyFont="1">
      <alignment horizontal="center" shrinkToFit="0" vertical="center" wrapText="1"/>
    </xf>
    <xf borderId="132" fillId="2" fontId="8" numFmtId="0" xfId="0" applyAlignment="1" applyBorder="1" applyFont="1">
      <alignment horizontal="center" shrinkToFit="0" vertical="center" wrapText="1"/>
    </xf>
    <xf borderId="133" fillId="0" fontId="5" numFmtId="0" xfId="0" applyBorder="1" applyFont="1"/>
    <xf borderId="134" fillId="0" fontId="5" numFmtId="0" xfId="0" applyBorder="1" applyFont="1"/>
    <xf borderId="135" fillId="2" fontId="8" numFmtId="0" xfId="0" applyAlignment="1" applyBorder="1" applyFont="1">
      <alignment horizontal="center" shrinkToFit="0" vertical="center" wrapText="1"/>
    </xf>
    <xf borderId="114" fillId="2" fontId="9" numFmtId="0" xfId="0" applyBorder="1" applyFont="1"/>
    <xf borderId="10" fillId="2" fontId="9" numFmtId="0" xfId="0" applyBorder="1" applyFont="1"/>
    <xf borderId="116" fillId="2" fontId="9" numFmtId="0" xfId="0" applyBorder="1" applyFont="1"/>
    <xf borderId="136" fillId="13" fontId="8" numFmtId="0" xfId="0" applyAlignment="1" applyBorder="1" applyFont="1">
      <alignment horizontal="left" vertical="center"/>
    </xf>
    <xf borderId="137" fillId="0" fontId="5" numFmtId="0" xfId="0" applyBorder="1" applyFont="1"/>
    <xf borderId="138" fillId="2" fontId="8" numFmtId="0" xfId="0" applyAlignment="1" applyBorder="1" applyFont="1">
      <alignment horizontal="center"/>
    </xf>
    <xf borderId="139" fillId="0" fontId="5" numFmtId="0" xfId="0" applyBorder="1" applyFont="1"/>
    <xf borderId="140" fillId="0" fontId="5" numFmtId="0" xfId="0" applyBorder="1" applyFont="1"/>
    <xf borderId="127" fillId="13" fontId="8" numFmtId="0" xfId="0" applyAlignment="1" applyBorder="1" applyFont="1">
      <alignment horizontal="center" shrinkToFit="0" vertical="center" wrapText="1"/>
    </xf>
    <xf borderId="112" fillId="13" fontId="8" numFmtId="0" xfId="0" applyAlignment="1" applyBorder="1" applyFont="1">
      <alignment horizontal="center" shrinkToFit="0" vertical="center" wrapText="1"/>
    </xf>
    <xf borderId="113" fillId="13" fontId="8" numFmtId="0" xfId="0" applyAlignment="1" applyBorder="1" applyFont="1">
      <alignment horizontal="center" shrinkToFit="0" vertical="center" wrapText="1"/>
    </xf>
    <xf borderId="89" fillId="0" fontId="40" numFmtId="0" xfId="0" applyAlignment="1" applyBorder="1" applyFont="1">
      <alignment horizontal="center" shrinkToFit="0" vertical="center" wrapText="1"/>
    </xf>
    <xf borderId="16" fillId="0" fontId="40" numFmtId="0" xfId="0" applyAlignment="1" applyBorder="1" applyFont="1">
      <alignment horizontal="left" shrinkToFit="0" vertical="center" wrapText="1"/>
    </xf>
    <xf borderId="23" fillId="0" fontId="19" numFmtId="0" xfId="0" applyAlignment="1" applyBorder="1" applyFont="1">
      <alignment horizontal="center" shrinkToFit="0" vertical="center" wrapText="1"/>
    </xf>
    <xf borderId="23" fillId="0" fontId="40" numFmtId="173" xfId="0" applyAlignment="1" applyBorder="1" applyFont="1" applyNumberFormat="1">
      <alignment horizontal="right" shrinkToFit="0" vertical="center" wrapText="1"/>
    </xf>
    <xf borderId="16" fillId="0" fontId="40" numFmtId="174" xfId="0" applyAlignment="1" applyBorder="1" applyFont="1" applyNumberFormat="1">
      <alignment horizontal="center" shrinkToFit="0" vertical="center" wrapText="1"/>
    </xf>
    <xf borderId="141" fillId="0" fontId="40" numFmtId="173" xfId="0" applyAlignment="1" applyBorder="1" applyFont="1" applyNumberFormat="1">
      <alignment horizontal="right" shrinkToFit="0" vertical="center" wrapText="1"/>
    </xf>
    <xf borderId="142" fillId="0" fontId="40" numFmtId="0" xfId="0" applyAlignment="1" applyBorder="1" applyFont="1">
      <alignment horizontal="center" shrinkToFit="0" vertical="center" wrapText="1"/>
    </xf>
    <xf borderId="19" fillId="0" fontId="40" numFmtId="0" xfId="0" applyAlignment="1" applyBorder="1" applyFont="1">
      <alignment horizontal="left" shrinkToFit="0" vertical="center" wrapText="1"/>
    </xf>
    <xf borderId="28" fillId="0" fontId="19" numFmtId="0" xfId="0" applyAlignment="1" applyBorder="1" applyFont="1">
      <alignment horizontal="center" shrinkToFit="0" vertical="center" wrapText="1"/>
    </xf>
    <xf borderId="19" fillId="0" fontId="40" numFmtId="174" xfId="0" applyAlignment="1" applyBorder="1" applyFont="1" applyNumberFormat="1">
      <alignment horizontal="center" shrinkToFit="0" vertical="center" wrapText="1"/>
    </xf>
    <xf borderId="131" fillId="0" fontId="40" numFmtId="0" xfId="0" applyAlignment="1" applyBorder="1" applyFont="1">
      <alignment horizontal="center" vertical="center"/>
    </xf>
    <xf borderId="132" fillId="0" fontId="40" numFmtId="0" xfId="0" applyAlignment="1" applyBorder="1" applyFont="1">
      <alignment horizontal="left" shrinkToFit="0" vertical="center" wrapText="1"/>
    </xf>
    <xf borderId="143" fillId="0" fontId="40" numFmtId="0" xfId="0" applyAlignment="1" applyBorder="1" applyFont="1">
      <alignment horizontal="center" shrinkToFit="0" vertical="center" wrapText="1"/>
    </xf>
    <xf borderId="143" fillId="0" fontId="40" numFmtId="0" xfId="0" applyAlignment="1" applyBorder="1" applyFont="1">
      <alignment horizontal="right" shrinkToFit="0" vertical="center" wrapText="1"/>
    </xf>
    <xf borderId="132" fillId="0" fontId="40" numFmtId="10" xfId="0" applyAlignment="1" applyBorder="1" applyFont="1" applyNumberFormat="1">
      <alignment horizontal="center" vertical="center"/>
    </xf>
    <xf borderId="135" fillId="0" fontId="40" numFmtId="173" xfId="0" applyAlignment="1" applyBorder="1" applyFont="1" applyNumberFormat="1">
      <alignment horizontal="right" vertical="center"/>
    </xf>
    <xf borderId="144" fillId="9" fontId="43" numFmtId="0" xfId="0" applyAlignment="1" applyBorder="1" applyFont="1">
      <alignment horizontal="right"/>
    </xf>
    <xf borderId="145" fillId="9" fontId="40" numFmtId="175" xfId="0" applyAlignment="1" applyBorder="1" applyFont="1" applyNumberFormat="1">
      <alignment horizontal="right" vertical="center"/>
    </xf>
    <xf borderId="114" fillId="9" fontId="43" numFmtId="0" xfId="0" applyBorder="1" applyFont="1"/>
    <xf borderId="136" fillId="13" fontId="8" numFmtId="0" xfId="0" applyAlignment="1" applyBorder="1" applyFont="1">
      <alignment horizontal="left" shrinkToFit="0" vertical="center" wrapText="1"/>
    </xf>
    <xf borderId="138" fillId="2" fontId="9" numFmtId="0" xfId="0" applyAlignment="1" applyBorder="1" applyFont="1">
      <alignment horizontal="center" shrinkToFit="0" vertical="center" wrapText="1"/>
    </xf>
    <xf borderId="23" fillId="0" fontId="40" numFmtId="0" xfId="0" applyAlignment="1" applyBorder="1" applyFont="1">
      <alignment horizontal="center" shrinkToFit="0" vertical="center" wrapText="1"/>
    </xf>
    <xf borderId="23" fillId="0" fontId="40" numFmtId="176" xfId="0" applyAlignment="1" applyBorder="1" applyFont="1" applyNumberFormat="1">
      <alignment horizontal="center" shrinkToFit="0" vertical="center" wrapText="1"/>
    </xf>
    <xf borderId="16" fillId="0" fontId="40" numFmtId="175" xfId="0" applyAlignment="1" applyBorder="1" applyFont="1" applyNumberFormat="1">
      <alignment horizontal="right" shrinkToFit="0" vertical="center" wrapText="1"/>
    </xf>
    <xf borderId="141" fillId="0" fontId="40" numFmtId="175" xfId="0" applyAlignment="1" applyBorder="1" applyFont="1" applyNumberFormat="1">
      <alignment horizontal="right" shrinkToFit="0" vertical="center" wrapText="1"/>
    </xf>
    <xf borderId="28" fillId="0" fontId="40" numFmtId="0" xfId="0" applyAlignment="1" applyBorder="1" applyFont="1">
      <alignment horizontal="center" shrinkToFit="0" vertical="center" wrapText="1"/>
    </xf>
    <xf borderId="28" fillId="0" fontId="40" numFmtId="176" xfId="0" applyAlignment="1" applyBorder="1" applyFont="1" applyNumberFormat="1">
      <alignment horizontal="center" shrinkToFit="0" vertical="center" wrapText="1"/>
    </xf>
    <xf borderId="19" fillId="0" fontId="40" numFmtId="175" xfId="0" applyAlignment="1" applyBorder="1" applyFont="1" applyNumberFormat="1">
      <alignment horizontal="right" shrinkToFit="0" vertical="center" wrapText="1"/>
    </xf>
    <xf borderId="131" fillId="0" fontId="40" numFmtId="0" xfId="0" applyAlignment="1" applyBorder="1" applyFont="1">
      <alignment horizontal="center" shrinkToFit="0" vertical="center" wrapText="1"/>
    </xf>
    <xf borderId="143" fillId="0" fontId="40" numFmtId="176" xfId="0" applyAlignment="1" applyBorder="1" applyFont="1" applyNumberFormat="1">
      <alignment horizontal="center" shrinkToFit="0" vertical="center" wrapText="1"/>
    </xf>
    <xf borderId="132" fillId="0" fontId="40" numFmtId="175" xfId="0" applyAlignment="1" applyBorder="1" applyFont="1" applyNumberFormat="1">
      <alignment horizontal="right" shrinkToFit="0" vertical="center" wrapText="1"/>
    </xf>
    <xf borderId="90" fillId="0" fontId="40" numFmtId="175" xfId="0" applyAlignment="1" applyBorder="1" applyFont="1" applyNumberFormat="1">
      <alignment horizontal="right" shrinkToFit="0" vertical="center" wrapText="1"/>
    </xf>
    <xf borderId="146" fillId="9" fontId="40" numFmtId="175" xfId="0" applyAlignment="1" applyBorder="1" applyFont="1" applyNumberFormat="1">
      <alignment horizontal="right" vertical="center"/>
    </xf>
    <xf borderId="147" fillId="0" fontId="9" numFmtId="0" xfId="0" applyAlignment="1" applyBorder="1" applyFont="1">
      <alignment horizontal="center" shrinkToFit="0" vertical="center" wrapText="1"/>
    </xf>
    <xf borderId="148" fillId="0" fontId="5" numFmtId="0" xfId="0" applyBorder="1" applyFont="1"/>
    <xf borderId="89" fillId="0" fontId="40" numFmtId="0" xfId="0" applyAlignment="1" applyBorder="1" applyFont="1">
      <alignment horizontal="center" vertical="center"/>
    </xf>
    <xf borderId="23" fillId="0" fontId="40" numFmtId="0" xfId="0" applyAlignment="1" applyBorder="1" applyFont="1">
      <alignment horizontal="center" vertical="center"/>
    </xf>
    <xf borderId="23" fillId="0" fontId="40" numFmtId="176" xfId="0" applyAlignment="1" applyBorder="1" applyFont="1" applyNumberFormat="1">
      <alignment horizontal="center" vertical="center"/>
    </xf>
    <xf borderId="23" fillId="0" fontId="40" numFmtId="175" xfId="0" applyAlignment="1" applyBorder="1" applyFont="1" applyNumberFormat="1">
      <alignment horizontal="right" vertical="center"/>
    </xf>
    <xf borderId="141" fillId="0" fontId="40" numFmtId="175" xfId="0" applyAlignment="1" applyBorder="1" applyFont="1" applyNumberFormat="1">
      <alignment horizontal="right" vertical="center"/>
    </xf>
    <xf borderId="142" fillId="0" fontId="40" numFmtId="0" xfId="0" applyAlignment="1" applyBorder="1" applyFont="1">
      <alignment horizontal="center" vertical="center"/>
    </xf>
    <xf borderId="28" fillId="0" fontId="40" numFmtId="0" xfId="0" applyAlignment="1" applyBorder="1" applyFont="1">
      <alignment horizontal="center" vertical="center"/>
    </xf>
    <xf borderId="28" fillId="0" fontId="40" numFmtId="176" xfId="0" applyAlignment="1" applyBorder="1" applyFont="1" applyNumberFormat="1">
      <alignment horizontal="center" vertical="center"/>
    </xf>
    <xf borderId="28" fillId="0" fontId="40" numFmtId="175" xfId="0" applyAlignment="1" applyBorder="1" applyFont="1" applyNumberFormat="1">
      <alignment horizontal="right" vertical="center"/>
    </xf>
    <xf borderId="143" fillId="0" fontId="40" numFmtId="0" xfId="0" applyAlignment="1" applyBorder="1" applyFont="1">
      <alignment horizontal="center" vertical="center"/>
    </xf>
    <xf borderId="143" fillId="0" fontId="40" numFmtId="176" xfId="0" applyAlignment="1" applyBorder="1" applyFont="1" applyNumberFormat="1">
      <alignment horizontal="center" vertical="center"/>
    </xf>
    <xf borderId="143" fillId="0" fontId="40" numFmtId="175" xfId="0" applyAlignment="1" applyBorder="1" applyFont="1" applyNumberFormat="1">
      <alignment horizontal="right" vertical="center"/>
    </xf>
    <xf borderId="90" fillId="0" fontId="40" numFmtId="175" xfId="0" applyAlignment="1" applyBorder="1" applyFont="1" applyNumberFormat="1">
      <alignment horizontal="right" vertical="center"/>
    </xf>
    <xf borderId="149" fillId="2" fontId="9" numFmtId="0" xfId="0" applyAlignment="1" applyBorder="1" applyFont="1">
      <alignment horizontal="center" vertical="center"/>
    </xf>
    <xf borderId="150" fillId="0" fontId="5" numFmtId="0" xfId="0" applyBorder="1" applyFont="1"/>
    <xf borderId="23" fillId="0" fontId="40" numFmtId="1" xfId="0" applyAlignment="1" applyBorder="1" applyFont="1" applyNumberFormat="1">
      <alignment horizontal="center" vertical="center"/>
    </xf>
    <xf borderId="16" fillId="0" fontId="40" numFmtId="4" xfId="0" applyAlignment="1" applyBorder="1" applyFont="1" applyNumberFormat="1">
      <alignment horizontal="center" vertical="center"/>
    </xf>
    <xf borderId="28" fillId="0" fontId="40" numFmtId="1" xfId="0" applyAlignment="1" applyBorder="1" applyFont="1" applyNumberFormat="1">
      <alignment horizontal="center" vertical="center"/>
    </xf>
    <xf borderId="19" fillId="0" fontId="40" numFmtId="176" xfId="0" applyAlignment="1" applyBorder="1" applyFont="1" applyNumberFormat="1">
      <alignment horizontal="center" vertical="center"/>
    </xf>
    <xf borderId="151" fillId="0" fontId="40" numFmtId="175" xfId="0" applyAlignment="1" applyBorder="1" applyFont="1" applyNumberFormat="1">
      <alignment horizontal="right" vertical="center"/>
    </xf>
    <xf borderId="131" fillId="9" fontId="40" numFmtId="0" xfId="0" applyAlignment="1" applyBorder="1" applyFont="1">
      <alignment horizontal="center" vertical="center"/>
    </xf>
    <xf borderId="132" fillId="9" fontId="40" numFmtId="0" xfId="0" applyAlignment="1" applyBorder="1" applyFont="1">
      <alignment horizontal="left" shrinkToFit="0" vertical="center" wrapText="1"/>
    </xf>
    <xf borderId="143" fillId="9" fontId="40" numFmtId="175" xfId="0" applyAlignment="1" applyBorder="1" applyFont="1" applyNumberFormat="1">
      <alignment horizontal="right" vertical="center"/>
    </xf>
    <xf borderId="143" fillId="9" fontId="40" numFmtId="1" xfId="0" applyAlignment="1" applyBorder="1" applyFont="1" applyNumberFormat="1">
      <alignment horizontal="center" vertical="center"/>
    </xf>
    <xf borderId="132" fillId="9" fontId="40" numFmtId="176" xfId="0" applyAlignment="1" applyBorder="1" applyFont="1" applyNumberFormat="1">
      <alignment horizontal="center" vertical="center"/>
    </xf>
    <xf borderId="135" fillId="9" fontId="40" numFmtId="175" xfId="0" applyAlignment="1" applyBorder="1" applyFont="1" applyNumberFormat="1">
      <alignment horizontal="right" vertical="center"/>
    </xf>
    <xf borderId="58" fillId="9" fontId="43" numFmtId="0" xfId="0" applyAlignment="1" applyBorder="1" applyFont="1">
      <alignment horizontal="right"/>
    </xf>
    <xf borderId="146" fillId="0" fontId="40" numFmtId="175" xfId="0" applyAlignment="1" applyBorder="1" applyFont="1" applyNumberFormat="1">
      <alignment horizontal="right" vertical="center"/>
    </xf>
    <xf borderId="58" fillId="13" fontId="43" numFmtId="0" xfId="0" applyAlignment="1" applyBorder="1" applyFont="1">
      <alignment horizontal="right"/>
    </xf>
    <xf borderId="149" fillId="2" fontId="40" numFmtId="0" xfId="0" applyAlignment="1" applyBorder="1" applyFont="1">
      <alignment horizontal="center"/>
    </xf>
    <xf borderId="152" fillId="13" fontId="8" numFmtId="0" xfId="0" applyAlignment="1" applyBorder="1" applyFont="1">
      <alignment horizontal="center" vertical="center"/>
    </xf>
    <xf borderId="153" fillId="0" fontId="5" numFmtId="0" xfId="0" applyBorder="1" applyFont="1"/>
    <xf borderId="154" fillId="13" fontId="43" numFmtId="0" xfId="0" applyAlignment="1" applyBorder="1" applyFont="1">
      <alignment horizontal="center" vertical="center"/>
    </xf>
    <xf borderId="155" fillId="13" fontId="43" numFmtId="0" xfId="0" applyAlignment="1" applyBorder="1" applyFont="1">
      <alignment horizontal="center" shrinkToFit="0" vertical="center" wrapText="1"/>
    </xf>
    <xf borderId="156" fillId="0" fontId="5" numFmtId="0" xfId="0" applyBorder="1" applyFont="1"/>
    <xf borderId="136" fillId="2" fontId="8" numFmtId="0" xfId="0" applyBorder="1" applyFont="1"/>
    <xf borderId="26" fillId="2" fontId="43" numFmtId="177" xfId="0" applyBorder="1" applyFont="1" applyNumberFormat="1"/>
    <xf borderId="27" fillId="2" fontId="43" numFmtId="9" xfId="0" applyBorder="1" applyFont="1" applyNumberFormat="1"/>
    <xf borderId="27" fillId="2" fontId="40" numFmtId="9" xfId="0" applyAlignment="1" applyBorder="1" applyFont="1" applyNumberFormat="1">
      <alignment horizontal="center" vertical="center"/>
    </xf>
    <xf borderId="19" fillId="2" fontId="40" numFmtId="175" xfId="0" applyAlignment="1" applyBorder="1" applyFont="1" applyNumberFormat="1">
      <alignment horizontal="center" vertical="center"/>
    </xf>
    <xf borderId="157" fillId="2" fontId="8" numFmtId="0" xfId="0" applyBorder="1" applyFont="1"/>
    <xf borderId="34" fillId="2" fontId="8" numFmtId="0" xfId="0" applyBorder="1" applyFont="1"/>
    <xf borderId="158" fillId="2" fontId="8" numFmtId="0" xfId="0" applyBorder="1" applyFont="1"/>
    <xf borderId="159" fillId="2" fontId="8" numFmtId="0" xfId="0" applyBorder="1" applyFont="1"/>
    <xf borderId="159" fillId="2" fontId="43" numFmtId="177" xfId="0" applyBorder="1" applyFont="1" applyNumberFormat="1"/>
    <xf borderId="160" fillId="2" fontId="43" numFmtId="9" xfId="0" applyBorder="1" applyFont="1" applyNumberFormat="1"/>
    <xf borderId="143" fillId="2" fontId="40" numFmtId="9" xfId="0" applyAlignment="1" applyBorder="1" applyFont="1" applyNumberFormat="1">
      <alignment horizontal="center" vertical="center"/>
    </xf>
    <xf borderId="132" fillId="2" fontId="40" numFmtId="175" xfId="0" applyAlignment="1" applyBorder="1" applyFont="1" applyNumberFormat="1">
      <alignment horizontal="center" vertical="center"/>
    </xf>
    <xf borderId="58" fillId="9" fontId="43" numFmtId="0" xfId="0" applyAlignment="1" applyBorder="1" applyFont="1">
      <alignment horizontal="right" vertical="center"/>
    </xf>
    <xf borderId="58" fillId="13" fontId="43" numFmtId="0" xfId="0" applyAlignment="1" applyBorder="1" applyFont="1">
      <alignment horizontal="right" shrinkToFit="0" vertical="center" wrapText="1"/>
    </xf>
    <xf borderId="146" fillId="9" fontId="42" numFmtId="178" xfId="0" applyAlignment="1" applyBorder="1" applyFont="1" applyNumberFormat="1">
      <alignment horizontal="center" shrinkToFit="0" vertical="center" wrapText="1"/>
    </xf>
    <xf borderId="17" fillId="0" fontId="40" numFmtId="0" xfId="0" applyBorder="1" applyFont="1"/>
    <xf borderId="152" fillId="0" fontId="43" numFmtId="0" xfId="0" applyBorder="1" applyFont="1"/>
    <xf borderId="129" fillId="0" fontId="40" numFmtId="0" xfId="0" applyBorder="1" applyFont="1"/>
    <xf borderId="156" fillId="0" fontId="40" numFmtId="0" xfId="0" applyBorder="1" applyFont="1"/>
    <xf borderId="136" fillId="0" fontId="40" numFmtId="0" xfId="0" applyBorder="1" applyFont="1"/>
    <xf borderId="20" fillId="0" fontId="40" numFmtId="0" xfId="0" applyBorder="1" applyFont="1"/>
    <xf borderId="137" fillId="0" fontId="40" numFmtId="0" xfId="0" applyBorder="1" applyFont="1"/>
    <xf borderId="149" fillId="0" fontId="40" numFmtId="0" xfId="0" applyBorder="1" applyFont="1"/>
    <xf borderId="133" fillId="0" fontId="40" numFmtId="0" xfId="0" applyBorder="1" applyFont="1"/>
    <xf borderId="150" fillId="0" fontId="40" numFmtId="0" xfId="0" applyBorder="1" applyFont="1"/>
    <xf borderId="0" fillId="0" fontId="40" numFmtId="0" xfId="0" applyAlignment="1" applyFont="1">
      <alignment horizontal="center"/>
    </xf>
    <xf borderId="125" fillId="0" fontId="40" numFmtId="0" xfId="0" applyAlignment="1" applyBorder="1" applyFont="1">
      <alignment horizontal="center"/>
    </xf>
    <xf borderId="124" fillId="0" fontId="40" numFmtId="0" xfId="0" applyAlignment="1" applyBorder="1" applyFont="1">
      <alignment horizontal="left" vertical="center"/>
    </xf>
    <xf borderId="125" fillId="0" fontId="5" numFmtId="0" xfId="0" applyBorder="1" applyFont="1"/>
    <xf borderId="124" fillId="0" fontId="5" numFmtId="0" xfId="0" applyBorder="1" applyFont="1"/>
    <xf borderId="124" fillId="0" fontId="43" numFmtId="0" xfId="0" applyAlignment="1" applyBorder="1" applyFont="1">
      <alignment horizontal="left" shrinkToFit="0" vertical="center" wrapText="1"/>
    </xf>
    <xf borderId="0" fillId="0" fontId="43" numFmtId="0" xfId="0" applyAlignment="1" applyFont="1">
      <alignment horizontal="left" shrinkToFit="0" vertical="center" wrapText="1"/>
    </xf>
    <xf borderId="125" fillId="0" fontId="43" numFmtId="0" xfId="0" applyAlignment="1" applyBorder="1" applyFont="1">
      <alignment horizontal="left" shrinkToFit="0" vertical="center" wrapText="1"/>
    </xf>
    <xf borderId="13" fillId="0" fontId="40" numFmtId="0" xfId="0" applyBorder="1" applyFont="1"/>
    <xf borderId="0" fillId="0" fontId="40" numFmtId="0" xfId="0" applyAlignment="1" applyFont="1">
      <alignment horizontal="left"/>
    </xf>
    <xf borderId="124" fillId="0" fontId="40" numFmtId="0" xfId="0" applyAlignment="1" applyBorder="1" applyFont="1">
      <alignment horizontal="left"/>
    </xf>
    <xf borderId="124" fillId="0" fontId="43" numFmtId="0" xfId="0" applyAlignment="1" applyBorder="1" applyFont="1">
      <alignment horizontal="left" shrinkToFit="0" wrapText="1"/>
    </xf>
    <xf borderId="161" fillId="0" fontId="40" numFmtId="0" xfId="0" applyAlignment="1" applyBorder="1" applyFont="1">
      <alignment horizontal="left"/>
    </xf>
    <xf borderId="162" fillId="0" fontId="40" numFmtId="0" xfId="0" applyAlignment="1" applyBorder="1" applyFont="1">
      <alignment horizontal="left"/>
    </xf>
    <xf borderId="162" fillId="0" fontId="40" numFmtId="0" xfId="0" applyBorder="1" applyFont="1"/>
    <xf borderId="163" fillId="0" fontId="40" numFmtId="0" xfId="0" applyBorder="1" applyFont="1"/>
    <xf borderId="164" fillId="0" fontId="5" numFmtId="0" xfId="0" applyBorder="1" applyFont="1"/>
    <xf borderId="165" fillId="0" fontId="5" numFmtId="0" xfId="0" applyBorder="1" applyFont="1"/>
    <xf borderId="0" fillId="0" fontId="51" numFmtId="0" xfId="0" applyAlignment="1" applyFont="1">
      <alignment horizontal="center" vertical="center"/>
    </xf>
    <xf borderId="166" fillId="2" fontId="9" numFmtId="0" xfId="0" applyAlignment="1" applyBorder="1" applyFont="1">
      <alignment horizontal="center"/>
    </xf>
    <xf borderId="167" fillId="0" fontId="5" numFmtId="0" xfId="0" applyBorder="1" applyFont="1"/>
    <xf borderId="168" fillId="0" fontId="5" numFmtId="0" xfId="0" applyBorder="1" applyFont="1"/>
    <xf borderId="117" fillId="2" fontId="8" numFmtId="0" xfId="0" applyAlignment="1" applyBorder="1" applyFont="1">
      <alignment horizontal="center" vertical="center"/>
    </xf>
    <xf borderId="28" fillId="0" fontId="40" numFmtId="173" xfId="0" applyAlignment="1" applyBorder="1" applyFont="1" applyNumberFormat="1">
      <alignment horizontal="right" shrinkToFit="0" vertical="center" wrapText="1"/>
    </xf>
    <xf borderId="143" fillId="0" fontId="40" numFmtId="0" xfId="0" applyAlignment="1" applyBorder="1" applyFont="1">
      <alignment horizontal="right" vertical="center"/>
    </xf>
    <xf borderId="19" fillId="0" fontId="40" numFmtId="4" xfId="0" applyAlignment="1" applyBorder="1" applyFont="1" applyNumberFormat="1">
      <alignment horizontal="center" vertical="center"/>
    </xf>
    <xf borderId="138" fillId="13" fontId="8" numFmtId="0" xfId="0" applyAlignment="1" applyBorder="1" applyFont="1">
      <alignment horizontal="left" vertical="center"/>
    </xf>
    <xf borderId="114" fillId="2" fontId="8" numFmtId="0" xfId="0" applyBorder="1" applyFont="1"/>
    <xf borderId="0" fillId="0" fontId="9" numFmtId="0" xfId="0" applyAlignment="1" applyFont="1">
      <alignment horizontal="left" shrinkToFit="0" vertical="top" wrapText="1"/>
    </xf>
    <xf borderId="169" fillId="0" fontId="5" numFmtId="0" xfId="0" applyBorder="1" applyFont="1"/>
    <xf borderId="114" fillId="2" fontId="9" numFmtId="0" xfId="0" applyAlignment="1" applyBorder="1" applyFont="1">
      <alignment shrinkToFit="0" vertical="center" wrapText="1"/>
    </xf>
    <xf borderId="10" fillId="2" fontId="9" numFmtId="0" xfId="0" applyAlignment="1" applyBorder="1" applyFont="1">
      <alignment shrinkToFit="0" vertical="center" wrapText="1"/>
    </xf>
    <xf borderId="116" fillId="2" fontId="9" numFmtId="0" xfId="0" applyAlignment="1" applyBorder="1" applyFont="1">
      <alignment shrinkToFit="0" vertical="center" wrapText="1"/>
    </xf>
    <xf borderId="23" fillId="0" fontId="40" numFmtId="179" xfId="0" applyAlignment="1" applyBorder="1" applyFont="1" applyNumberFormat="1">
      <alignment horizontal="center" shrinkToFit="0" vertical="center" wrapText="1"/>
    </xf>
    <xf borderId="0" fillId="0" fontId="7" numFmtId="0" xfId="0" applyAlignment="1" applyFont="1">
      <alignment horizontal="left" shrinkToFit="0" vertical="top" wrapText="1"/>
    </xf>
    <xf borderId="124" fillId="0" fontId="52" numFmtId="0" xfId="0" applyAlignment="1" applyBorder="1" applyFont="1">
      <alignment shrinkToFit="0" vertical="center" wrapText="1"/>
    </xf>
    <xf borderId="0" fillId="0" fontId="52" numFmtId="0" xfId="0" applyAlignment="1" applyFont="1">
      <alignment shrinkToFit="0" vertical="center" wrapText="1"/>
    </xf>
    <xf borderId="125" fillId="0" fontId="52" numFmtId="0" xfId="0" applyAlignment="1" applyBorder="1" applyFont="1">
      <alignment shrinkToFit="0" vertical="center" wrapText="1"/>
    </xf>
    <xf borderId="114" fillId="2" fontId="9" numFmtId="0" xfId="0" applyAlignment="1" applyBorder="1" applyFont="1">
      <alignment vertical="center"/>
    </xf>
    <xf borderId="10" fillId="2" fontId="9" numFmtId="0" xfId="0" applyAlignment="1" applyBorder="1" applyFont="1">
      <alignment vertical="center"/>
    </xf>
    <xf borderId="116" fillId="2" fontId="9" numFmtId="0" xfId="0" applyAlignment="1" applyBorder="1" applyFont="1">
      <alignment vertical="center"/>
    </xf>
    <xf borderId="16" fillId="0" fontId="40" numFmtId="176" xfId="0" applyAlignment="1" applyBorder="1" applyFont="1" applyNumberFormat="1">
      <alignment horizontal="center" vertical="center"/>
    </xf>
    <xf borderId="114" fillId="2" fontId="40" numFmtId="0" xfId="0" applyBorder="1" applyFont="1"/>
    <xf borderId="116" fillId="2" fontId="40" numFmtId="0" xfId="0" applyBorder="1" applyFont="1"/>
    <xf borderId="124" fillId="0" fontId="9" numFmtId="0" xfId="0" applyAlignment="1" applyBorder="1" applyFont="1">
      <alignment shrinkToFit="0" vertical="center" wrapText="1"/>
    </xf>
    <xf borderId="125" fillId="0" fontId="9" numFmtId="0" xfId="0" applyAlignment="1" applyBorder="1" applyFont="1">
      <alignment shrinkToFit="0" vertical="center" wrapText="1"/>
    </xf>
  </cellXfs>
  <cellStyles count="1">
    <cellStyle xfId="0" name="Normal" builtinId="0"/>
  </cellStyles>
  <dxfs count="6">
    <dxf>
      <font/>
      <fill>
        <patternFill patternType="solid">
          <fgColor rgb="FFA61C00"/>
          <bgColor rgb="FFA61C00"/>
        </patternFill>
      </fill>
      <border/>
    </dxf>
    <dxf>
      <font/>
      <fill>
        <patternFill patternType="solid">
          <fgColor rgb="FF980000"/>
          <bgColor rgb="FF980000"/>
        </patternFill>
      </fill>
      <border/>
    </dxf>
    <dxf>
      <font/>
      <fill>
        <patternFill patternType="solid">
          <fgColor rgb="FF85200C"/>
          <bgColor rgb="FF85200C"/>
        </patternFill>
      </fill>
      <border/>
    </dxf>
    <dxf>
      <font/>
      <fill>
        <patternFill patternType="solid">
          <fgColor rgb="FFCC0000"/>
          <bgColor rgb="FFCC0000"/>
        </patternFill>
      </fill>
      <border/>
    </dxf>
    <dxf>
      <font/>
      <fill>
        <patternFill patternType="solid">
          <fgColor rgb="FFFFFF00"/>
          <bgColor rgb="FFFFFF00"/>
        </patternFill>
      </fill>
      <border/>
    </dxf>
    <dxf>
      <font/>
      <fill>
        <patternFill patternType="solid">
          <fgColor rgb="FFFFF2CC"/>
          <bgColor rgb="FFFFF2CC"/>
        </patternFill>
      </fill>
      <border/>
    </dxf>
  </dxfs>
</styleSheet>
</file>

<file path=xl/_rels/workbook.xml.rels><?xml version="1.0" encoding="UTF-8" standalone="yes"?><Relationships xmlns="http://schemas.openxmlformats.org/package/2006/relationships"><Relationship Id="rId20" Type="http://schemas.openxmlformats.org/officeDocument/2006/relationships/externalLink" Target="externalLinks/externalLink2.xml"/><Relationship Id="rId22" Type="http://schemas.openxmlformats.org/officeDocument/2006/relationships/externalLink" Target="externalLinks/externalLink4.xml"/><Relationship Id="rId21" Type="http://schemas.openxmlformats.org/officeDocument/2006/relationships/externalLink" Target="externalLinks/externalLink3.xml"/><Relationship Id="rId24" Type="http://schemas.openxmlformats.org/officeDocument/2006/relationships/externalLink" Target="externalLinks/externalLink6.xml"/><Relationship Id="rId23" Type="http://schemas.openxmlformats.org/officeDocument/2006/relationships/externalLink" Target="externalLinks/externalLink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5"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externalLink" Target="externalLinks/externalLink1.xml"/><Relationship Id="rId18" Type="http://schemas.openxmlformats.org/officeDocument/2006/relationships/worksheet" Target="worksheets/sheet1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6.png"/><Relationship Id="rId3" Type="http://schemas.openxmlformats.org/officeDocument/2006/relationships/image" Target="../media/image4.png"/><Relationship Id="rId4" Type="http://schemas.openxmlformats.org/officeDocument/2006/relationships/image" Target="../media/image2.png"/><Relationship Id="rId5"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hyperlink" Target="#&#205;NDICE!G11" TargetMode="External"/><Relationship Id="rId2"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hyperlink" Target="#&#205;NDICE!G170" TargetMode="External"/><Relationship Id="rId2"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hyperlink" Target="#&#205;NDICE!G172" TargetMode="External"/><Relationship Id="rId2"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hyperlink" Target="#'433.4'!G175" TargetMode="External"/><Relationship Id="rId2"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0.xml.rels><?xml version="1.0" encoding="UTF-8" standalone="yes"?><Relationships xmlns="http://schemas.openxmlformats.org/package/2006/relationships"><Relationship Id="rId1" Type="http://schemas.openxmlformats.org/officeDocument/2006/relationships/image" Target="../media/image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22</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31</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40</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49</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58</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67</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76</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85</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94</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103</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112</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121</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130</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139</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148</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157</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166</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175</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184</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193</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202</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211</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220</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229</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238</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247</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256</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265</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274</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283</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292</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301</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310</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319</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328</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337</xdr:col>
      <xdr:colOff>0</xdr:colOff>
      <xdr:row>0</xdr:row>
      <xdr:rowOff>0</xdr:rowOff>
    </xdr:from>
    <xdr:ext cx="409575" cy="1238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9</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13</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18</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22</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27</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31</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36</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40</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45</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49</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54</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58</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63</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67</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72</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76</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81</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85</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90</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94</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99</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103</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108</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112</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117</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121</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126</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130</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135</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139</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144</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148</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153</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157</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162</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166</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171</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175</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180</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184</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189</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193</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198</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202</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207</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211</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216</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220</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225</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229</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234</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238</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243</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247</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252</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256</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261</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265</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270</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274</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279</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283</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288</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292</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297</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301</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306</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310</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315</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319</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324</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328</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333</xdr:col>
      <xdr:colOff>0</xdr:colOff>
      <xdr:row>74</xdr:row>
      <xdr:rowOff>0</xdr:rowOff>
    </xdr:from>
    <xdr:ext cx="514350" cy="14287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337</xdr:col>
      <xdr:colOff>0</xdr:colOff>
      <xdr:row>74</xdr:row>
      <xdr:rowOff>0</xdr:rowOff>
    </xdr:from>
    <xdr:ext cx="409575" cy="142875"/>
    <xdr:pic>
      <xdr:nvPicPr>
        <xdr:cNvPr id="0" name="image3.png" title="Imagen"/>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0</xdr:colOff>
      <xdr:row>0</xdr:row>
      <xdr:rowOff>0</xdr:rowOff>
    </xdr:from>
    <xdr:ext cx="742950" cy="190500"/>
    <xdr:pic>
      <xdr:nvPicPr>
        <xdr:cNvPr id="0" name="image5.png" title="Imagen"/>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0</xdr:colOff>
      <xdr:row>50</xdr:row>
      <xdr:rowOff>0</xdr:rowOff>
    </xdr:from>
    <xdr:ext cx="771525" cy="190500"/>
    <xdr:pic>
      <xdr:nvPicPr>
        <xdr:cNvPr id="0" name="image6.png" title="Imagen"/>
        <xdr:cNvPicPr preferRelativeResize="0"/>
      </xdr:nvPicPr>
      <xdr:blipFill>
        <a:blip cstate="print" r:embed="rId2"/>
        <a:stretch>
          <a:fillRect/>
        </a:stretch>
      </xdr:blipFill>
      <xdr:spPr>
        <a:prstGeom prst="rect">
          <a:avLst/>
        </a:prstGeom>
        <a:noFill/>
      </xdr:spPr>
    </xdr:pic>
    <xdr:clientData fLocksWithSheet="0"/>
  </xdr:oneCellAnchor>
  <xdr:oneCellAnchor>
    <xdr:from>
      <xdr:col>20</xdr:col>
      <xdr:colOff>0</xdr:colOff>
      <xdr:row>50</xdr:row>
      <xdr:rowOff>0</xdr:rowOff>
    </xdr:from>
    <xdr:ext cx="685800" cy="190500"/>
    <xdr:pic>
      <xdr:nvPicPr>
        <xdr:cNvPr id="0" name="image4.png" title="Imagen"/>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0</xdr:colOff>
      <xdr:row>57</xdr:row>
      <xdr:rowOff>0</xdr:rowOff>
    </xdr:from>
    <xdr:ext cx="657225" cy="180975"/>
    <xdr:pic>
      <xdr:nvPicPr>
        <xdr:cNvPr id="0" name="image2.png" title="Imagen"/>
        <xdr:cNvPicPr preferRelativeResize="0"/>
      </xdr:nvPicPr>
      <xdr:blipFill>
        <a:blip cstate="print" r:embed="rId4"/>
        <a:stretch>
          <a:fillRect/>
        </a:stretch>
      </xdr:blipFill>
      <xdr:spPr>
        <a:prstGeom prst="rect">
          <a:avLst/>
        </a:prstGeom>
        <a:noFill/>
      </xdr:spPr>
    </xdr:pic>
    <xdr:clientData fLocksWithSheet="0"/>
  </xdr:oneCellAnchor>
  <xdr:oneCellAnchor>
    <xdr:from>
      <xdr:col>13</xdr:col>
      <xdr:colOff>0</xdr:colOff>
      <xdr:row>57</xdr:row>
      <xdr:rowOff>0</xdr:rowOff>
    </xdr:from>
    <xdr:ext cx="514350" cy="190500"/>
    <xdr:pic>
      <xdr:nvPicPr>
        <xdr:cNvPr id="0" name="image3.png" title="Imagen"/>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228600</xdr:colOff>
      <xdr:row>0</xdr:row>
      <xdr:rowOff>85725</xdr:rowOff>
    </xdr:from>
    <xdr:ext cx="1304925" cy="657225"/>
    <xdr:sp>
      <xdr:nvSpPr>
        <xdr:cNvPr id="3" name="Shape 3">
          <a:hlinkClick r:id="rId1"/>
        </xdr:cNvPr>
        <xdr:cNvSpPr/>
      </xdr:nvSpPr>
      <xdr:spPr>
        <a:xfrm>
          <a:off x="4698300" y="3456150"/>
          <a:ext cx="1295400" cy="647700"/>
        </a:xfrm>
        <a:prstGeom prst="roundRect">
          <a:avLst>
            <a:gd fmla="val 16667" name="adj"/>
          </a:avLst>
        </a:prstGeom>
        <a:solidFill>
          <a:srgbClr val="953734"/>
        </a:solidFill>
        <a:ln>
          <a:noFill/>
        </a:ln>
        <a:effectLst>
          <a:outerShdw blurRad="63500" rotWithShape="0" algn="t" dir="7200000" dist="63500">
            <a:srgbClr val="000000">
              <a:alpha val="40000"/>
            </a:srgbClr>
          </a:outerShdw>
        </a:effectLst>
      </xdr:spPr>
      <xdr:txBody>
        <a:bodyPr anchorCtr="0" anchor="ctr" bIns="0" lIns="36000" spcFirstLastPara="1" rIns="36000" wrap="square" tIns="0">
          <a:noAutofit/>
        </a:bodyPr>
        <a:lstStyle/>
        <a:p>
          <a:pPr indent="0" lvl="0" marL="0" marR="0" rtl="0" algn="ctr">
            <a:lnSpc>
              <a:spcPct val="100000"/>
            </a:lnSpc>
            <a:spcBef>
              <a:spcPts val="0"/>
            </a:spcBef>
            <a:spcAft>
              <a:spcPts val="0"/>
            </a:spcAft>
            <a:buClr>
              <a:srgbClr val="000000"/>
            </a:buClr>
            <a:buSzPts val="1200"/>
            <a:buFont typeface="Calibri"/>
            <a:buNone/>
          </a:pPr>
          <a:r>
            <a:rPr b="0" lang="en-US" sz="1200">
              <a:solidFill>
                <a:srgbClr val="000000"/>
              </a:solidFill>
              <a:latin typeface="Calibri"/>
              <a:ea typeface="Calibri"/>
              <a:cs typeface="Calibri"/>
              <a:sym typeface="Calibri"/>
            </a:rPr>
            <a:t>REGRESAR A INDICE</a:t>
          </a:r>
          <a:endParaRPr sz="1400"/>
        </a:p>
      </xdr:txBody>
    </xdr:sp>
    <xdr:clientData fLocksWithSheet="0"/>
  </xdr:oneCellAnchor>
  <xdr:oneCellAnchor>
    <xdr:from>
      <xdr:col>13</xdr:col>
      <xdr:colOff>57150</xdr:colOff>
      <xdr:row>0</xdr:row>
      <xdr:rowOff>66675</xdr:rowOff>
    </xdr:from>
    <xdr:ext cx="1323975" cy="552450"/>
    <xdr:pic>
      <xdr:nvPicPr>
        <xdr:cNvPr id="0" name="image7.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504825</xdr:colOff>
      <xdr:row>0</xdr:row>
      <xdr:rowOff>66675</xdr:rowOff>
    </xdr:from>
    <xdr:ext cx="1304925" cy="657225"/>
    <xdr:sp>
      <xdr:nvSpPr>
        <xdr:cNvPr id="4" name="Shape 4">
          <a:hlinkClick r:id="rId1"/>
        </xdr:cNvPr>
        <xdr:cNvSpPr/>
      </xdr:nvSpPr>
      <xdr:spPr>
        <a:xfrm>
          <a:off x="4698300" y="3456150"/>
          <a:ext cx="1295400" cy="647700"/>
        </a:xfrm>
        <a:prstGeom prst="roundRect">
          <a:avLst>
            <a:gd fmla="val 16667" name="adj"/>
          </a:avLst>
        </a:prstGeom>
        <a:solidFill>
          <a:srgbClr val="953734"/>
        </a:solidFill>
        <a:ln>
          <a:noFill/>
        </a:ln>
        <a:effectLst>
          <a:outerShdw blurRad="63500" rotWithShape="0" algn="t" dir="7200000" dist="63500">
            <a:srgbClr val="000000">
              <a:alpha val="40000"/>
            </a:srgbClr>
          </a:outerShdw>
        </a:effectLst>
      </xdr:spPr>
      <xdr:txBody>
        <a:bodyPr anchorCtr="0" anchor="ctr" bIns="0" lIns="36000" spcFirstLastPara="1" rIns="36000" wrap="square" tIns="0">
          <a:noAutofit/>
        </a:bodyPr>
        <a:lstStyle/>
        <a:p>
          <a:pPr indent="0" lvl="0" marL="0" marR="0" rtl="0" algn="ctr">
            <a:lnSpc>
              <a:spcPct val="100000"/>
            </a:lnSpc>
            <a:spcBef>
              <a:spcPts val="0"/>
            </a:spcBef>
            <a:spcAft>
              <a:spcPts val="0"/>
            </a:spcAft>
            <a:buClr>
              <a:srgbClr val="000000"/>
            </a:buClr>
            <a:buSzPts val="1200"/>
            <a:buFont typeface="Calibri"/>
            <a:buNone/>
          </a:pPr>
          <a:r>
            <a:rPr b="0" lang="en-US" sz="1200">
              <a:solidFill>
                <a:srgbClr val="000000"/>
              </a:solidFill>
              <a:latin typeface="Calibri"/>
              <a:ea typeface="Calibri"/>
              <a:cs typeface="Calibri"/>
              <a:sym typeface="Calibri"/>
            </a:rPr>
            <a:t>REGRESAR A INDICE</a:t>
          </a:r>
          <a:endParaRPr sz="1400"/>
        </a:p>
      </xdr:txBody>
    </xdr:sp>
    <xdr:clientData fLocksWithSheet="0"/>
  </xdr:oneCellAnchor>
  <xdr:oneCellAnchor>
    <xdr:from>
      <xdr:col>13</xdr:col>
      <xdr:colOff>57150</xdr:colOff>
      <xdr:row>0</xdr:row>
      <xdr:rowOff>66675</xdr:rowOff>
    </xdr:from>
    <xdr:ext cx="1323975" cy="552450"/>
    <xdr:pic>
      <xdr:nvPicPr>
        <xdr:cNvPr id="0" name="image7.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523875</xdr:colOff>
      <xdr:row>0</xdr:row>
      <xdr:rowOff>66675</xdr:rowOff>
    </xdr:from>
    <xdr:ext cx="1304925" cy="657225"/>
    <xdr:sp>
      <xdr:nvSpPr>
        <xdr:cNvPr id="5" name="Shape 5">
          <a:hlinkClick r:id="rId1"/>
        </xdr:cNvPr>
        <xdr:cNvSpPr/>
      </xdr:nvSpPr>
      <xdr:spPr>
        <a:xfrm>
          <a:off x="4698300" y="3456150"/>
          <a:ext cx="1295400" cy="647700"/>
        </a:xfrm>
        <a:prstGeom prst="roundRect">
          <a:avLst>
            <a:gd fmla="val 16667" name="adj"/>
          </a:avLst>
        </a:prstGeom>
        <a:solidFill>
          <a:srgbClr val="953734"/>
        </a:solidFill>
        <a:ln>
          <a:noFill/>
        </a:ln>
        <a:effectLst>
          <a:outerShdw blurRad="63500" rotWithShape="0" algn="t" dir="7200000" dist="63500">
            <a:srgbClr val="000000">
              <a:alpha val="40000"/>
            </a:srgbClr>
          </a:outerShdw>
        </a:effectLst>
      </xdr:spPr>
      <xdr:txBody>
        <a:bodyPr anchorCtr="0" anchor="ctr" bIns="0" lIns="36000" spcFirstLastPara="1" rIns="36000" wrap="square" tIns="0">
          <a:noAutofit/>
        </a:bodyPr>
        <a:lstStyle/>
        <a:p>
          <a:pPr indent="0" lvl="0" marL="0" marR="0" rtl="0" algn="ctr">
            <a:lnSpc>
              <a:spcPct val="100000"/>
            </a:lnSpc>
            <a:spcBef>
              <a:spcPts val="0"/>
            </a:spcBef>
            <a:spcAft>
              <a:spcPts val="0"/>
            </a:spcAft>
            <a:buClr>
              <a:srgbClr val="000000"/>
            </a:buClr>
            <a:buSzPts val="1200"/>
            <a:buFont typeface="Calibri"/>
            <a:buNone/>
          </a:pPr>
          <a:r>
            <a:rPr b="0" lang="en-US" sz="1200">
              <a:solidFill>
                <a:srgbClr val="000000"/>
              </a:solidFill>
              <a:latin typeface="Calibri"/>
              <a:ea typeface="Calibri"/>
              <a:cs typeface="Calibri"/>
              <a:sym typeface="Calibri"/>
            </a:rPr>
            <a:t>REGRESAR A INDICE</a:t>
          </a:r>
          <a:endParaRPr sz="1400"/>
        </a:p>
      </xdr:txBody>
    </xdr:sp>
    <xdr:clientData fLocksWithSheet="0"/>
  </xdr:oneCellAnchor>
  <xdr:oneCellAnchor>
    <xdr:from>
      <xdr:col>13</xdr:col>
      <xdr:colOff>57150</xdr:colOff>
      <xdr:row>0</xdr:row>
      <xdr:rowOff>66675</xdr:rowOff>
    </xdr:from>
    <xdr:ext cx="1323975" cy="552450"/>
    <xdr:pic>
      <xdr:nvPicPr>
        <xdr:cNvPr id="0" name="image7.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504825</xdr:colOff>
      <xdr:row>0</xdr:row>
      <xdr:rowOff>66675</xdr:rowOff>
    </xdr:from>
    <xdr:ext cx="1304925" cy="657225"/>
    <xdr:sp>
      <xdr:nvSpPr>
        <xdr:cNvPr id="6" name="Shape 6">
          <a:hlinkClick r:id="rId1"/>
        </xdr:cNvPr>
        <xdr:cNvSpPr/>
      </xdr:nvSpPr>
      <xdr:spPr>
        <a:xfrm>
          <a:off x="4698300" y="3456150"/>
          <a:ext cx="1295400" cy="647700"/>
        </a:xfrm>
        <a:prstGeom prst="roundRect">
          <a:avLst>
            <a:gd fmla="val 16667" name="adj"/>
          </a:avLst>
        </a:prstGeom>
        <a:solidFill>
          <a:srgbClr val="953734"/>
        </a:solidFill>
        <a:ln>
          <a:noFill/>
        </a:ln>
        <a:effectLst>
          <a:outerShdw blurRad="63500" rotWithShape="0" algn="t" dir="7200000" dist="63500">
            <a:srgbClr val="000000">
              <a:alpha val="40000"/>
            </a:srgbClr>
          </a:outerShdw>
        </a:effectLst>
      </xdr:spPr>
      <xdr:txBody>
        <a:bodyPr anchorCtr="0" anchor="ctr" bIns="0" lIns="36000" spcFirstLastPara="1" rIns="36000" wrap="square" tIns="0">
          <a:noAutofit/>
        </a:bodyPr>
        <a:lstStyle/>
        <a:p>
          <a:pPr indent="0" lvl="0" marL="0" marR="0" rtl="0" algn="ctr">
            <a:lnSpc>
              <a:spcPct val="100000"/>
            </a:lnSpc>
            <a:spcBef>
              <a:spcPts val="0"/>
            </a:spcBef>
            <a:spcAft>
              <a:spcPts val="0"/>
            </a:spcAft>
            <a:buClr>
              <a:srgbClr val="000000"/>
            </a:buClr>
            <a:buSzPts val="1200"/>
            <a:buFont typeface="Calibri"/>
            <a:buNone/>
          </a:pPr>
          <a:r>
            <a:rPr b="0" lang="en-US" sz="1200">
              <a:solidFill>
                <a:srgbClr val="000000"/>
              </a:solidFill>
              <a:latin typeface="Calibri"/>
              <a:ea typeface="Calibri"/>
              <a:cs typeface="Calibri"/>
              <a:sym typeface="Calibri"/>
            </a:rPr>
            <a:t>REGRESAR A INDICE</a:t>
          </a:r>
          <a:endParaRPr sz="1400"/>
        </a:p>
      </xdr:txBody>
    </xdr:sp>
    <xdr:clientData fLocksWithSheet="0"/>
  </xdr:oneCellAnchor>
  <xdr:oneCellAnchor>
    <xdr:from>
      <xdr:col>13</xdr:col>
      <xdr:colOff>57150</xdr:colOff>
      <xdr:row>0</xdr:row>
      <xdr:rowOff>66675</xdr:rowOff>
    </xdr:from>
    <xdr:ext cx="1323975" cy="552450"/>
    <xdr:pic>
      <xdr:nvPicPr>
        <xdr:cNvPr id="0" name="image7.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38100</xdr:colOff>
      <xdr:row>0</xdr:row>
      <xdr:rowOff>0</xdr:rowOff>
    </xdr:from>
    <xdr:ext cx="13811250" cy="5019675"/>
    <xdr:pic>
      <xdr:nvPicPr>
        <xdr:cNvPr id="0" name="image10.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xdr:colOff>
      <xdr:row>0</xdr:row>
      <xdr:rowOff>47625</xdr:rowOff>
    </xdr:from>
    <xdr:ext cx="13811250" cy="4905375"/>
    <xdr:pic>
      <xdr:nvPicPr>
        <xdr:cNvPr id="0" name="image9.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3811250" cy="4562475"/>
    <xdr:pic>
      <xdr:nvPicPr>
        <xdr:cNvPr id="0" name="image14.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28575</xdr:colOff>
      <xdr:row>0</xdr:row>
      <xdr:rowOff>0</xdr:rowOff>
    </xdr:from>
    <xdr:ext cx="13811250" cy="4305300"/>
    <xdr:pic>
      <xdr:nvPicPr>
        <xdr:cNvPr id="0" name="image8.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xdr:colOff>
      <xdr:row>0</xdr:row>
      <xdr:rowOff>0</xdr:rowOff>
    </xdr:from>
    <xdr:ext cx="13811250" cy="4895850"/>
    <xdr:pic>
      <xdr:nvPicPr>
        <xdr:cNvPr id="0" name="image1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2</xdr:row>
      <xdr:rowOff>104775</xdr:rowOff>
    </xdr:from>
    <xdr:ext cx="13811250" cy="4581525"/>
    <xdr:pic>
      <xdr:nvPicPr>
        <xdr:cNvPr id="0" name="image1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3811250" cy="3876675"/>
    <xdr:pic>
      <xdr:nvPicPr>
        <xdr:cNvPr id="0" name="image12.pn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Obras-Luis/Documents/Archivos%20SOP/Obras/Formatos/PRECIOS%20ICCU/PRECIOS%20ICCU%202024/APU_2511_CUNDINAMARCA__SABANA_OCCIDENTE_2023_2.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2" width="3.38"/>
    <col customWidth="1" min="3" max="3" width="9.63"/>
    <col customWidth="1" min="4" max="4" width="9.38"/>
    <col customWidth="1" min="5" max="5" width="10.25"/>
    <col customWidth="1" min="6" max="6" width="73.25"/>
    <col customWidth="1" min="7" max="7" width="11.0"/>
    <col customWidth="1" min="8" max="8" width="18.25"/>
    <col customWidth="1" min="9" max="9" width="17.25"/>
    <col customWidth="1" min="10" max="10" width="22.75"/>
    <col customWidth="1" min="11" max="11" width="25.13"/>
    <col customWidth="1" min="12" max="12" width="3.25"/>
    <col customWidth="1" min="13" max="13" width="2.75"/>
    <col customWidth="1" min="14" max="14" width="11.38"/>
    <col customWidth="1" min="15" max="15" width="23.25"/>
    <col customWidth="1" min="16" max="16" width="23.0"/>
    <col customWidth="1" min="17" max="26" width="11.38"/>
  </cols>
  <sheetData>
    <row r="1" ht="16.5" customHeight="1">
      <c r="A1" s="1"/>
      <c r="B1" s="1"/>
      <c r="C1" s="1"/>
      <c r="D1" s="1"/>
      <c r="E1" s="1"/>
      <c r="F1" s="1"/>
      <c r="G1" s="1"/>
      <c r="H1" s="2"/>
      <c r="I1" s="3"/>
      <c r="J1" s="4"/>
      <c r="K1" s="1"/>
      <c r="L1" s="1"/>
      <c r="M1" s="1"/>
      <c r="N1" s="5"/>
      <c r="O1" s="5"/>
      <c r="P1" s="5"/>
      <c r="Q1" s="5"/>
      <c r="R1" s="5"/>
      <c r="S1" s="5"/>
      <c r="T1" s="5"/>
      <c r="U1" s="5"/>
      <c r="V1" s="5"/>
      <c r="W1" s="5"/>
      <c r="X1" s="5"/>
      <c r="Y1" s="5"/>
      <c r="Z1" s="5"/>
    </row>
    <row r="2" ht="16.5" customHeight="1">
      <c r="A2" s="1"/>
      <c r="B2" s="6"/>
      <c r="C2" s="7"/>
      <c r="D2" s="7"/>
      <c r="E2" s="7"/>
      <c r="F2" s="7"/>
      <c r="G2" s="7"/>
      <c r="H2" s="8"/>
      <c r="I2" s="9"/>
      <c r="J2" s="10"/>
      <c r="K2" s="7"/>
      <c r="L2" s="11"/>
      <c r="M2" s="1"/>
      <c r="N2" s="5"/>
      <c r="O2" s="5"/>
      <c r="P2" s="5"/>
      <c r="Q2" s="5"/>
      <c r="R2" s="5"/>
      <c r="S2" s="5"/>
      <c r="T2" s="5"/>
      <c r="U2" s="5"/>
      <c r="V2" s="5"/>
      <c r="W2" s="5"/>
      <c r="X2" s="5"/>
      <c r="Y2" s="5"/>
      <c r="Z2" s="5"/>
    </row>
    <row r="3" ht="27.0" customHeight="1">
      <c r="A3" s="1"/>
      <c r="B3" s="12"/>
      <c r="C3" s="13" t="s">
        <v>0</v>
      </c>
      <c r="D3" s="14"/>
      <c r="E3" s="15"/>
      <c r="F3" s="1"/>
      <c r="G3" s="1"/>
      <c r="H3" s="2"/>
      <c r="I3" s="3"/>
      <c r="J3" s="4"/>
      <c r="K3" s="1"/>
      <c r="L3" s="16"/>
      <c r="M3" s="1"/>
      <c r="N3" s="5"/>
      <c r="O3" s="5"/>
      <c r="P3" s="5"/>
      <c r="Q3" s="5"/>
      <c r="R3" s="5"/>
      <c r="S3" s="5"/>
      <c r="T3" s="5"/>
      <c r="U3" s="5"/>
      <c r="V3" s="5"/>
      <c r="W3" s="5"/>
      <c r="X3" s="5"/>
      <c r="Y3" s="5"/>
      <c r="Z3" s="5"/>
    </row>
    <row r="4" ht="16.5" customHeight="1">
      <c r="A4" s="1"/>
      <c r="B4" s="12"/>
      <c r="C4" s="17" t="s">
        <v>1</v>
      </c>
      <c r="D4" s="18" t="s">
        <v>2</v>
      </c>
      <c r="E4" s="18">
        <v>3.0</v>
      </c>
      <c r="F4" s="1"/>
      <c r="G4" s="1"/>
      <c r="H4" s="2"/>
      <c r="I4" s="3"/>
      <c r="J4" s="4"/>
      <c r="K4" s="1"/>
      <c r="L4" s="16"/>
      <c r="M4" s="1"/>
      <c r="N4" s="5"/>
      <c r="O4" s="5"/>
      <c r="P4" s="5"/>
      <c r="Q4" s="5"/>
      <c r="R4" s="5"/>
      <c r="S4" s="5"/>
      <c r="T4" s="5"/>
      <c r="U4" s="5"/>
      <c r="V4" s="5"/>
      <c r="W4" s="5"/>
      <c r="X4" s="5"/>
      <c r="Y4" s="5"/>
      <c r="Z4" s="5"/>
    </row>
    <row r="5" ht="16.5" customHeight="1">
      <c r="A5" s="1"/>
      <c r="B5" s="12"/>
      <c r="C5" s="19" t="s">
        <v>3</v>
      </c>
      <c r="L5" s="16"/>
      <c r="M5" s="1"/>
      <c r="N5" s="5"/>
      <c r="O5" s="5"/>
      <c r="P5" s="5"/>
      <c r="Q5" s="5"/>
      <c r="R5" s="5"/>
      <c r="S5" s="5"/>
      <c r="T5" s="5"/>
      <c r="U5" s="5"/>
      <c r="V5" s="5"/>
      <c r="W5" s="5"/>
      <c r="X5" s="5"/>
      <c r="Y5" s="5"/>
      <c r="Z5" s="5"/>
    </row>
    <row r="6" ht="16.5" customHeight="1">
      <c r="A6" s="1"/>
      <c r="B6" s="12"/>
      <c r="C6" s="20" t="s">
        <v>4</v>
      </c>
      <c r="L6" s="16"/>
      <c r="M6" s="1"/>
      <c r="N6" s="5"/>
      <c r="O6" s="5"/>
      <c r="P6" s="5"/>
      <c r="Q6" s="5"/>
      <c r="R6" s="5"/>
      <c r="S6" s="5"/>
      <c r="T6" s="5"/>
      <c r="U6" s="5"/>
      <c r="V6" s="5"/>
      <c r="W6" s="5"/>
      <c r="X6" s="5"/>
      <c r="Y6" s="5"/>
      <c r="Z6" s="5"/>
    </row>
    <row r="7" ht="16.5" customHeight="1">
      <c r="A7" s="21"/>
      <c r="B7" s="22"/>
      <c r="C7" s="23" t="s">
        <v>5</v>
      </c>
      <c r="D7" s="24"/>
      <c r="E7" s="24"/>
      <c r="F7" s="24"/>
      <c r="G7" s="24"/>
      <c r="H7" s="24"/>
      <c r="I7" s="24"/>
      <c r="J7" s="24"/>
      <c r="K7" s="25"/>
      <c r="L7" s="26"/>
      <c r="M7" s="21"/>
      <c r="N7" s="27"/>
      <c r="O7" s="27"/>
      <c r="P7" s="27"/>
      <c r="Q7" s="27"/>
      <c r="R7" s="27"/>
      <c r="S7" s="27"/>
      <c r="T7" s="27"/>
      <c r="U7" s="27"/>
      <c r="V7" s="27"/>
      <c r="W7" s="27"/>
      <c r="X7" s="27"/>
      <c r="Y7" s="27"/>
      <c r="Z7" s="27"/>
    </row>
    <row r="8" ht="43.5" customHeight="1">
      <c r="A8" s="1"/>
      <c r="B8" s="12"/>
      <c r="C8" s="28"/>
      <c r="D8" s="29"/>
      <c r="E8" s="29"/>
      <c r="F8" s="29"/>
      <c r="G8" s="29"/>
      <c r="H8" s="29"/>
      <c r="I8" s="29"/>
      <c r="J8" s="29"/>
      <c r="K8" s="30"/>
      <c r="L8" s="16"/>
      <c r="M8" s="1"/>
      <c r="N8" s="5"/>
      <c r="O8" s="5"/>
      <c r="P8" s="5"/>
      <c r="Q8" s="5"/>
      <c r="R8" s="5"/>
      <c r="S8" s="5"/>
      <c r="T8" s="5"/>
      <c r="U8" s="5"/>
      <c r="V8" s="5"/>
      <c r="W8" s="5"/>
      <c r="X8" s="5"/>
      <c r="Y8" s="5"/>
      <c r="Z8" s="5"/>
    </row>
    <row r="9" ht="34.5" customHeight="1">
      <c r="A9" s="1"/>
      <c r="B9" s="12"/>
      <c r="C9" s="31" t="s">
        <v>6</v>
      </c>
      <c r="D9" s="32"/>
      <c r="E9" s="32"/>
      <c r="F9" s="32"/>
      <c r="G9" s="32"/>
      <c r="H9" s="32"/>
      <c r="I9" s="32"/>
      <c r="J9" s="32"/>
      <c r="K9" s="33"/>
      <c r="L9" s="16"/>
      <c r="M9" s="1"/>
      <c r="N9" s="5"/>
      <c r="O9" s="5"/>
      <c r="P9" s="5"/>
      <c r="Q9" s="5"/>
      <c r="R9" s="5"/>
      <c r="S9" s="5"/>
      <c r="T9" s="5"/>
      <c r="U9" s="5"/>
      <c r="V9" s="5"/>
      <c r="W9" s="5"/>
      <c r="X9" s="5"/>
      <c r="Y9" s="5"/>
      <c r="Z9" s="5"/>
    </row>
    <row r="10" ht="12.75" customHeight="1">
      <c r="A10" s="1"/>
      <c r="B10" s="12"/>
      <c r="C10" s="34"/>
      <c r="D10" s="32"/>
      <c r="E10" s="32"/>
      <c r="F10" s="32"/>
      <c r="G10" s="32"/>
      <c r="H10" s="32"/>
      <c r="I10" s="32"/>
      <c r="J10" s="32"/>
      <c r="K10" s="33"/>
      <c r="L10" s="16"/>
      <c r="M10" s="1"/>
      <c r="N10" s="5"/>
      <c r="O10" s="35"/>
      <c r="P10" s="5"/>
      <c r="Q10" s="5"/>
      <c r="R10" s="5"/>
      <c r="S10" s="5"/>
      <c r="T10" s="5"/>
      <c r="U10" s="5"/>
      <c r="V10" s="5"/>
      <c r="W10" s="5"/>
      <c r="X10" s="5"/>
      <c r="Y10" s="5"/>
      <c r="Z10" s="5"/>
    </row>
    <row r="11" ht="30.0" customHeight="1">
      <c r="A11" s="1"/>
      <c r="B11" s="12"/>
      <c r="C11" s="36" t="s">
        <v>7</v>
      </c>
      <c r="D11" s="36" t="s">
        <v>8</v>
      </c>
      <c r="E11" s="37" t="s">
        <v>9</v>
      </c>
      <c r="F11" s="36" t="s">
        <v>10</v>
      </c>
      <c r="G11" s="36" t="s">
        <v>11</v>
      </c>
      <c r="H11" s="38" t="s">
        <v>12</v>
      </c>
      <c r="I11" s="38" t="s">
        <v>13</v>
      </c>
      <c r="J11" s="38" t="s">
        <v>14</v>
      </c>
      <c r="K11" s="38" t="s">
        <v>15</v>
      </c>
      <c r="L11" s="16"/>
      <c r="M11" s="1"/>
      <c r="N11" s="5"/>
      <c r="O11" s="35"/>
      <c r="P11" s="5"/>
      <c r="Q11" s="5"/>
      <c r="R11" s="5"/>
      <c r="S11" s="5"/>
      <c r="T11" s="5"/>
      <c r="U11" s="5"/>
      <c r="V11" s="5"/>
      <c r="W11" s="5"/>
      <c r="X11" s="5"/>
      <c r="Y11" s="5"/>
      <c r="Z11" s="5"/>
    </row>
    <row r="12" ht="30.0" customHeight="1">
      <c r="A12" s="1"/>
      <c r="B12" s="12"/>
      <c r="C12" s="39"/>
      <c r="D12" s="40"/>
      <c r="E12" s="39"/>
      <c r="F12" s="40"/>
      <c r="G12" s="40"/>
      <c r="H12" s="40"/>
      <c r="I12" s="40"/>
      <c r="J12" s="40"/>
      <c r="K12" s="40"/>
      <c r="L12" s="16"/>
      <c r="M12" s="1"/>
      <c r="N12" s="5"/>
      <c r="O12" s="5"/>
      <c r="P12" s="5"/>
      <c r="Q12" s="5"/>
      <c r="R12" s="5"/>
      <c r="S12" s="5"/>
      <c r="T12" s="5"/>
      <c r="U12" s="5"/>
      <c r="V12" s="5"/>
      <c r="W12" s="5"/>
      <c r="X12" s="5"/>
      <c r="Y12" s="5"/>
      <c r="Z12" s="5"/>
    </row>
    <row r="13" ht="30.0" customHeight="1">
      <c r="A13" s="1"/>
      <c r="B13" s="12"/>
      <c r="C13" s="41">
        <v>1.0</v>
      </c>
      <c r="D13" s="42"/>
      <c r="E13" s="43"/>
      <c r="F13" s="44" t="s">
        <v>16</v>
      </c>
      <c r="G13" s="45"/>
      <c r="H13" s="46"/>
      <c r="I13" s="46"/>
      <c r="J13" s="47"/>
      <c r="K13" s="48"/>
      <c r="L13" s="16"/>
      <c r="M13" s="1"/>
      <c r="N13" s="5"/>
      <c r="O13" s="5"/>
      <c r="P13" s="5"/>
      <c r="Q13" s="5"/>
      <c r="R13" s="5"/>
      <c r="S13" s="5"/>
      <c r="T13" s="5"/>
      <c r="U13" s="5"/>
      <c r="V13" s="5"/>
      <c r="W13" s="5"/>
      <c r="X13" s="5"/>
      <c r="Y13" s="5"/>
      <c r="Z13" s="5"/>
    </row>
    <row r="14" ht="30.0" customHeight="1">
      <c r="A14" s="1"/>
      <c r="B14" s="12"/>
      <c r="C14" s="49">
        <v>1.01</v>
      </c>
      <c r="D14" s="50" t="s">
        <v>17</v>
      </c>
      <c r="E14" s="50" t="s">
        <v>18</v>
      </c>
      <c r="F14" s="51" t="s">
        <v>19</v>
      </c>
      <c r="G14" s="52" t="s">
        <v>20</v>
      </c>
      <c r="H14" s="53"/>
      <c r="I14" s="54">
        <f t="shared" ref="I14:I55" si="1">+ROUND(H14*1.3,0)</f>
        <v>0</v>
      </c>
      <c r="J14" s="55">
        <v>1200.0</v>
      </c>
      <c r="K14" s="56">
        <f t="shared" ref="K14:K55" si="2">+ROUND(I14*J14,2)</f>
        <v>0</v>
      </c>
      <c r="L14" s="16"/>
      <c r="M14" s="1"/>
      <c r="N14" s="5"/>
      <c r="O14" s="57"/>
      <c r="P14" s="5"/>
      <c r="Q14" s="5"/>
      <c r="R14" s="5"/>
      <c r="S14" s="5"/>
      <c r="T14" s="5"/>
      <c r="U14" s="5"/>
      <c r="V14" s="5"/>
      <c r="W14" s="5"/>
      <c r="X14" s="5"/>
      <c r="Y14" s="5"/>
      <c r="Z14" s="5"/>
    </row>
    <row r="15" ht="30.0" customHeight="1">
      <c r="A15" s="1"/>
      <c r="B15" s="12"/>
      <c r="C15" s="49">
        <v>1.02</v>
      </c>
      <c r="D15" s="50">
        <v>1.27</v>
      </c>
      <c r="E15" s="50" t="s">
        <v>18</v>
      </c>
      <c r="F15" s="51" t="s">
        <v>21</v>
      </c>
      <c r="G15" s="52" t="s">
        <v>20</v>
      </c>
      <c r="H15" s="53"/>
      <c r="I15" s="54">
        <f t="shared" si="1"/>
        <v>0</v>
      </c>
      <c r="J15" s="58">
        <v>400.0</v>
      </c>
      <c r="K15" s="56">
        <f t="shared" si="2"/>
        <v>0</v>
      </c>
      <c r="L15" s="16"/>
      <c r="M15" s="1"/>
      <c r="N15" s="5"/>
      <c r="O15" s="57"/>
      <c r="P15" s="5"/>
      <c r="Q15" s="5"/>
      <c r="R15" s="5"/>
      <c r="S15" s="5"/>
      <c r="T15" s="5"/>
      <c r="U15" s="5"/>
      <c r="V15" s="5"/>
      <c r="W15" s="5"/>
      <c r="X15" s="5"/>
      <c r="Y15" s="5"/>
      <c r="Z15" s="5"/>
    </row>
    <row r="16" ht="30.0" customHeight="1">
      <c r="A16" s="1"/>
      <c r="B16" s="12"/>
      <c r="C16" s="49">
        <v>1.03</v>
      </c>
      <c r="D16" s="50" t="s">
        <v>22</v>
      </c>
      <c r="E16" s="50" t="s">
        <v>23</v>
      </c>
      <c r="F16" s="51" t="s">
        <v>24</v>
      </c>
      <c r="G16" s="52" t="s">
        <v>20</v>
      </c>
      <c r="H16" s="53"/>
      <c r="I16" s="54">
        <f t="shared" si="1"/>
        <v>0</v>
      </c>
      <c r="J16" s="58">
        <v>1800.0</v>
      </c>
      <c r="K16" s="56">
        <f t="shared" si="2"/>
        <v>0</v>
      </c>
      <c r="L16" s="16"/>
      <c r="M16" s="1"/>
      <c r="N16" s="5"/>
      <c r="O16" s="57"/>
      <c r="P16" s="5"/>
      <c r="Q16" s="5"/>
      <c r="R16" s="5"/>
      <c r="S16" s="5"/>
      <c r="T16" s="5"/>
      <c r="U16" s="5"/>
      <c r="V16" s="5"/>
      <c r="W16" s="5"/>
      <c r="X16" s="5"/>
      <c r="Y16" s="5"/>
      <c r="Z16" s="5"/>
    </row>
    <row r="17" ht="30.0" customHeight="1">
      <c r="A17" s="1"/>
      <c r="B17" s="12"/>
      <c r="C17" s="49">
        <v>1.04</v>
      </c>
      <c r="D17" s="50">
        <v>3.1</v>
      </c>
      <c r="E17" s="50" t="s">
        <v>18</v>
      </c>
      <c r="F17" s="51" t="s">
        <v>25</v>
      </c>
      <c r="G17" s="52" t="s">
        <v>20</v>
      </c>
      <c r="H17" s="53"/>
      <c r="I17" s="54">
        <f t="shared" si="1"/>
        <v>0</v>
      </c>
      <c r="J17" s="58">
        <v>12000.0</v>
      </c>
      <c r="K17" s="56">
        <f t="shared" si="2"/>
        <v>0</v>
      </c>
      <c r="L17" s="16"/>
      <c r="M17" s="1"/>
      <c r="N17" s="5"/>
      <c r="O17" s="57"/>
      <c r="P17" s="5"/>
      <c r="Q17" s="5"/>
      <c r="R17" s="5"/>
      <c r="S17" s="5"/>
      <c r="T17" s="5"/>
      <c r="U17" s="5"/>
      <c r="V17" s="5"/>
      <c r="W17" s="5"/>
      <c r="X17" s="5"/>
      <c r="Y17" s="5"/>
      <c r="Z17" s="5"/>
    </row>
    <row r="18" ht="30.0" customHeight="1">
      <c r="A18" s="1"/>
      <c r="B18" s="12"/>
      <c r="C18" s="49">
        <v>1.05</v>
      </c>
      <c r="D18" s="50">
        <v>16.2</v>
      </c>
      <c r="E18" s="50" t="s">
        <v>18</v>
      </c>
      <c r="F18" s="51" t="s">
        <v>26</v>
      </c>
      <c r="G18" s="52" t="s">
        <v>27</v>
      </c>
      <c r="H18" s="53"/>
      <c r="I18" s="54">
        <f t="shared" si="1"/>
        <v>0</v>
      </c>
      <c r="J18" s="58">
        <v>3600.0</v>
      </c>
      <c r="K18" s="56">
        <f t="shared" si="2"/>
        <v>0</v>
      </c>
      <c r="L18" s="16"/>
      <c r="M18" s="1"/>
      <c r="N18" s="5"/>
      <c r="O18" s="57"/>
      <c r="P18" s="5"/>
      <c r="Q18" s="5"/>
      <c r="R18" s="5"/>
      <c r="S18" s="5"/>
      <c r="T18" s="5"/>
      <c r="U18" s="5"/>
      <c r="V18" s="5"/>
      <c r="W18" s="5"/>
      <c r="X18" s="5"/>
      <c r="Y18" s="5"/>
      <c r="Z18" s="5"/>
    </row>
    <row r="19" ht="30.0" customHeight="1">
      <c r="A19" s="1"/>
      <c r="B19" s="12"/>
      <c r="C19" s="49">
        <v>1.06</v>
      </c>
      <c r="D19" s="50" t="s">
        <v>28</v>
      </c>
      <c r="E19" s="50" t="s">
        <v>18</v>
      </c>
      <c r="F19" s="51" t="s">
        <v>29</v>
      </c>
      <c r="G19" s="52" t="s">
        <v>27</v>
      </c>
      <c r="H19" s="53"/>
      <c r="I19" s="54">
        <f t="shared" si="1"/>
        <v>0</v>
      </c>
      <c r="J19" s="58">
        <v>600.0</v>
      </c>
      <c r="K19" s="56">
        <f t="shared" si="2"/>
        <v>0</v>
      </c>
      <c r="L19" s="16"/>
      <c r="M19" s="1"/>
      <c r="N19" s="5"/>
      <c r="O19" s="57"/>
      <c r="P19" s="5"/>
      <c r="Q19" s="5"/>
      <c r="R19" s="5"/>
      <c r="S19" s="5"/>
      <c r="T19" s="5"/>
      <c r="U19" s="5"/>
      <c r="V19" s="5"/>
      <c r="W19" s="5"/>
      <c r="X19" s="5"/>
      <c r="Y19" s="5"/>
      <c r="Z19" s="5"/>
    </row>
    <row r="20" ht="30.0" customHeight="1">
      <c r="A20" s="1"/>
      <c r="B20" s="12"/>
      <c r="C20" s="49">
        <v>1.07</v>
      </c>
      <c r="D20" s="50" t="s">
        <v>30</v>
      </c>
      <c r="E20" s="50" t="s">
        <v>18</v>
      </c>
      <c r="F20" s="51" t="s">
        <v>31</v>
      </c>
      <c r="G20" s="52" t="s">
        <v>32</v>
      </c>
      <c r="H20" s="53"/>
      <c r="I20" s="54">
        <f t="shared" si="1"/>
        <v>0</v>
      </c>
      <c r="J20" s="58">
        <v>200.0</v>
      </c>
      <c r="K20" s="56">
        <f t="shared" si="2"/>
        <v>0</v>
      </c>
      <c r="L20" s="16"/>
      <c r="M20" s="1"/>
      <c r="N20" s="5"/>
      <c r="O20" s="57"/>
      <c r="P20" s="5"/>
      <c r="Q20" s="5"/>
      <c r="R20" s="5"/>
      <c r="S20" s="5"/>
      <c r="T20" s="5"/>
      <c r="U20" s="5"/>
      <c r="V20" s="5"/>
      <c r="W20" s="5"/>
      <c r="X20" s="5"/>
      <c r="Y20" s="5"/>
      <c r="Z20" s="5"/>
    </row>
    <row r="21" ht="30.0" customHeight="1">
      <c r="A21" s="1"/>
      <c r="B21" s="12"/>
      <c r="C21" s="49">
        <v>1.08</v>
      </c>
      <c r="D21" s="50" t="s">
        <v>33</v>
      </c>
      <c r="E21" s="50" t="s">
        <v>18</v>
      </c>
      <c r="F21" s="51" t="s">
        <v>34</v>
      </c>
      <c r="G21" s="52" t="s">
        <v>20</v>
      </c>
      <c r="H21" s="53"/>
      <c r="I21" s="54">
        <f t="shared" si="1"/>
        <v>0</v>
      </c>
      <c r="J21" s="58">
        <v>1800.0</v>
      </c>
      <c r="K21" s="56">
        <f t="shared" si="2"/>
        <v>0</v>
      </c>
      <c r="L21" s="16"/>
      <c r="M21" s="1"/>
      <c r="N21" s="5"/>
      <c r="O21" s="57"/>
      <c r="P21" s="5"/>
      <c r="Q21" s="5"/>
      <c r="R21" s="5"/>
      <c r="S21" s="5"/>
      <c r="T21" s="5"/>
      <c r="U21" s="5"/>
      <c r="V21" s="5"/>
      <c r="W21" s="5"/>
      <c r="X21" s="5"/>
      <c r="Y21" s="5"/>
      <c r="Z21" s="5"/>
    </row>
    <row r="22" ht="30.0" customHeight="1">
      <c r="A22" s="1"/>
      <c r="B22" s="12"/>
      <c r="C22" s="49">
        <v>1.09</v>
      </c>
      <c r="D22" s="50" t="s">
        <v>35</v>
      </c>
      <c r="E22" s="50" t="s">
        <v>18</v>
      </c>
      <c r="F22" s="51" t="s">
        <v>36</v>
      </c>
      <c r="G22" s="52" t="s">
        <v>27</v>
      </c>
      <c r="H22" s="53"/>
      <c r="I22" s="54">
        <f t="shared" si="1"/>
        <v>0</v>
      </c>
      <c r="J22" s="58">
        <v>480.0</v>
      </c>
      <c r="K22" s="56">
        <f t="shared" si="2"/>
        <v>0</v>
      </c>
      <c r="L22" s="16"/>
      <c r="M22" s="1"/>
      <c r="N22" s="5"/>
      <c r="O22" s="5"/>
      <c r="P22" s="5"/>
      <c r="Q22" s="5"/>
      <c r="R22" s="5"/>
      <c r="S22" s="5"/>
      <c r="T22" s="5"/>
      <c r="U22" s="5"/>
      <c r="V22" s="5"/>
      <c r="W22" s="5"/>
      <c r="X22" s="5"/>
      <c r="Y22" s="5"/>
      <c r="Z22" s="5"/>
    </row>
    <row r="23" ht="30.0" customHeight="1">
      <c r="A23" s="1"/>
      <c r="B23" s="12"/>
      <c r="C23" s="49">
        <v>1.1</v>
      </c>
      <c r="D23" s="50" t="s">
        <v>37</v>
      </c>
      <c r="E23" s="50" t="s">
        <v>18</v>
      </c>
      <c r="F23" s="51" t="s">
        <v>38</v>
      </c>
      <c r="G23" s="52" t="s">
        <v>27</v>
      </c>
      <c r="H23" s="53"/>
      <c r="I23" s="54">
        <f t="shared" si="1"/>
        <v>0</v>
      </c>
      <c r="J23" s="58">
        <v>480.0</v>
      </c>
      <c r="K23" s="56">
        <f t="shared" si="2"/>
        <v>0</v>
      </c>
      <c r="L23" s="16"/>
      <c r="M23" s="1"/>
      <c r="N23" s="5"/>
      <c r="O23" s="57"/>
      <c r="P23" s="5"/>
      <c r="Q23" s="5"/>
      <c r="R23" s="5"/>
      <c r="S23" s="5"/>
      <c r="T23" s="5"/>
      <c r="U23" s="5"/>
      <c r="V23" s="5"/>
      <c r="W23" s="5"/>
      <c r="X23" s="5"/>
      <c r="Y23" s="5"/>
      <c r="Z23" s="5"/>
    </row>
    <row r="24" ht="30.0" customHeight="1">
      <c r="A24" s="1"/>
      <c r="B24" s="12"/>
      <c r="C24" s="49">
        <v>1.11</v>
      </c>
      <c r="D24" s="50" t="s">
        <v>39</v>
      </c>
      <c r="E24" s="50" t="s">
        <v>18</v>
      </c>
      <c r="F24" s="51" t="s">
        <v>40</v>
      </c>
      <c r="G24" s="52" t="s">
        <v>27</v>
      </c>
      <c r="H24" s="53"/>
      <c r="I24" s="54">
        <f t="shared" si="1"/>
        <v>0</v>
      </c>
      <c r="J24" s="58">
        <v>2400.0</v>
      </c>
      <c r="K24" s="56">
        <f t="shared" si="2"/>
        <v>0</v>
      </c>
      <c r="L24" s="16"/>
      <c r="M24" s="1"/>
      <c r="N24" s="5"/>
      <c r="O24" s="57"/>
      <c r="P24" s="5"/>
      <c r="Q24" s="5"/>
      <c r="R24" s="5"/>
      <c r="S24" s="5"/>
      <c r="T24" s="5"/>
      <c r="U24" s="5"/>
      <c r="V24" s="5"/>
      <c r="W24" s="5"/>
      <c r="X24" s="5"/>
      <c r="Y24" s="5"/>
      <c r="Z24" s="5"/>
    </row>
    <row r="25" ht="30.0" customHeight="1">
      <c r="A25" s="1"/>
      <c r="B25" s="12"/>
      <c r="C25" s="49">
        <v>1.12</v>
      </c>
      <c r="D25" s="50" t="s">
        <v>41</v>
      </c>
      <c r="E25" s="50" t="s">
        <v>18</v>
      </c>
      <c r="F25" s="51" t="s">
        <v>42</v>
      </c>
      <c r="G25" s="52" t="s">
        <v>20</v>
      </c>
      <c r="H25" s="53"/>
      <c r="I25" s="54">
        <f t="shared" si="1"/>
        <v>0</v>
      </c>
      <c r="J25" s="58">
        <v>12000.0</v>
      </c>
      <c r="K25" s="56">
        <f t="shared" si="2"/>
        <v>0</v>
      </c>
      <c r="L25" s="16"/>
      <c r="M25" s="1"/>
      <c r="N25" s="5"/>
      <c r="O25" s="5"/>
      <c r="P25" s="5"/>
      <c r="Q25" s="5"/>
      <c r="R25" s="5"/>
      <c r="S25" s="5"/>
      <c r="T25" s="5"/>
      <c r="U25" s="5"/>
      <c r="V25" s="5"/>
      <c r="W25" s="5"/>
      <c r="X25" s="5"/>
      <c r="Y25" s="5"/>
      <c r="Z25" s="5"/>
    </row>
    <row r="26" ht="30.0" customHeight="1">
      <c r="A26" s="1"/>
      <c r="B26" s="12"/>
      <c r="C26" s="49">
        <v>1.13</v>
      </c>
      <c r="D26" s="50" t="s">
        <v>43</v>
      </c>
      <c r="E26" s="50" t="s">
        <v>18</v>
      </c>
      <c r="F26" s="51" t="s">
        <v>44</v>
      </c>
      <c r="G26" s="52" t="s">
        <v>20</v>
      </c>
      <c r="H26" s="53"/>
      <c r="I26" s="54">
        <f t="shared" si="1"/>
        <v>0</v>
      </c>
      <c r="J26" s="58">
        <v>3000.0</v>
      </c>
      <c r="K26" s="56">
        <f t="shared" si="2"/>
        <v>0</v>
      </c>
      <c r="L26" s="16"/>
      <c r="M26" s="1"/>
      <c r="N26" s="5"/>
      <c r="O26" s="5"/>
      <c r="P26" s="5"/>
      <c r="Q26" s="5"/>
      <c r="R26" s="5"/>
      <c r="S26" s="5"/>
      <c r="T26" s="5"/>
      <c r="U26" s="5"/>
      <c r="V26" s="5"/>
      <c r="W26" s="5"/>
      <c r="X26" s="5"/>
      <c r="Y26" s="5"/>
      <c r="Z26" s="5"/>
    </row>
    <row r="27" ht="30.0" customHeight="1">
      <c r="A27" s="1"/>
      <c r="B27" s="12"/>
      <c r="C27" s="49">
        <v>1.14</v>
      </c>
      <c r="D27" s="59" t="s">
        <v>45</v>
      </c>
      <c r="E27" s="50" t="s">
        <v>18</v>
      </c>
      <c r="F27" s="60" t="s">
        <v>46</v>
      </c>
      <c r="G27" s="61" t="s">
        <v>27</v>
      </c>
      <c r="H27" s="62"/>
      <c r="I27" s="54">
        <f t="shared" si="1"/>
        <v>0</v>
      </c>
      <c r="J27" s="58">
        <v>120.0</v>
      </c>
      <c r="K27" s="56">
        <f t="shared" si="2"/>
        <v>0</v>
      </c>
      <c r="L27" s="16"/>
      <c r="M27" s="1"/>
      <c r="N27" s="5"/>
      <c r="O27" s="5"/>
      <c r="P27" s="5"/>
      <c r="Q27" s="5"/>
      <c r="R27" s="5"/>
      <c r="S27" s="5"/>
      <c r="T27" s="5"/>
      <c r="U27" s="5"/>
      <c r="V27" s="5"/>
      <c r="W27" s="5"/>
      <c r="X27" s="5"/>
      <c r="Y27" s="5"/>
      <c r="Z27" s="5"/>
    </row>
    <row r="28" ht="30.0" customHeight="1">
      <c r="A28" s="1"/>
      <c r="B28" s="12"/>
      <c r="C28" s="49">
        <v>1.15</v>
      </c>
      <c r="D28" s="50" t="s">
        <v>47</v>
      </c>
      <c r="E28" s="50" t="s">
        <v>18</v>
      </c>
      <c r="F28" s="51" t="s">
        <v>48</v>
      </c>
      <c r="G28" s="52" t="s">
        <v>27</v>
      </c>
      <c r="H28" s="53"/>
      <c r="I28" s="54">
        <f t="shared" si="1"/>
        <v>0</v>
      </c>
      <c r="J28" s="58">
        <v>1150.0</v>
      </c>
      <c r="K28" s="56">
        <f t="shared" si="2"/>
        <v>0</v>
      </c>
      <c r="L28" s="16"/>
      <c r="M28" s="1"/>
      <c r="N28" s="5"/>
      <c r="O28" s="5"/>
      <c r="P28" s="5"/>
      <c r="Q28" s="5"/>
      <c r="R28" s="5"/>
      <c r="S28" s="5"/>
      <c r="T28" s="5"/>
      <c r="U28" s="5"/>
      <c r="V28" s="5"/>
      <c r="W28" s="5"/>
      <c r="X28" s="5"/>
      <c r="Y28" s="5"/>
      <c r="Z28" s="5"/>
    </row>
    <row r="29" ht="30.0" customHeight="1">
      <c r="A29" s="1"/>
      <c r="B29" s="12"/>
      <c r="C29" s="49">
        <v>1.16</v>
      </c>
      <c r="D29" s="50" t="s">
        <v>49</v>
      </c>
      <c r="E29" s="50" t="s">
        <v>18</v>
      </c>
      <c r="F29" s="51" t="s">
        <v>50</v>
      </c>
      <c r="G29" s="52" t="s">
        <v>27</v>
      </c>
      <c r="H29" s="53"/>
      <c r="I29" s="54">
        <f t="shared" si="1"/>
        <v>0</v>
      </c>
      <c r="J29" s="58">
        <v>74.36</v>
      </c>
      <c r="K29" s="56">
        <f t="shared" si="2"/>
        <v>0</v>
      </c>
      <c r="L29" s="16"/>
      <c r="M29" s="1"/>
      <c r="N29" s="5"/>
      <c r="O29" s="5"/>
      <c r="P29" s="5"/>
      <c r="Q29" s="5"/>
      <c r="R29" s="5"/>
      <c r="S29" s="5"/>
      <c r="T29" s="5"/>
      <c r="U29" s="5"/>
      <c r="V29" s="5"/>
      <c r="W29" s="5"/>
      <c r="X29" s="5"/>
      <c r="Y29" s="5"/>
      <c r="Z29" s="5"/>
    </row>
    <row r="30" ht="30.0" customHeight="1">
      <c r="A30" s="1"/>
      <c r="B30" s="12"/>
      <c r="C30" s="49">
        <v>1.17</v>
      </c>
      <c r="D30" s="50" t="s">
        <v>51</v>
      </c>
      <c r="E30" s="50" t="s">
        <v>23</v>
      </c>
      <c r="F30" s="51" t="s">
        <v>52</v>
      </c>
      <c r="G30" s="52" t="s">
        <v>20</v>
      </c>
      <c r="H30" s="53"/>
      <c r="I30" s="54">
        <f t="shared" si="1"/>
        <v>0</v>
      </c>
      <c r="J30" s="58">
        <v>12000.0</v>
      </c>
      <c r="K30" s="56">
        <f t="shared" si="2"/>
        <v>0</v>
      </c>
      <c r="L30" s="16"/>
      <c r="M30" s="1"/>
      <c r="N30" s="5"/>
      <c r="O30" s="5"/>
      <c r="P30" s="5"/>
      <c r="Q30" s="5"/>
      <c r="R30" s="5"/>
      <c r="S30" s="5"/>
      <c r="T30" s="5"/>
      <c r="U30" s="5"/>
      <c r="V30" s="5"/>
      <c r="W30" s="5"/>
      <c r="X30" s="5"/>
      <c r="Y30" s="5"/>
      <c r="Z30" s="5"/>
    </row>
    <row r="31" ht="30.0" customHeight="1">
      <c r="A31" s="1"/>
      <c r="B31" s="12"/>
      <c r="C31" s="49">
        <v>1.18</v>
      </c>
      <c r="D31" s="50" t="s">
        <v>53</v>
      </c>
      <c r="E31" s="50" t="s">
        <v>23</v>
      </c>
      <c r="F31" s="51" t="s">
        <v>54</v>
      </c>
      <c r="G31" s="52" t="s">
        <v>20</v>
      </c>
      <c r="H31" s="53"/>
      <c r="I31" s="54">
        <f t="shared" si="1"/>
        <v>0</v>
      </c>
      <c r="J31" s="58">
        <v>4800.0</v>
      </c>
      <c r="K31" s="56">
        <f t="shared" si="2"/>
        <v>0</v>
      </c>
      <c r="L31" s="16"/>
      <c r="M31" s="1"/>
      <c r="N31" s="5"/>
      <c r="O31" s="5"/>
      <c r="P31" s="5"/>
      <c r="Q31" s="5"/>
      <c r="R31" s="5"/>
      <c r="S31" s="5"/>
      <c r="T31" s="5"/>
      <c r="U31" s="5"/>
      <c r="V31" s="5"/>
      <c r="W31" s="5"/>
      <c r="X31" s="5"/>
      <c r="Y31" s="5"/>
      <c r="Z31" s="5"/>
    </row>
    <row r="32" ht="30.0" customHeight="1">
      <c r="A32" s="1"/>
      <c r="B32" s="12"/>
      <c r="C32" s="49">
        <v>1.19</v>
      </c>
      <c r="D32" s="50" t="s">
        <v>55</v>
      </c>
      <c r="E32" s="50" t="s">
        <v>23</v>
      </c>
      <c r="F32" s="51" t="s">
        <v>56</v>
      </c>
      <c r="G32" s="52" t="s">
        <v>20</v>
      </c>
      <c r="H32" s="53"/>
      <c r="I32" s="54">
        <f t="shared" si="1"/>
        <v>0</v>
      </c>
      <c r="J32" s="58">
        <v>4800.0</v>
      </c>
      <c r="K32" s="56">
        <f t="shared" si="2"/>
        <v>0</v>
      </c>
      <c r="L32" s="16"/>
      <c r="M32" s="1"/>
      <c r="N32" s="5"/>
      <c r="O32" s="5"/>
      <c r="P32" s="5"/>
      <c r="Q32" s="5"/>
      <c r="R32" s="5"/>
      <c r="S32" s="5"/>
      <c r="T32" s="5"/>
      <c r="U32" s="5"/>
      <c r="V32" s="5"/>
      <c r="W32" s="5"/>
      <c r="X32" s="5"/>
      <c r="Y32" s="5"/>
      <c r="Z32" s="5"/>
    </row>
    <row r="33" ht="30.0" customHeight="1">
      <c r="A33" s="1"/>
      <c r="B33" s="12"/>
      <c r="C33" s="49">
        <v>1.2</v>
      </c>
      <c r="D33" s="50" t="s">
        <v>57</v>
      </c>
      <c r="E33" s="50" t="s">
        <v>18</v>
      </c>
      <c r="F33" s="51" t="s">
        <v>58</v>
      </c>
      <c r="G33" s="52" t="s">
        <v>32</v>
      </c>
      <c r="H33" s="53"/>
      <c r="I33" s="54">
        <f t="shared" si="1"/>
        <v>0</v>
      </c>
      <c r="J33" s="58">
        <v>100.0</v>
      </c>
      <c r="K33" s="56">
        <f t="shared" si="2"/>
        <v>0</v>
      </c>
      <c r="L33" s="16"/>
      <c r="M33" s="1"/>
      <c r="N33" s="5"/>
      <c r="O33" s="5"/>
      <c r="P33" s="5"/>
      <c r="Q33" s="5"/>
      <c r="R33" s="5"/>
      <c r="S33" s="5"/>
      <c r="T33" s="5"/>
      <c r="U33" s="5"/>
      <c r="V33" s="5"/>
      <c r="W33" s="5"/>
      <c r="X33" s="5"/>
      <c r="Y33" s="5"/>
      <c r="Z33" s="5"/>
    </row>
    <row r="34" ht="30.0" customHeight="1">
      <c r="A34" s="1"/>
      <c r="B34" s="12"/>
      <c r="C34" s="49">
        <v>1.21</v>
      </c>
      <c r="D34" s="50" t="s">
        <v>59</v>
      </c>
      <c r="E34" s="50" t="s">
        <v>18</v>
      </c>
      <c r="F34" s="51" t="s">
        <v>60</v>
      </c>
      <c r="G34" s="52" t="s">
        <v>32</v>
      </c>
      <c r="H34" s="53"/>
      <c r="I34" s="54">
        <f t="shared" si="1"/>
        <v>0</v>
      </c>
      <c r="J34" s="58">
        <v>50.0</v>
      </c>
      <c r="K34" s="56">
        <f t="shared" si="2"/>
        <v>0</v>
      </c>
      <c r="L34" s="16"/>
      <c r="M34" s="1"/>
      <c r="N34" s="5"/>
      <c r="O34" s="5"/>
      <c r="P34" s="5"/>
      <c r="Q34" s="5"/>
      <c r="R34" s="5"/>
      <c r="S34" s="5"/>
      <c r="T34" s="5"/>
      <c r="U34" s="5"/>
      <c r="V34" s="5"/>
      <c r="W34" s="5"/>
      <c r="X34" s="5"/>
      <c r="Y34" s="5"/>
      <c r="Z34" s="5"/>
    </row>
    <row r="35" ht="30.0" customHeight="1">
      <c r="A35" s="1"/>
      <c r="B35" s="12"/>
      <c r="C35" s="49">
        <v>1.22</v>
      </c>
      <c r="D35" s="50" t="s">
        <v>61</v>
      </c>
      <c r="E35" s="50" t="s">
        <v>18</v>
      </c>
      <c r="F35" s="51" t="s">
        <v>62</v>
      </c>
      <c r="G35" s="52" t="s">
        <v>32</v>
      </c>
      <c r="H35" s="53"/>
      <c r="I35" s="54">
        <f t="shared" si="1"/>
        <v>0</v>
      </c>
      <c r="J35" s="58">
        <v>50.0</v>
      </c>
      <c r="K35" s="56">
        <f t="shared" si="2"/>
        <v>0</v>
      </c>
      <c r="L35" s="16"/>
      <c r="M35" s="1"/>
      <c r="N35" s="5"/>
      <c r="O35" s="5"/>
      <c r="P35" s="5"/>
      <c r="Q35" s="5"/>
      <c r="R35" s="5"/>
      <c r="S35" s="5"/>
      <c r="T35" s="5"/>
      <c r="U35" s="5"/>
      <c r="V35" s="5"/>
      <c r="W35" s="5"/>
      <c r="X35" s="5"/>
      <c r="Y35" s="5"/>
      <c r="Z35" s="5"/>
    </row>
    <row r="36" ht="30.0" customHeight="1">
      <c r="A36" s="1"/>
      <c r="B36" s="12"/>
      <c r="C36" s="49">
        <v>1.23</v>
      </c>
      <c r="D36" s="50" t="s">
        <v>63</v>
      </c>
      <c r="E36" s="50" t="s">
        <v>18</v>
      </c>
      <c r="F36" s="51" t="s">
        <v>64</v>
      </c>
      <c r="G36" s="52" t="s">
        <v>32</v>
      </c>
      <c r="H36" s="53"/>
      <c r="I36" s="54">
        <f t="shared" si="1"/>
        <v>0</v>
      </c>
      <c r="J36" s="58">
        <v>50.0</v>
      </c>
      <c r="K36" s="56">
        <f t="shared" si="2"/>
        <v>0</v>
      </c>
      <c r="L36" s="16"/>
      <c r="M36" s="1"/>
      <c r="N36" s="5"/>
      <c r="O36" s="5"/>
      <c r="P36" s="5"/>
      <c r="Q36" s="5"/>
      <c r="R36" s="5"/>
      <c r="S36" s="5"/>
      <c r="T36" s="5"/>
      <c r="U36" s="5"/>
      <c r="V36" s="5"/>
      <c r="W36" s="5"/>
      <c r="X36" s="5"/>
      <c r="Y36" s="5"/>
      <c r="Z36" s="5"/>
    </row>
    <row r="37" ht="30.0" customHeight="1">
      <c r="A37" s="1"/>
      <c r="B37" s="12"/>
      <c r="C37" s="49">
        <v>1.24</v>
      </c>
      <c r="D37" s="50" t="s">
        <v>65</v>
      </c>
      <c r="E37" s="50" t="s">
        <v>18</v>
      </c>
      <c r="F37" s="51" t="s">
        <v>66</v>
      </c>
      <c r="G37" s="52" t="s">
        <v>20</v>
      </c>
      <c r="H37" s="53"/>
      <c r="I37" s="54">
        <f t="shared" si="1"/>
        <v>0</v>
      </c>
      <c r="J37" s="58">
        <v>100.0</v>
      </c>
      <c r="K37" s="56">
        <f t="shared" si="2"/>
        <v>0</v>
      </c>
      <c r="L37" s="16"/>
      <c r="M37" s="1"/>
      <c r="N37" s="5"/>
      <c r="O37" s="5"/>
      <c r="P37" s="5"/>
      <c r="Q37" s="5"/>
      <c r="R37" s="5"/>
      <c r="S37" s="5"/>
      <c r="T37" s="5"/>
      <c r="U37" s="5"/>
      <c r="V37" s="5"/>
      <c r="W37" s="5"/>
      <c r="X37" s="5"/>
      <c r="Y37" s="5"/>
      <c r="Z37" s="5"/>
    </row>
    <row r="38" ht="30.0" customHeight="1">
      <c r="A38" s="1"/>
      <c r="B38" s="12"/>
      <c r="C38" s="49">
        <v>1.25</v>
      </c>
      <c r="D38" s="63" t="s">
        <v>67</v>
      </c>
      <c r="E38" s="50" t="s">
        <v>18</v>
      </c>
      <c r="F38" s="64" t="s">
        <v>68</v>
      </c>
      <c r="G38" s="52" t="s">
        <v>20</v>
      </c>
      <c r="H38" s="65"/>
      <c r="I38" s="54">
        <f t="shared" si="1"/>
        <v>0</v>
      </c>
      <c r="J38" s="58">
        <v>100.0</v>
      </c>
      <c r="K38" s="56">
        <f t="shared" si="2"/>
        <v>0</v>
      </c>
      <c r="L38" s="16"/>
      <c r="M38" s="1"/>
      <c r="N38" s="5"/>
      <c r="O38" s="5"/>
      <c r="P38" s="5"/>
      <c r="Q38" s="5"/>
      <c r="R38" s="5"/>
      <c r="S38" s="5"/>
      <c r="T38" s="5"/>
      <c r="U38" s="5"/>
      <c r="V38" s="5"/>
      <c r="W38" s="5"/>
      <c r="X38" s="5"/>
      <c r="Y38" s="5"/>
      <c r="Z38" s="5"/>
    </row>
    <row r="39" ht="30.0" customHeight="1">
      <c r="A39" s="1"/>
      <c r="B39" s="12"/>
      <c r="C39" s="49">
        <v>1.26</v>
      </c>
      <c r="D39" s="63" t="s">
        <v>69</v>
      </c>
      <c r="E39" s="50" t="s">
        <v>18</v>
      </c>
      <c r="F39" s="64" t="s">
        <v>70</v>
      </c>
      <c r="G39" s="52" t="s">
        <v>20</v>
      </c>
      <c r="H39" s="65"/>
      <c r="I39" s="54">
        <f t="shared" si="1"/>
        <v>0</v>
      </c>
      <c r="J39" s="58">
        <v>100.0</v>
      </c>
      <c r="K39" s="56">
        <f t="shared" si="2"/>
        <v>0</v>
      </c>
      <c r="L39" s="16"/>
      <c r="M39" s="1"/>
      <c r="N39" s="5"/>
      <c r="O39" s="5"/>
      <c r="P39" s="5"/>
      <c r="Q39" s="5"/>
      <c r="R39" s="5"/>
      <c r="S39" s="5"/>
      <c r="T39" s="5"/>
      <c r="U39" s="5"/>
      <c r="V39" s="5"/>
      <c r="W39" s="5"/>
      <c r="X39" s="5"/>
      <c r="Y39" s="5"/>
      <c r="Z39" s="5"/>
    </row>
    <row r="40" ht="30.0" customHeight="1">
      <c r="A40" s="1"/>
      <c r="B40" s="12"/>
      <c r="C40" s="49">
        <v>1.27</v>
      </c>
      <c r="D40" s="50" t="s">
        <v>71</v>
      </c>
      <c r="E40" s="50" t="s">
        <v>18</v>
      </c>
      <c r="F40" s="51" t="s">
        <v>72</v>
      </c>
      <c r="G40" s="52" t="s">
        <v>27</v>
      </c>
      <c r="H40" s="53"/>
      <c r="I40" s="54">
        <f t="shared" si="1"/>
        <v>0</v>
      </c>
      <c r="J40" s="58">
        <v>30.0</v>
      </c>
      <c r="K40" s="56">
        <f t="shared" si="2"/>
        <v>0</v>
      </c>
      <c r="L40" s="16"/>
      <c r="M40" s="1"/>
      <c r="N40" s="5"/>
      <c r="O40" s="5"/>
      <c r="P40" s="5"/>
      <c r="Q40" s="5"/>
      <c r="R40" s="5"/>
      <c r="S40" s="5"/>
      <c r="T40" s="5"/>
      <c r="U40" s="5"/>
      <c r="V40" s="5"/>
      <c r="W40" s="5"/>
      <c r="X40" s="5"/>
      <c r="Y40" s="5"/>
      <c r="Z40" s="5"/>
    </row>
    <row r="41" ht="30.0" customHeight="1">
      <c r="A41" s="1"/>
      <c r="B41" s="12"/>
      <c r="C41" s="49">
        <v>1.28</v>
      </c>
      <c r="D41" s="50" t="s">
        <v>73</v>
      </c>
      <c r="E41" s="50" t="s">
        <v>18</v>
      </c>
      <c r="F41" s="51" t="s">
        <v>74</v>
      </c>
      <c r="G41" s="52" t="s">
        <v>27</v>
      </c>
      <c r="H41" s="53"/>
      <c r="I41" s="54">
        <f t="shared" si="1"/>
        <v>0</v>
      </c>
      <c r="J41" s="58">
        <v>30.0</v>
      </c>
      <c r="K41" s="56">
        <f t="shared" si="2"/>
        <v>0</v>
      </c>
      <c r="L41" s="16"/>
      <c r="M41" s="1"/>
      <c r="N41" s="5"/>
      <c r="O41" s="5"/>
      <c r="P41" s="5"/>
      <c r="Q41" s="5"/>
      <c r="R41" s="5"/>
      <c r="S41" s="5"/>
      <c r="T41" s="5"/>
      <c r="U41" s="5"/>
      <c r="V41" s="5"/>
      <c r="W41" s="5"/>
      <c r="X41" s="5"/>
      <c r="Y41" s="5"/>
      <c r="Z41" s="5"/>
    </row>
    <row r="42" ht="30.0" customHeight="1">
      <c r="A42" s="1"/>
      <c r="B42" s="12"/>
      <c r="C42" s="49">
        <v>1.29</v>
      </c>
      <c r="D42" s="50" t="s">
        <v>75</v>
      </c>
      <c r="E42" s="50" t="s">
        <v>18</v>
      </c>
      <c r="F42" s="51" t="s">
        <v>76</v>
      </c>
      <c r="G42" s="52" t="s">
        <v>27</v>
      </c>
      <c r="H42" s="53"/>
      <c r="I42" s="54">
        <f t="shared" si="1"/>
        <v>0</v>
      </c>
      <c r="J42" s="58">
        <v>30.0</v>
      </c>
      <c r="K42" s="56">
        <f t="shared" si="2"/>
        <v>0</v>
      </c>
      <c r="L42" s="16"/>
      <c r="M42" s="1"/>
      <c r="N42" s="5"/>
      <c r="O42" s="5"/>
      <c r="P42" s="5"/>
      <c r="Q42" s="5"/>
      <c r="R42" s="5"/>
      <c r="S42" s="5"/>
      <c r="T42" s="5"/>
      <c r="U42" s="5"/>
      <c r="V42" s="5"/>
      <c r="W42" s="5"/>
      <c r="X42" s="5"/>
      <c r="Y42" s="5"/>
      <c r="Z42" s="5"/>
    </row>
    <row r="43" ht="30.0" customHeight="1">
      <c r="A43" s="1"/>
      <c r="B43" s="12"/>
      <c r="C43" s="49">
        <v>1.3</v>
      </c>
      <c r="D43" s="50" t="s">
        <v>77</v>
      </c>
      <c r="E43" s="50" t="s">
        <v>18</v>
      </c>
      <c r="F43" s="51" t="s">
        <v>78</v>
      </c>
      <c r="G43" s="52" t="s">
        <v>79</v>
      </c>
      <c r="H43" s="53"/>
      <c r="I43" s="54">
        <f t="shared" si="1"/>
        <v>0</v>
      </c>
      <c r="J43" s="58">
        <v>450.0</v>
      </c>
      <c r="K43" s="56">
        <f t="shared" si="2"/>
        <v>0</v>
      </c>
      <c r="L43" s="16"/>
      <c r="M43" s="1"/>
      <c r="N43" s="5"/>
      <c r="O43" s="5"/>
      <c r="P43" s="5"/>
      <c r="Q43" s="5"/>
      <c r="R43" s="5"/>
      <c r="S43" s="5"/>
      <c r="T43" s="5"/>
      <c r="U43" s="5"/>
      <c r="V43" s="5"/>
      <c r="W43" s="5"/>
      <c r="X43" s="5"/>
      <c r="Y43" s="5"/>
      <c r="Z43" s="5"/>
    </row>
    <row r="44" ht="30.0" customHeight="1">
      <c r="A44" s="1"/>
      <c r="B44" s="12"/>
      <c r="C44" s="49">
        <v>1.31</v>
      </c>
      <c r="D44" s="66" t="s">
        <v>80</v>
      </c>
      <c r="E44" s="50" t="s">
        <v>23</v>
      </c>
      <c r="F44" s="51" t="s">
        <v>81</v>
      </c>
      <c r="G44" s="52" t="s">
        <v>27</v>
      </c>
      <c r="H44" s="53"/>
      <c r="I44" s="54">
        <f t="shared" si="1"/>
        <v>0</v>
      </c>
      <c r="J44" s="58">
        <v>600.0</v>
      </c>
      <c r="K44" s="56">
        <f t="shared" si="2"/>
        <v>0</v>
      </c>
      <c r="L44" s="16"/>
      <c r="M44" s="1"/>
      <c r="N44" s="5"/>
      <c r="O44" s="5"/>
      <c r="P44" s="5"/>
      <c r="Q44" s="5"/>
      <c r="R44" s="5"/>
      <c r="S44" s="5"/>
      <c r="T44" s="5"/>
      <c r="U44" s="5"/>
      <c r="V44" s="5"/>
      <c r="W44" s="5"/>
      <c r="X44" s="5"/>
      <c r="Y44" s="5"/>
      <c r="Z44" s="5"/>
    </row>
    <row r="45" ht="30.0" customHeight="1">
      <c r="A45" s="1"/>
      <c r="B45" s="12"/>
      <c r="C45" s="49">
        <v>1.32</v>
      </c>
      <c r="D45" s="50" t="s">
        <v>82</v>
      </c>
      <c r="E45" s="50" t="s">
        <v>18</v>
      </c>
      <c r="F45" s="51" t="s">
        <v>83</v>
      </c>
      <c r="G45" s="52" t="s">
        <v>84</v>
      </c>
      <c r="H45" s="53"/>
      <c r="I45" s="54">
        <f t="shared" si="1"/>
        <v>0</v>
      </c>
      <c r="J45" s="58">
        <v>48000.0</v>
      </c>
      <c r="K45" s="56">
        <f t="shared" si="2"/>
        <v>0</v>
      </c>
      <c r="L45" s="16"/>
      <c r="M45" s="1"/>
      <c r="N45" s="5"/>
      <c r="O45" s="5"/>
      <c r="P45" s="5"/>
      <c r="Q45" s="5"/>
      <c r="R45" s="5"/>
      <c r="S45" s="5"/>
      <c r="T45" s="5"/>
      <c r="U45" s="5"/>
      <c r="V45" s="5"/>
      <c r="W45" s="5"/>
      <c r="X45" s="5"/>
      <c r="Y45" s="5"/>
      <c r="Z45" s="5"/>
    </row>
    <row r="46" ht="30.0" customHeight="1">
      <c r="A46" s="1"/>
      <c r="B46" s="12"/>
      <c r="C46" s="49">
        <v>1.33</v>
      </c>
      <c r="D46" s="50" t="s">
        <v>85</v>
      </c>
      <c r="E46" s="50" t="s">
        <v>18</v>
      </c>
      <c r="F46" s="51" t="s">
        <v>86</v>
      </c>
      <c r="G46" s="52" t="s">
        <v>11</v>
      </c>
      <c r="H46" s="53"/>
      <c r="I46" s="54">
        <f t="shared" si="1"/>
        <v>0</v>
      </c>
      <c r="J46" s="58">
        <v>20.0</v>
      </c>
      <c r="K46" s="56">
        <f t="shared" si="2"/>
        <v>0</v>
      </c>
      <c r="L46" s="16"/>
      <c r="M46" s="1"/>
      <c r="N46" s="5"/>
      <c r="O46" s="5"/>
      <c r="P46" s="5"/>
      <c r="Q46" s="5"/>
      <c r="R46" s="5"/>
      <c r="S46" s="5"/>
      <c r="T46" s="5"/>
      <c r="U46" s="5"/>
      <c r="V46" s="5"/>
      <c r="W46" s="5"/>
      <c r="X46" s="5"/>
      <c r="Y46" s="5"/>
      <c r="Z46" s="5"/>
    </row>
    <row r="47" ht="30.0" customHeight="1">
      <c r="A47" s="1"/>
      <c r="B47" s="12"/>
      <c r="C47" s="49">
        <v>1.34</v>
      </c>
      <c r="D47" s="50" t="s">
        <v>87</v>
      </c>
      <c r="E47" s="50" t="s">
        <v>18</v>
      </c>
      <c r="F47" s="51" t="s">
        <v>88</v>
      </c>
      <c r="G47" s="52" t="s">
        <v>32</v>
      </c>
      <c r="H47" s="53"/>
      <c r="I47" s="54">
        <f t="shared" si="1"/>
        <v>0</v>
      </c>
      <c r="J47" s="58">
        <v>50.0</v>
      </c>
      <c r="K47" s="56">
        <f t="shared" si="2"/>
        <v>0</v>
      </c>
      <c r="L47" s="16"/>
      <c r="M47" s="1"/>
      <c r="N47" s="5"/>
      <c r="O47" s="5"/>
      <c r="P47" s="5"/>
      <c r="Q47" s="5"/>
      <c r="R47" s="5"/>
      <c r="S47" s="5"/>
      <c r="T47" s="5"/>
      <c r="U47" s="5"/>
      <c r="V47" s="5"/>
      <c r="W47" s="5"/>
      <c r="X47" s="5"/>
      <c r="Y47" s="5"/>
      <c r="Z47" s="5"/>
    </row>
    <row r="48" ht="30.0" customHeight="1">
      <c r="A48" s="1"/>
      <c r="B48" s="12"/>
      <c r="C48" s="49">
        <v>1.35</v>
      </c>
      <c r="D48" s="63" t="s">
        <v>89</v>
      </c>
      <c r="E48" s="50" t="s">
        <v>18</v>
      </c>
      <c r="F48" s="64" t="s">
        <v>90</v>
      </c>
      <c r="G48" s="67" t="s">
        <v>32</v>
      </c>
      <c r="H48" s="65"/>
      <c r="I48" s="54">
        <f t="shared" si="1"/>
        <v>0</v>
      </c>
      <c r="J48" s="58">
        <v>50.0</v>
      </c>
      <c r="K48" s="56">
        <f t="shared" si="2"/>
        <v>0</v>
      </c>
      <c r="L48" s="16"/>
      <c r="M48" s="1"/>
      <c r="N48" s="5"/>
      <c r="O48" s="5"/>
      <c r="P48" s="5"/>
      <c r="Q48" s="5"/>
      <c r="R48" s="5"/>
      <c r="S48" s="5"/>
      <c r="T48" s="5"/>
      <c r="U48" s="5"/>
      <c r="V48" s="5"/>
      <c r="W48" s="5"/>
      <c r="X48" s="5"/>
      <c r="Y48" s="5"/>
      <c r="Z48" s="5"/>
    </row>
    <row r="49" ht="30.0" customHeight="1">
      <c r="A49" s="1"/>
      <c r="B49" s="12"/>
      <c r="C49" s="49">
        <v>1.36</v>
      </c>
      <c r="D49" s="50">
        <v>4611.0</v>
      </c>
      <c r="E49" s="50" t="s">
        <v>91</v>
      </c>
      <c r="F49" s="51" t="s">
        <v>92</v>
      </c>
      <c r="G49" s="67" t="s">
        <v>32</v>
      </c>
      <c r="H49" s="53"/>
      <c r="I49" s="54">
        <f t="shared" si="1"/>
        <v>0</v>
      </c>
      <c r="J49" s="58">
        <v>50.0</v>
      </c>
      <c r="K49" s="56">
        <f t="shared" si="2"/>
        <v>0</v>
      </c>
      <c r="L49" s="16"/>
      <c r="M49" s="1"/>
      <c r="N49" s="5"/>
      <c r="O49" s="5"/>
      <c r="P49" s="5"/>
      <c r="Q49" s="5"/>
      <c r="R49" s="5"/>
      <c r="S49" s="5"/>
      <c r="T49" s="5"/>
      <c r="U49" s="5"/>
      <c r="V49" s="5"/>
      <c r="W49" s="5"/>
      <c r="X49" s="5"/>
      <c r="Y49" s="5"/>
      <c r="Z49" s="5"/>
    </row>
    <row r="50" ht="30.0" customHeight="1">
      <c r="A50" s="1"/>
      <c r="B50" s="12"/>
      <c r="C50" s="49">
        <v>1.37</v>
      </c>
      <c r="D50" s="50" t="s">
        <v>93</v>
      </c>
      <c r="E50" s="50" t="s">
        <v>91</v>
      </c>
      <c r="F50" s="51" t="s">
        <v>94</v>
      </c>
      <c r="G50" s="67" t="s">
        <v>32</v>
      </c>
      <c r="H50" s="53"/>
      <c r="I50" s="54">
        <f t="shared" si="1"/>
        <v>0</v>
      </c>
      <c r="J50" s="58">
        <v>50.0</v>
      </c>
      <c r="K50" s="56">
        <f t="shared" si="2"/>
        <v>0</v>
      </c>
      <c r="L50" s="16"/>
      <c r="M50" s="1"/>
      <c r="N50" s="5"/>
      <c r="O50" s="5"/>
      <c r="P50" s="5"/>
      <c r="Q50" s="5"/>
      <c r="R50" s="5"/>
      <c r="S50" s="5"/>
      <c r="T50" s="5"/>
      <c r="U50" s="5"/>
      <c r="V50" s="5"/>
      <c r="W50" s="5"/>
      <c r="X50" s="5"/>
      <c r="Y50" s="5"/>
      <c r="Z50" s="5"/>
    </row>
    <row r="51" ht="30.0" customHeight="1">
      <c r="A51" s="1"/>
      <c r="B51" s="12"/>
      <c r="C51" s="49">
        <v>1.38</v>
      </c>
      <c r="D51" s="50" t="s">
        <v>95</v>
      </c>
      <c r="E51" s="50" t="s">
        <v>91</v>
      </c>
      <c r="F51" s="51" t="s">
        <v>96</v>
      </c>
      <c r="G51" s="52" t="s">
        <v>32</v>
      </c>
      <c r="H51" s="53"/>
      <c r="I51" s="54">
        <f t="shared" si="1"/>
        <v>0</v>
      </c>
      <c r="J51" s="58">
        <v>100.0</v>
      </c>
      <c r="K51" s="56">
        <f t="shared" si="2"/>
        <v>0</v>
      </c>
      <c r="L51" s="16"/>
      <c r="M51" s="1"/>
      <c r="N51" s="5"/>
      <c r="O51" s="5"/>
      <c r="P51" s="5"/>
      <c r="Q51" s="5"/>
      <c r="R51" s="5"/>
      <c r="S51" s="5"/>
      <c r="T51" s="5"/>
      <c r="U51" s="5"/>
      <c r="V51" s="5"/>
      <c r="W51" s="5"/>
      <c r="X51" s="5"/>
      <c r="Y51" s="5"/>
      <c r="Z51" s="5"/>
    </row>
    <row r="52" ht="30.0" customHeight="1">
      <c r="A52" s="1"/>
      <c r="B52" s="12"/>
      <c r="C52" s="49">
        <v>1.39</v>
      </c>
      <c r="D52" s="50" t="s">
        <v>97</v>
      </c>
      <c r="E52" s="50" t="s">
        <v>91</v>
      </c>
      <c r="F52" s="51" t="s">
        <v>98</v>
      </c>
      <c r="G52" s="52" t="s">
        <v>99</v>
      </c>
      <c r="H52" s="53"/>
      <c r="I52" s="54">
        <f t="shared" si="1"/>
        <v>0</v>
      </c>
      <c r="J52" s="58">
        <v>40.0</v>
      </c>
      <c r="K52" s="56">
        <f t="shared" si="2"/>
        <v>0</v>
      </c>
      <c r="L52" s="16"/>
      <c r="M52" s="1"/>
      <c r="N52" s="5"/>
      <c r="O52" s="5"/>
      <c r="P52" s="5"/>
      <c r="Q52" s="5"/>
      <c r="R52" s="5"/>
      <c r="S52" s="5"/>
      <c r="T52" s="5"/>
      <c r="U52" s="5"/>
      <c r="V52" s="5"/>
      <c r="W52" s="5"/>
      <c r="X52" s="5"/>
      <c r="Y52" s="5"/>
      <c r="Z52" s="5"/>
    </row>
    <row r="53" ht="30.0" customHeight="1">
      <c r="A53" s="1"/>
      <c r="B53" s="12"/>
      <c r="C53" s="49">
        <v>1.4</v>
      </c>
      <c r="D53" s="50" t="s">
        <v>100</v>
      </c>
      <c r="E53" s="50" t="s">
        <v>91</v>
      </c>
      <c r="F53" s="51" t="s">
        <v>101</v>
      </c>
      <c r="G53" s="52" t="s">
        <v>99</v>
      </c>
      <c r="H53" s="53"/>
      <c r="I53" s="54">
        <f t="shared" si="1"/>
        <v>0</v>
      </c>
      <c r="J53" s="58">
        <v>15.0</v>
      </c>
      <c r="K53" s="56">
        <f t="shared" si="2"/>
        <v>0</v>
      </c>
      <c r="L53" s="16"/>
      <c r="M53" s="1"/>
      <c r="N53" s="5"/>
      <c r="O53" s="5"/>
      <c r="P53" s="5"/>
      <c r="Q53" s="5"/>
      <c r="R53" s="5"/>
      <c r="S53" s="5"/>
      <c r="T53" s="5"/>
      <c r="U53" s="5"/>
      <c r="V53" s="5"/>
      <c r="W53" s="5"/>
      <c r="X53" s="5"/>
      <c r="Y53" s="5"/>
      <c r="Z53" s="5"/>
    </row>
    <row r="54" ht="30.0" customHeight="1">
      <c r="A54" s="1"/>
      <c r="B54" s="12"/>
      <c r="C54" s="49">
        <v>1.41</v>
      </c>
      <c r="D54" s="50" t="s">
        <v>102</v>
      </c>
      <c r="E54" s="50" t="s">
        <v>91</v>
      </c>
      <c r="F54" s="51" t="s">
        <v>103</v>
      </c>
      <c r="G54" s="52" t="s">
        <v>99</v>
      </c>
      <c r="H54" s="53"/>
      <c r="I54" s="54">
        <f t="shared" si="1"/>
        <v>0</v>
      </c>
      <c r="J54" s="58">
        <v>15.0</v>
      </c>
      <c r="K54" s="56">
        <f t="shared" si="2"/>
        <v>0</v>
      </c>
      <c r="L54" s="16"/>
      <c r="M54" s="1"/>
      <c r="N54" s="5"/>
      <c r="O54" s="5"/>
      <c r="P54" s="5"/>
      <c r="Q54" s="5"/>
      <c r="R54" s="5"/>
      <c r="S54" s="5"/>
      <c r="T54" s="5"/>
      <c r="U54" s="5"/>
      <c r="V54" s="5"/>
      <c r="W54" s="5"/>
      <c r="X54" s="5"/>
      <c r="Y54" s="5"/>
      <c r="Z54" s="5"/>
    </row>
    <row r="55" ht="30.0" customHeight="1">
      <c r="A55" s="1"/>
      <c r="B55" s="12"/>
      <c r="C55" s="49">
        <v>1.42</v>
      </c>
      <c r="D55" s="50" t="s">
        <v>67</v>
      </c>
      <c r="E55" s="50" t="s">
        <v>18</v>
      </c>
      <c r="F55" s="51" t="s">
        <v>104</v>
      </c>
      <c r="G55" s="52" t="s">
        <v>32</v>
      </c>
      <c r="H55" s="53"/>
      <c r="I55" s="54">
        <f t="shared" si="1"/>
        <v>0</v>
      </c>
      <c r="J55" s="55">
        <v>1000.0</v>
      </c>
      <c r="K55" s="56">
        <f t="shared" si="2"/>
        <v>0</v>
      </c>
      <c r="L55" s="16"/>
      <c r="M55" s="1"/>
      <c r="N55" s="5"/>
      <c r="O55" s="5"/>
      <c r="P55" s="5"/>
      <c r="Q55" s="5"/>
      <c r="R55" s="5"/>
      <c r="S55" s="5"/>
      <c r="T55" s="5"/>
      <c r="U55" s="5"/>
      <c r="V55" s="5"/>
      <c r="W55" s="5"/>
      <c r="X55" s="5"/>
      <c r="Y55" s="5"/>
      <c r="Z55" s="5"/>
    </row>
    <row r="56" ht="30.0" customHeight="1">
      <c r="A56" s="1"/>
      <c r="B56" s="12"/>
      <c r="C56" s="68"/>
      <c r="D56" s="69"/>
      <c r="E56" s="69"/>
      <c r="F56" s="69"/>
      <c r="G56" s="69"/>
      <c r="H56" s="69"/>
      <c r="I56" s="69"/>
      <c r="J56" s="70" t="s">
        <v>105</v>
      </c>
      <c r="K56" s="71">
        <f>+SUM(K14:K55)</f>
        <v>0</v>
      </c>
      <c r="L56" s="16"/>
      <c r="M56" s="1"/>
      <c r="N56" s="5"/>
      <c r="O56" s="5"/>
      <c r="P56" s="72"/>
      <c r="Q56" s="5"/>
      <c r="R56" s="5"/>
      <c r="S56" s="5"/>
      <c r="T56" s="5"/>
      <c r="U56" s="5"/>
      <c r="V56" s="5"/>
      <c r="W56" s="5"/>
      <c r="X56" s="5"/>
      <c r="Y56" s="5"/>
      <c r="Z56" s="5"/>
    </row>
    <row r="57" ht="30.0" customHeight="1">
      <c r="A57" s="1"/>
      <c r="B57" s="12"/>
      <c r="C57" s="73">
        <v>2.0</v>
      </c>
      <c r="D57" s="42"/>
      <c r="E57" s="43"/>
      <c r="F57" s="44" t="s">
        <v>106</v>
      </c>
      <c r="G57" s="45"/>
      <c r="H57" s="46"/>
      <c r="I57" s="46"/>
      <c r="J57" s="47"/>
      <c r="K57" s="48"/>
      <c r="L57" s="16"/>
      <c r="M57" s="1"/>
      <c r="N57" s="5"/>
      <c r="O57" s="5"/>
      <c r="P57" s="5"/>
      <c r="Q57" s="5"/>
      <c r="R57" s="5"/>
      <c r="S57" s="5"/>
      <c r="T57" s="5"/>
      <c r="U57" s="5"/>
      <c r="V57" s="5"/>
      <c r="W57" s="5"/>
      <c r="X57" s="5"/>
      <c r="Y57" s="5"/>
      <c r="Z57" s="5"/>
    </row>
    <row r="58" ht="30.0" customHeight="1">
      <c r="A58" s="1"/>
      <c r="B58" s="12"/>
      <c r="C58" s="74">
        <v>2.01</v>
      </c>
      <c r="D58" s="59" t="s">
        <v>107</v>
      </c>
      <c r="E58" s="50" t="s">
        <v>18</v>
      </c>
      <c r="F58" s="60" t="s">
        <v>108</v>
      </c>
      <c r="G58" s="61" t="s">
        <v>27</v>
      </c>
      <c r="H58" s="62"/>
      <c r="I58" s="54">
        <f t="shared" ref="I58:I61" si="3">+ROUND(H58*1.3,0)</f>
        <v>0</v>
      </c>
      <c r="J58" s="58">
        <v>900.0</v>
      </c>
      <c r="K58" s="75">
        <f t="shared" ref="K58:K61" si="4">+ROUND(I58*J58,2)</f>
        <v>0</v>
      </c>
      <c r="L58" s="16"/>
      <c r="M58" s="1"/>
      <c r="N58" s="5"/>
      <c r="O58" s="57"/>
      <c r="P58" s="57"/>
      <c r="Q58" s="57"/>
      <c r="R58" s="57"/>
      <c r="S58" s="57"/>
      <c r="T58" s="5"/>
      <c r="U58" s="5"/>
      <c r="V58" s="5"/>
      <c r="W58" s="5"/>
      <c r="X58" s="5"/>
      <c r="Y58" s="5"/>
      <c r="Z58" s="5"/>
    </row>
    <row r="59" ht="30.0" customHeight="1">
      <c r="A59" s="1"/>
      <c r="B59" s="12"/>
      <c r="C59" s="49">
        <v>2.02</v>
      </c>
      <c r="D59" s="50" t="s">
        <v>109</v>
      </c>
      <c r="E59" s="50" t="s">
        <v>18</v>
      </c>
      <c r="F59" s="51" t="s">
        <v>110</v>
      </c>
      <c r="G59" s="52" t="s">
        <v>20</v>
      </c>
      <c r="H59" s="53"/>
      <c r="I59" s="54">
        <f t="shared" si="3"/>
        <v>0</v>
      </c>
      <c r="J59" s="58">
        <v>204127.42756739643</v>
      </c>
      <c r="K59" s="75">
        <f t="shared" si="4"/>
        <v>0</v>
      </c>
      <c r="L59" s="16"/>
      <c r="M59" s="1"/>
      <c r="N59" s="5"/>
      <c r="O59" s="57"/>
      <c r="P59" s="57"/>
      <c r="Q59" s="57"/>
      <c r="R59" s="57"/>
      <c r="S59" s="57"/>
      <c r="T59" s="5"/>
      <c r="U59" s="5"/>
      <c r="V59" s="5"/>
      <c r="W59" s="5"/>
      <c r="X59" s="5"/>
      <c r="Y59" s="5"/>
      <c r="Z59" s="5"/>
    </row>
    <row r="60" ht="52.5" customHeight="1">
      <c r="A60" s="1"/>
      <c r="B60" s="12"/>
      <c r="C60" s="74">
        <v>2.03</v>
      </c>
      <c r="D60" s="50" t="s">
        <v>111</v>
      </c>
      <c r="E60" s="50" t="s">
        <v>91</v>
      </c>
      <c r="F60" s="51" t="s">
        <v>112</v>
      </c>
      <c r="G60" s="52" t="s">
        <v>11</v>
      </c>
      <c r="H60" s="53"/>
      <c r="I60" s="54">
        <f t="shared" si="3"/>
        <v>0</v>
      </c>
      <c r="J60" s="58">
        <v>30.0</v>
      </c>
      <c r="K60" s="75">
        <f t="shared" si="4"/>
        <v>0</v>
      </c>
      <c r="L60" s="16"/>
      <c r="M60" s="1"/>
      <c r="N60" s="5"/>
      <c r="O60" s="57"/>
      <c r="P60" s="57"/>
      <c r="Q60" s="57"/>
      <c r="R60" s="57"/>
      <c r="S60" s="57"/>
      <c r="T60" s="5"/>
      <c r="U60" s="5"/>
      <c r="V60" s="5"/>
      <c r="W60" s="5"/>
      <c r="X60" s="5"/>
      <c r="Y60" s="5"/>
      <c r="Z60" s="5"/>
    </row>
    <row r="61" ht="30.0" customHeight="1">
      <c r="A61" s="1"/>
      <c r="B61" s="12"/>
      <c r="C61" s="49">
        <v>2.04</v>
      </c>
      <c r="D61" s="50" t="s">
        <v>113</v>
      </c>
      <c r="E61" s="50" t="s">
        <v>18</v>
      </c>
      <c r="F61" s="51" t="s">
        <v>114</v>
      </c>
      <c r="G61" s="52" t="s">
        <v>20</v>
      </c>
      <c r="H61" s="53"/>
      <c r="I61" s="54">
        <f t="shared" si="3"/>
        <v>0</v>
      </c>
      <c r="J61" s="58">
        <v>1800.0</v>
      </c>
      <c r="K61" s="75">
        <f t="shared" si="4"/>
        <v>0</v>
      </c>
      <c r="L61" s="16"/>
      <c r="M61" s="1"/>
      <c r="N61" s="5"/>
      <c r="O61" s="57"/>
      <c r="P61" s="57"/>
      <c r="Q61" s="57"/>
      <c r="R61" s="57"/>
      <c r="S61" s="57"/>
      <c r="T61" s="5"/>
      <c r="U61" s="5"/>
      <c r="V61" s="5"/>
      <c r="W61" s="5"/>
      <c r="X61" s="5"/>
      <c r="Y61" s="5"/>
      <c r="Z61" s="5"/>
    </row>
    <row r="62" ht="30.0" customHeight="1">
      <c r="A62" s="1"/>
      <c r="B62" s="12"/>
      <c r="C62" s="68"/>
      <c r="D62" s="69"/>
      <c r="E62" s="69"/>
      <c r="F62" s="69"/>
      <c r="G62" s="69"/>
      <c r="H62" s="69"/>
      <c r="I62" s="69"/>
      <c r="J62" s="70" t="s">
        <v>115</v>
      </c>
      <c r="K62" s="71">
        <f>+SUM(K58:K61)</f>
        <v>0</v>
      </c>
      <c r="L62" s="16"/>
      <c r="M62" s="1"/>
      <c r="N62" s="5"/>
      <c r="O62" s="72"/>
      <c r="P62" s="5"/>
      <c r="Q62" s="5"/>
      <c r="R62" s="5"/>
      <c r="S62" s="5"/>
      <c r="T62" s="5"/>
      <c r="U62" s="5"/>
      <c r="V62" s="5"/>
      <c r="W62" s="5"/>
      <c r="X62" s="5"/>
      <c r="Y62" s="5"/>
      <c r="Z62" s="5"/>
    </row>
    <row r="63" ht="15.75" customHeight="1">
      <c r="A63" s="1"/>
      <c r="B63" s="12"/>
      <c r="C63" s="76"/>
      <c r="D63" s="77"/>
      <c r="E63" s="77"/>
      <c r="F63" s="78"/>
      <c r="G63" s="79"/>
      <c r="H63" s="80"/>
      <c r="I63" s="81"/>
      <c r="J63" s="82"/>
      <c r="K63" s="83"/>
      <c r="L63" s="16"/>
      <c r="M63" s="1"/>
      <c r="N63" s="5"/>
      <c r="O63" s="5"/>
      <c r="P63" s="5"/>
      <c r="Q63" s="5"/>
      <c r="R63" s="5"/>
      <c r="S63" s="5"/>
      <c r="T63" s="5"/>
      <c r="U63" s="5"/>
      <c r="V63" s="5"/>
      <c r="W63" s="5"/>
      <c r="X63" s="5"/>
      <c r="Y63" s="5"/>
      <c r="Z63" s="5"/>
    </row>
    <row r="64" ht="26.25" customHeight="1">
      <c r="A64" s="1"/>
      <c r="B64" s="12"/>
      <c r="C64" s="84" t="s">
        <v>116</v>
      </c>
      <c r="D64" s="32"/>
      <c r="E64" s="32"/>
      <c r="F64" s="32"/>
      <c r="G64" s="32"/>
      <c r="H64" s="32"/>
      <c r="I64" s="32"/>
      <c r="J64" s="33"/>
      <c r="K64" s="85">
        <v>0.0</v>
      </c>
      <c r="L64" s="16"/>
      <c r="M64" s="1"/>
      <c r="N64" s="5"/>
      <c r="O64" s="5"/>
      <c r="P64" s="5"/>
      <c r="Q64" s="5"/>
      <c r="R64" s="5"/>
      <c r="S64" s="5"/>
      <c r="T64" s="5"/>
      <c r="U64" s="5"/>
      <c r="V64" s="5"/>
      <c r="W64" s="5"/>
      <c r="X64" s="5"/>
      <c r="Y64" s="5"/>
      <c r="Z64" s="5"/>
    </row>
    <row r="65" ht="15.75" customHeight="1">
      <c r="A65" s="1"/>
      <c r="B65" s="12"/>
      <c r="C65" s="76"/>
      <c r="D65" s="77"/>
      <c r="E65" s="77"/>
      <c r="F65" s="78"/>
      <c r="G65" s="79"/>
      <c r="H65" s="80"/>
      <c r="I65" s="81"/>
      <c r="J65" s="82"/>
      <c r="K65" s="83"/>
      <c r="L65" s="16"/>
      <c r="M65" s="1"/>
      <c r="N65" s="5"/>
      <c r="O65" s="5"/>
      <c r="P65" s="5"/>
      <c r="Q65" s="5"/>
      <c r="R65" s="5"/>
      <c r="S65" s="5"/>
      <c r="T65" s="5"/>
      <c r="U65" s="5"/>
      <c r="V65" s="5"/>
      <c r="W65" s="5"/>
      <c r="X65" s="5"/>
      <c r="Y65" s="5"/>
      <c r="Z65" s="5"/>
    </row>
    <row r="66" ht="30.0" customHeight="1">
      <c r="A66" s="1"/>
      <c r="B66" s="12"/>
      <c r="C66" s="86" t="s">
        <v>117</v>
      </c>
      <c r="D66" s="32"/>
      <c r="E66" s="32"/>
      <c r="F66" s="32"/>
      <c r="G66" s="32"/>
      <c r="H66" s="32"/>
      <c r="I66" s="32"/>
      <c r="J66" s="33"/>
      <c r="K66" s="87">
        <f>+K56+K62</f>
        <v>0</v>
      </c>
      <c r="L66" s="16"/>
      <c r="M66" s="1"/>
      <c r="N66" s="5"/>
      <c r="O66" s="5"/>
      <c r="P66" s="5"/>
      <c r="Q66" s="5"/>
      <c r="R66" s="5"/>
      <c r="S66" s="5"/>
      <c r="T66" s="5"/>
      <c r="U66" s="5"/>
      <c r="V66" s="5"/>
      <c r="W66" s="5"/>
      <c r="X66" s="5"/>
      <c r="Y66" s="5"/>
      <c r="Z66" s="5"/>
    </row>
    <row r="67" ht="19.5" customHeight="1">
      <c r="A67" s="1"/>
      <c r="B67" s="12"/>
      <c r="C67" s="76"/>
      <c r="D67" s="77"/>
      <c r="E67" s="77"/>
      <c r="F67" s="78"/>
      <c r="G67" s="79"/>
      <c r="H67" s="80"/>
      <c r="I67" s="81"/>
      <c r="J67" s="82"/>
      <c r="K67" s="83"/>
      <c r="L67" s="16"/>
      <c r="M67" s="1"/>
      <c r="N67" s="5"/>
      <c r="O67" s="5"/>
      <c r="P67" s="5"/>
      <c r="Q67" s="5"/>
      <c r="R67" s="5"/>
      <c r="S67" s="5"/>
      <c r="T67" s="5"/>
      <c r="U67" s="5"/>
      <c r="V67" s="5"/>
      <c r="W67" s="5"/>
      <c r="X67" s="5"/>
      <c r="Y67" s="5"/>
      <c r="Z67" s="5"/>
    </row>
    <row r="68" ht="46.5" customHeight="1">
      <c r="A68" s="1"/>
      <c r="B68" s="12"/>
      <c r="C68" s="88"/>
      <c r="D68" s="89" t="s">
        <v>118</v>
      </c>
      <c r="E68" s="32"/>
      <c r="F68" s="32"/>
      <c r="G68" s="33"/>
      <c r="H68" s="90" t="s">
        <v>119</v>
      </c>
      <c r="I68" s="32"/>
      <c r="J68" s="33"/>
      <c r="K68" s="91" t="s">
        <v>120</v>
      </c>
      <c r="L68" s="92"/>
      <c r="M68" s="1"/>
      <c r="N68" s="88"/>
      <c r="O68" s="88"/>
      <c r="P68" s="88"/>
      <c r="Q68" s="88"/>
      <c r="R68" s="88"/>
      <c r="S68" s="88"/>
      <c r="T68" s="88"/>
      <c r="U68" s="88"/>
      <c r="V68" s="88"/>
      <c r="W68" s="88"/>
      <c r="X68" s="88"/>
      <c r="Y68" s="88"/>
      <c r="Z68" s="88"/>
    </row>
    <row r="69" ht="40.5" customHeight="1">
      <c r="A69" s="1"/>
      <c r="B69" s="12"/>
      <c r="C69" s="88"/>
      <c r="D69" s="89" t="s">
        <v>121</v>
      </c>
      <c r="E69" s="32"/>
      <c r="F69" s="32"/>
      <c r="G69" s="33"/>
      <c r="H69" s="93" t="s">
        <v>122</v>
      </c>
      <c r="I69" s="33"/>
      <c r="J69" s="94" t="s">
        <v>123</v>
      </c>
      <c r="K69" s="95" t="s">
        <v>124</v>
      </c>
      <c r="L69" s="92"/>
      <c r="M69" s="1"/>
      <c r="N69" s="88"/>
      <c r="O69" s="88"/>
      <c r="P69" s="88"/>
      <c r="Q69" s="88"/>
      <c r="R69" s="88"/>
      <c r="S69" s="88"/>
      <c r="T69" s="88"/>
      <c r="U69" s="88"/>
      <c r="V69" s="88"/>
      <c r="W69" s="88"/>
      <c r="X69" s="88"/>
      <c r="Y69" s="88"/>
      <c r="Z69" s="88"/>
    </row>
    <row r="70" ht="30.0" customHeight="1">
      <c r="A70" s="1"/>
      <c r="B70" s="12"/>
      <c r="C70" s="88"/>
      <c r="D70" s="89" t="s">
        <v>125</v>
      </c>
      <c r="E70" s="32"/>
      <c r="F70" s="32"/>
      <c r="G70" s="33"/>
      <c r="H70" s="96" t="s">
        <v>126</v>
      </c>
      <c r="I70" s="33"/>
      <c r="J70" s="94" t="s">
        <v>127</v>
      </c>
      <c r="K70" s="95" t="s">
        <v>124</v>
      </c>
      <c r="L70" s="92"/>
      <c r="M70" s="1"/>
      <c r="N70" s="88"/>
      <c r="O70" s="88"/>
      <c r="P70" s="88"/>
      <c r="Q70" s="88"/>
      <c r="R70" s="88"/>
      <c r="S70" s="88"/>
      <c r="T70" s="88"/>
      <c r="U70" s="88"/>
      <c r="V70" s="88"/>
      <c r="W70" s="88"/>
      <c r="X70" s="88"/>
      <c r="Y70" s="88"/>
      <c r="Z70" s="88"/>
    </row>
    <row r="71" ht="30.75" customHeight="1">
      <c r="A71" s="1"/>
      <c r="B71" s="12"/>
      <c r="C71" s="97"/>
      <c r="D71" s="98"/>
      <c r="E71" s="32"/>
      <c r="F71" s="32"/>
      <c r="G71" s="33"/>
      <c r="H71" s="90" t="s">
        <v>128</v>
      </c>
      <c r="I71" s="33"/>
      <c r="J71" s="94" t="s">
        <v>129</v>
      </c>
      <c r="K71" s="95" t="s">
        <v>124</v>
      </c>
      <c r="L71" s="16"/>
      <c r="M71" s="1"/>
      <c r="N71" s="97"/>
      <c r="O71" s="97"/>
      <c r="P71" s="97"/>
      <c r="Q71" s="97"/>
      <c r="R71" s="97"/>
      <c r="S71" s="97"/>
      <c r="T71" s="97"/>
      <c r="U71" s="97"/>
      <c r="V71" s="97"/>
      <c r="W71" s="97"/>
      <c r="X71" s="97"/>
      <c r="Y71" s="97"/>
      <c r="Z71" s="97"/>
    </row>
    <row r="72" ht="46.5" customHeight="1">
      <c r="A72" s="1"/>
      <c r="B72" s="12"/>
      <c r="C72" s="5"/>
      <c r="D72" s="99"/>
      <c r="E72" s="99"/>
      <c r="F72" s="99"/>
      <c r="G72" s="99"/>
      <c r="H72" s="93" t="s">
        <v>130</v>
      </c>
      <c r="I72" s="33"/>
      <c r="J72" s="94" t="s">
        <v>131</v>
      </c>
      <c r="K72" s="95" t="s">
        <v>124</v>
      </c>
      <c r="L72" s="16"/>
      <c r="M72" s="1"/>
      <c r="N72" s="5"/>
      <c r="O72" s="5"/>
      <c r="P72" s="5"/>
      <c r="Q72" s="5"/>
      <c r="R72" s="5"/>
      <c r="S72" s="5"/>
      <c r="T72" s="5"/>
      <c r="U72" s="5"/>
      <c r="V72" s="5"/>
      <c r="W72" s="5"/>
      <c r="X72" s="5"/>
      <c r="Y72" s="5"/>
      <c r="Z72" s="5"/>
    </row>
    <row r="73" ht="16.5" customHeight="1">
      <c r="A73" s="1"/>
      <c r="B73" s="100"/>
      <c r="C73" s="101"/>
      <c r="D73" s="101"/>
      <c r="E73" s="101"/>
      <c r="F73" s="102"/>
      <c r="G73" s="101"/>
      <c r="H73" s="103"/>
      <c r="I73" s="104"/>
      <c r="J73" s="105"/>
      <c r="K73" s="101"/>
      <c r="L73" s="106"/>
      <c r="M73" s="1"/>
      <c r="N73" s="5"/>
      <c r="O73" s="5"/>
      <c r="P73" s="5"/>
      <c r="Q73" s="5"/>
      <c r="R73" s="5"/>
      <c r="S73" s="5"/>
      <c r="T73" s="5"/>
      <c r="U73" s="5"/>
      <c r="V73" s="5"/>
      <c r="W73" s="5"/>
      <c r="X73" s="5"/>
      <c r="Y73" s="5"/>
      <c r="Z73" s="5"/>
    </row>
    <row r="74" ht="16.5" customHeight="1">
      <c r="A74" s="1"/>
      <c r="B74" s="1"/>
      <c r="C74" s="1"/>
      <c r="D74" s="1"/>
      <c r="E74" s="1"/>
      <c r="F74" s="1"/>
      <c r="G74" s="1"/>
      <c r="H74" s="2"/>
      <c r="I74" s="3"/>
      <c r="J74" s="4"/>
      <c r="K74" s="1"/>
      <c r="L74" s="1"/>
      <c r="M74" s="1"/>
      <c r="N74" s="5"/>
      <c r="O74" s="5"/>
      <c r="P74" s="5"/>
      <c r="Q74" s="5"/>
      <c r="R74" s="5"/>
      <c r="S74" s="5"/>
      <c r="T74" s="5"/>
      <c r="U74" s="5"/>
      <c r="V74" s="5"/>
      <c r="W74" s="5"/>
      <c r="X74" s="5"/>
      <c r="Y74" s="5"/>
      <c r="Z74" s="5"/>
    </row>
    <row r="75" ht="16.5" customHeight="1">
      <c r="A75" s="5"/>
      <c r="B75" s="5"/>
      <c r="C75" s="5"/>
      <c r="D75" s="5"/>
      <c r="E75" s="5"/>
      <c r="F75" s="5"/>
      <c r="G75" s="5"/>
      <c r="H75" s="72"/>
      <c r="I75" s="107"/>
      <c r="J75" s="108"/>
      <c r="K75" s="5"/>
      <c r="L75" s="5"/>
      <c r="M75" s="5"/>
      <c r="N75" s="5"/>
      <c r="O75" s="5"/>
      <c r="P75" s="5"/>
      <c r="Q75" s="5"/>
      <c r="R75" s="5"/>
      <c r="S75" s="5"/>
      <c r="T75" s="5"/>
      <c r="U75" s="5"/>
      <c r="V75" s="5"/>
      <c r="W75" s="5"/>
      <c r="X75" s="5"/>
      <c r="Y75" s="5"/>
      <c r="Z75" s="5"/>
    </row>
    <row r="76" ht="16.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6.5" customHeight="1">
      <c r="A77" s="5"/>
      <c r="B77" s="5"/>
      <c r="C77" s="5"/>
      <c r="D77" s="5"/>
      <c r="E77" s="5"/>
      <c r="F77" s="109" t="s">
        <v>132</v>
      </c>
      <c r="G77" s="5"/>
      <c r="H77" s="5"/>
      <c r="I77" s="5"/>
      <c r="J77" s="5"/>
      <c r="K77" s="5"/>
      <c r="L77" s="5"/>
      <c r="M77" s="5"/>
      <c r="N77" s="5"/>
      <c r="O77" s="5"/>
      <c r="P77" s="5"/>
      <c r="Q77" s="5"/>
      <c r="R77" s="5"/>
      <c r="S77" s="5"/>
      <c r="T77" s="5"/>
      <c r="U77" s="5"/>
      <c r="V77" s="5"/>
      <c r="W77" s="5"/>
      <c r="X77" s="5"/>
      <c r="Y77" s="5"/>
      <c r="Z77" s="5"/>
    </row>
    <row r="78" ht="16.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6.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6.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6.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6.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6.5" customHeight="1">
      <c r="A83" s="5"/>
      <c r="B83" s="5"/>
      <c r="C83" s="5"/>
      <c r="D83" s="5"/>
      <c r="E83" s="5"/>
      <c r="F83" s="5"/>
      <c r="G83" s="5"/>
      <c r="H83" s="72"/>
      <c r="I83" s="107"/>
      <c r="J83" s="108"/>
      <c r="K83" s="5"/>
      <c r="L83" s="5"/>
      <c r="M83" s="5"/>
      <c r="N83" s="5"/>
      <c r="O83" s="5"/>
      <c r="P83" s="5"/>
      <c r="Q83" s="5"/>
      <c r="R83" s="5"/>
      <c r="S83" s="5"/>
      <c r="T83" s="5"/>
      <c r="U83" s="5"/>
      <c r="V83" s="5"/>
      <c r="W83" s="5"/>
      <c r="X83" s="5"/>
      <c r="Y83" s="5"/>
      <c r="Z83" s="5"/>
    </row>
    <row r="84" ht="16.5" customHeight="1">
      <c r="A84" s="5"/>
      <c r="B84" s="5"/>
      <c r="C84" s="5"/>
      <c r="D84" s="5"/>
      <c r="E84" s="5"/>
      <c r="F84" s="5"/>
      <c r="G84" s="5"/>
      <c r="H84" s="72"/>
      <c r="I84" s="107"/>
      <c r="J84" s="108"/>
      <c r="K84" s="5"/>
      <c r="L84" s="5"/>
      <c r="M84" s="5"/>
      <c r="N84" s="5"/>
      <c r="O84" s="5"/>
      <c r="P84" s="5"/>
      <c r="Q84" s="5"/>
      <c r="R84" s="5"/>
      <c r="S84" s="5"/>
      <c r="T84" s="5"/>
      <c r="U84" s="5"/>
      <c r="V84" s="5"/>
      <c r="W84" s="5"/>
      <c r="X84" s="5"/>
      <c r="Y84" s="5"/>
      <c r="Z84" s="5"/>
    </row>
    <row r="85" ht="16.5" customHeight="1">
      <c r="A85" s="5"/>
      <c r="B85" s="5"/>
      <c r="C85" s="5"/>
      <c r="D85" s="5"/>
      <c r="E85" s="5"/>
      <c r="F85" s="5"/>
      <c r="G85" s="5"/>
      <c r="H85" s="72"/>
      <c r="I85" s="107"/>
      <c r="J85" s="108"/>
      <c r="K85" s="5"/>
      <c r="L85" s="5"/>
      <c r="M85" s="5"/>
      <c r="N85" s="5"/>
      <c r="O85" s="5"/>
      <c r="P85" s="5"/>
      <c r="Q85" s="5"/>
      <c r="R85" s="5"/>
      <c r="S85" s="5"/>
      <c r="T85" s="5"/>
      <c r="U85" s="5"/>
      <c r="V85" s="5"/>
      <c r="W85" s="5"/>
      <c r="X85" s="5"/>
      <c r="Y85" s="5"/>
      <c r="Z85" s="5"/>
    </row>
    <row r="86" ht="16.5" customHeight="1">
      <c r="A86" s="5"/>
      <c r="B86" s="5"/>
      <c r="C86" s="5"/>
      <c r="D86" s="5"/>
      <c r="E86" s="5"/>
      <c r="F86" s="5"/>
      <c r="G86" s="5"/>
      <c r="H86" s="72"/>
      <c r="I86" s="107"/>
      <c r="J86" s="108"/>
      <c r="K86" s="5"/>
      <c r="L86" s="5"/>
      <c r="M86" s="5"/>
      <c r="N86" s="5"/>
      <c r="O86" s="5"/>
      <c r="P86" s="5"/>
      <c r="Q86" s="5"/>
      <c r="R86" s="5"/>
      <c r="S86" s="5"/>
      <c r="T86" s="5"/>
      <c r="U86" s="5"/>
      <c r="V86" s="5"/>
      <c r="W86" s="5"/>
      <c r="X86" s="5"/>
      <c r="Y86" s="5"/>
      <c r="Z86" s="5"/>
    </row>
    <row r="87" ht="16.5" customHeight="1">
      <c r="A87" s="5"/>
      <c r="B87" s="5"/>
      <c r="C87" s="5"/>
      <c r="D87" s="5"/>
      <c r="E87" s="5"/>
      <c r="F87" s="5"/>
      <c r="G87" s="5"/>
      <c r="H87" s="72"/>
      <c r="I87" s="107"/>
      <c r="J87" s="108"/>
      <c r="K87" s="5"/>
      <c r="L87" s="5"/>
      <c r="M87" s="5"/>
      <c r="N87" s="5"/>
      <c r="O87" s="5"/>
      <c r="P87" s="5"/>
      <c r="Q87" s="5"/>
      <c r="R87" s="5"/>
      <c r="S87" s="5"/>
      <c r="T87" s="5"/>
      <c r="U87" s="5"/>
      <c r="V87" s="5"/>
      <c r="W87" s="5"/>
      <c r="X87" s="5"/>
      <c r="Y87" s="5"/>
      <c r="Z87" s="5"/>
    </row>
    <row r="88" ht="16.5" customHeight="1">
      <c r="A88" s="5"/>
      <c r="B88" s="5"/>
      <c r="C88" s="5"/>
      <c r="D88" s="5"/>
      <c r="E88" s="5"/>
      <c r="F88" s="5"/>
      <c r="G88" s="5"/>
      <c r="H88" s="72"/>
      <c r="I88" s="107"/>
      <c r="J88" s="108"/>
      <c r="K88" s="5"/>
      <c r="L88" s="5"/>
      <c r="M88" s="5"/>
      <c r="N88" s="5"/>
      <c r="O88" s="5"/>
      <c r="P88" s="5"/>
      <c r="Q88" s="5"/>
      <c r="R88" s="5"/>
      <c r="S88" s="5"/>
      <c r="T88" s="5"/>
      <c r="U88" s="5"/>
      <c r="V88" s="5"/>
      <c r="W88" s="5"/>
      <c r="X88" s="5"/>
      <c r="Y88" s="5"/>
      <c r="Z88" s="5"/>
    </row>
    <row r="89" ht="16.5" customHeight="1">
      <c r="A89" s="5"/>
      <c r="B89" s="5"/>
      <c r="C89" s="5"/>
      <c r="D89" s="5"/>
      <c r="E89" s="5"/>
      <c r="F89" s="5"/>
      <c r="G89" s="5"/>
      <c r="H89" s="72"/>
      <c r="I89" s="107"/>
      <c r="J89" s="108"/>
      <c r="K89" s="5"/>
      <c r="L89" s="5"/>
      <c r="M89" s="5"/>
      <c r="N89" s="5"/>
      <c r="O89" s="5"/>
      <c r="P89" s="5"/>
      <c r="Q89" s="5"/>
      <c r="R89" s="5"/>
      <c r="S89" s="5"/>
      <c r="T89" s="5"/>
      <c r="U89" s="5"/>
      <c r="V89" s="5"/>
      <c r="W89" s="5"/>
      <c r="X89" s="5"/>
      <c r="Y89" s="5"/>
      <c r="Z89" s="5"/>
    </row>
    <row r="90" ht="16.5" customHeight="1">
      <c r="A90" s="5"/>
      <c r="B90" s="5"/>
      <c r="C90" s="5"/>
      <c r="D90" s="5"/>
      <c r="E90" s="5"/>
      <c r="F90" s="5"/>
      <c r="G90" s="5"/>
      <c r="H90" s="72"/>
      <c r="I90" s="107"/>
      <c r="J90" s="108"/>
      <c r="K90" s="5"/>
      <c r="L90" s="5"/>
      <c r="M90" s="5"/>
      <c r="N90" s="5"/>
      <c r="O90" s="5"/>
      <c r="P90" s="5"/>
      <c r="Q90" s="5"/>
      <c r="R90" s="5"/>
      <c r="S90" s="5"/>
      <c r="T90" s="5"/>
      <c r="U90" s="5"/>
      <c r="V90" s="5"/>
      <c r="W90" s="5"/>
      <c r="X90" s="5"/>
      <c r="Y90" s="5"/>
      <c r="Z90" s="5"/>
    </row>
    <row r="91" ht="16.5" customHeight="1">
      <c r="A91" s="5"/>
      <c r="B91" s="5"/>
      <c r="C91" s="5"/>
      <c r="D91" s="5"/>
      <c r="E91" s="5"/>
      <c r="F91" s="5"/>
      <c r="G91" s="5"/>
      <c r="H91" s="72"/>
      <c r="I91" s="107"/>
      <c r="J91" s="108"/>
      <c r="K91" s="5"/>
      <c r="L91" s="5"/>
      <c r="M91" s="5"/>
      <c r="N91" s="5"/>
      <c r="O91" s="5"/>
      <c r="P91" s="5"/>
      <c r="Q91" s="5"/>
      <c r="R91" s="5"/>
      <c r="S91" s="5"/>
      <c r="T91" s="5"/>
      <c r="U91" s="5"/>
      <c r="V91" s="5"/>
      <c r="W91" s="5"/>
      <c r="X91" s="5"/>
      <c r="Y91" s="5"/>
      <c r="Z91" s="5"/>
    </row>
    <row r="92" ht="16.5" customHeight="1">
      <c r="A92" s="5"/>
      <c r="B92" s="5"/>
      <c r="C92" s="5"/>
      <c r="D92" s="5"/>
      <c r="E92" s="5"/>
      <c r="F92" s="5"/>
      <c r="G92" s="5"/>
      <c r="H92" s="72"/>
      <c r="I92" s="107"/>
      <c r="J92" s="108"/>
      <c r="K92" s="5"/>
      <c r="L92" s="5"/>
      <c r="M92" s="5"/>
      <c r="N92" s="5"/>
      <c r="O92" s="5"/>
      <c r="P92" s="5"/>
      <c r="Q92" s="5"/>
      <c r="R92" s="5"/>
      <c r="S92" s="5"/>
      <c r="T92" s="5"/>
      <c r="U92" s="5"/>
      <c r="V92" s="5"/>
      <c r="W92" s="5"/>
      <c r="X92" s="5"/>
      <c r="Y92" s="5"/>
      <c r="Z92" s="5"/>
    </row>
    <row r="93" ht="16.5" customHeight="1">
      <c r="A93" s="5"/>
      <c r="B93" s="5"/>
      <c r="C93" s="5"/>
      <c r="D93" s="5"/>
      <c r="E93" s="5"/>
      <c r="F93" s="5"/>
      <c r="G93" s="5"/>
      <c r="H93" s="72"/>
      <c r="I93" s="107"/>
      <c r="J93" s="108"/>
      <c r="K93" s="5"/>
      <c r="L93" s="5"/>
      <c r="M93" s="5"/>
      <c r="N93" s="5"/>
      <c r="O93" s="5"/>
      <c r="P93" s="5"/>
      <c r="Q93" s="5"/>
      <c r="R93" s="5"/>
      <c r="S93" s="5"/>
      <c r="T93" s="5"/>
      <c r="U93" s="5"/>
      <c r="V93" s="5"/>
      <c r="W93" s="5"/>
      <c r="X93" s="5"/>
      <c r="Y93" s="5"/>
      <c r="Z93" s="5"/>
    </row>
    <row r="94" ht="16.5" customHeight="1">
      <c r="A94" s="5"/>
      <c r="B94" s="5"/>
      <c r="C94" s="5"/>
      <c r="D94" s="5"/>
      <c r="E94" s="5"/>
      <c r="F94" s="5"/>
      <c r="G94" s="5"/>
      <c r="H94" s="72"/>
      <c r="I94" s="107"/>
      <c r="J94" s="108"/>
      <c r="K94" s="5"/>
      <c r="L94" s="5"/>
      <c r="M94" s="5"/>
      <c r="N94" s="5"/>
      <c r="O94" s="5"/>
      <c r="P94" s="5"/>
      <c r="Q94" s="5"/>
      <c r="R94" s="5"/>
      <c r="S94" s="5"/>
      <c r="T94" s="5"/>
      <c r="U94" s="5"/>
      <c r="V94" s="5"/>
      <c r="W94" s="5"/>
      <c r="X94" s="5"/>
      <c r="Y94" s="5"/>
      <c r="Z94" s="5"/>
    </row>
    <row r="95" ht="16.5" customHeight="1">
      <c r="A95" s="5"/>
      <c r="B95" s="5"/>
      <c r="C95" s="5"/>
      <c r="D95" s="5"/>
      <c r="E95" s="5"/>
      <c r="F95" s="5"/>
      <c r="G95" s="5"/>
      <c r="H95" s="72"/>
      <c r="I95" s="107"/>
      <c r="J95" s="108"/>
      <c r="K95" s="5"/>
      <c r="L95" s="5"/>
      <c r="M95" s="5"/>
      <c r="N95" s="5"/>
      <c r="O95" s="5"/>
      <c r="P95" s="5"/>
      <c r="Q95" s="5"/>
      <c r="R95" s="5"/>
      <c r="S95" s="5"/>
      <c r="T95" s="5"/>
      <c r="U95" s="5"/>
      <c r="V95" s="5"/>
      <c r="W95" s="5"/>
      <c r="X95" s="5"/>
      <c r="Y95" s="5"/>
      <c r="Z95" s="5"/>
    </row>
    <row r="96" ht="16.5" customHeight="1">
      <c r="A96" s="5"/>
      <c r="B96" s="5"/>
      <c r="C96" s="5"/>
      <c r="D96" s="5"/>
      <c r="E96" s="5"/>
      <c r="F96" s="5"/>
      <c r="G96" s="5"/>
      <c r="H96" s="72"/>
      <c r="I96" s="107"/>
      <c r="J96" s="108"/>
      <c r="K96" s="5"/>
      <c r="L96" s="5"/>
      <c r="M96" s="5"/>
      <c r="N96" s="5"/>
      <c r="O96" s="5"/>
      <c r="P96" s="5"/>
      <c r="Q96" s="5"/>
      <c r="R96" s="5"/>
      <c r="S96" s="5"/>
      <c r="T96" s="5"/>
      <c r="U96" s="5"/>
      <c r="V96" s="5"/>
      <c r="W96" s="5"/>
      <c r="X96" s="5"/>
      <c r="Y96" s="5"/>
      <c r="Z96" s="5"/>
    </row>
    <row r="97" ht="16.5" customHeight="1">
      <c r="A97" s="5"/>
      <c r="B97" s="5"/>
      <c r="C97" s="5"/>
      <c r="D97" s="5"/>
      <c r="E97" s="5"/>
      <c r="F97" s="5"/>
      <c r="G97" s="5"/>
      <c r="H97" s="72"/>
      <c r="I97" s="107"/>
      <c r="J97" s="108"/>
      <c r="K97" s="5"/>
      <c r="L97" s="5"/>
      <c r="M97" s="5"/>
      <c r="N97" s="5"/>
      <c r="O97" s="5"/>
      <c r="P97" s="5"/>
      <c r="Q97" s="5"/>
      <c r="R97" s="5"/>
      <c r="S97" s="5"/>
      <c r="T97" s="5"/>
      <c r="U97" s="5"/>
      <c r="V97" s="5"/>
      <c r="W97" s="5"/>
      <c r="X97" s="5"/>
      <c r="Y97" s="5"/>
      <c r="Z97" s="5"/>
    </row>
    <row r="98" ht="16.5" customHeight="1">
      <c r="A98" s="5"/>
      <c r="B98" s="5"/>
      <c r="C98" s="5"/>
      <c r="D98" s="5"/>
      <c r="E98" s="5"/>
      <c r="F98" s="5"/>
      <c r="G98" s="5"/>
      <c r="H98" s="72"/>
      <c r="I98" s="107"/>
      <c r="J98" s="108"/>
      <c r="K98" s="5"/>
      <c r="L98" s="5"/>
      <c r="M98" s="5"/>
      <c r="N98" s="5"/>
      <c r="O98" s="5"/>
      <c r="P98" s="5"/>
      <c r="Q98" s="5"/>
      <c r="R98" s="5"/>
      <c r="S98" s="5"/>
      <c r="T98" s="5"/>
      <c r="U98" s="5"/>
      <c r="V98" s="5"/>
      <c r="W98" s="5"/>
      <c r="X98" s="5"/>
      <c r="Y98" s="5"/>
      <c r="Z98" s="5"/>
    </row>
    <row r="99" ht="16.5" customHeight="1">
      <c r="A99" s="5"/>
      <c r="B99" s="5"/>
      <c r="C99" s="5"/>
      <c r="D99" s="5"/>
      <c r="E99" s="5"/>
      <c r="F99" s="5"/>
      <c r="G99" s="5"/>
      <c r="H99" s="72"/>
      <c r="I99" s="107"/>
      <c r="J99" s="108"/>
      <c r="K99" s="5"/>
      <c r="L99" s="5"/>
      <c r="M99" s="5"/>
      <c r="N99" s="5"/>
      <c r="O99" s="5"/>
      <c r="P99" s="5"/>
      <c r="Q99" s="5"/>
      <c r="R99" s="5"/>
      <c r="S99" s="5"/>
      <c r="T99" s="5"/>
      <c r="U99" s="5"/>
      <c r="V99" s="5"/>
      <c r="W99" s="5"/>
      <c r="X99" s="5"/>
      <c r="Y99" s="5"/>
      <c r="Z99" s="5"/>
    </row>
    <row r="100" ht="16.5" customHeight="1">
      <c r="A100" s="5"/>
      <c r="B100" s="5"/>
      <c r="C100" s="5"/>
      <c r="D100" s="5"/>
      <c r="E100" s="5"/>
      <c r="F100" s="5"/>
      <c r="G100" s="5"/>
      <c r="H100" s="72"/>
      <c r="I100" s="107"/>
      <c r="J100" s="108"/>
      <c r="K100" s="5"/>
      <c r="L100" s="5"/>
      <c r="M100" s="5"/>
      <c r="N100" s="5"/>
      <c r="O100" s="5"/>
      <c r="P100" s="5"/>
      <c r="Q100" s="5"/>
      <c r="R100" s="5"/>
      <c r="S100" s="5"/>
      <c r="T100" s="5"/>
      <c r="U100" s="5"/>
      <c r="V100" s="5"/>
      <c r="W100" s="5"/>
      <c r="X100" s="5"/>
      <c r="Y100" s="5"/>
      <c r="Z100" s="5"/>
    </row>
    <row r="101" ht="16.5" customHeight="1">
      <c r="A101" s="5"/>
      <c r="B101" s="5"/>
      <c r="C101" s="5"/>
      <c r="D101" s="5"/>
      <c r="E101" s="5"/>
      <c r="F101" s="5"/>
      <c r="G101" s="5"/>
      <c r="H101" s="72"/>
      <c r="I101" s="107"/>
      <c r="J101" s="108"/>
      <c r="K101" s="5"/>
      <c r="L101" s="5"/>
      <c r="M101" s="5"/>
      <c r="N101" s="5"/>
      <c r="O101" s="5"/>
      <c r="P101" s="5"/>
      <c r="Q101" s="5"/>
      <c r="R101" s="5"/>
      <c r="S101" s="5"/>
      <c r="T101" s="5"/>
      <c r="U101" s="5"/>
      <c r="V101" s="5"/>
      <c r="W101" s="5"/>
      <c r="X101" s="5"/>
      <c r="Y101" s="5"/>
      <c r="Z101" s="5"/>
    </row>
    <row r="102" ht="16.5" customHeight="1">
      <c r="A102" s="5"/>
      <c r="B102" s="5"/>
      <c r="C102" s="5"/>
      <c r="D102" s="5"/>
      <c r="E102" s="5"/>
      <c r="F102" s="5"/>
      <c r="G102" s="5"/>
      <c r="H102" s="72"/>
      <c r="I102" s="107"/>
      <c r="J102" s="108"/>
      <c r="K102" s="5"/>
      <c r="L102" s="5"/>
      <c r="M102" s="5"/>
      <c r="N102" s="5"/>
      <c r="O102" s="5"/>
      <c r="P102" s="5"/>
      <c r="Q102" s="5"/>
      <c r="R102" s="5"/>
      <c r="S102" s="5"/>
      <c r="T102" s="5"/>
      <c r="U102" s="5"/>
      <c r="V102" s="5"/>
      <c r="W102" s="5"/>
      <c r="X102" s="5"/>
      <c r="Y102" s="5"/>
      <c r="Z102" s="5"/>
    </row>
    <row r="103" ht="16.5" customHeight="1">
      <c r="A103" s="5"/>
      <c r="B103" s="5"/>
      <c r="C103" s="5"/>
      <c r="D103" s="5"/>
      <c r="E103" s="5"/>
      <c r="F103" s="5"/>
      <c r="G103" s="5"/>
      <c r="H103" s="72"/>
      <c r="I103" s="107"/>
      <c r="J103" s="108"/>
      <c r="K103" s="5"/>
      <c r="L103" s="5"/>
      <c r="M103" s="5"/>
      <c r="N103" s="5"/>
      <c r="O103" s="5"/>
      <c r="P103" s="5"/>
      <c r="Q103" s="5"/>
      <c r="R103" s="5"/>
      <c r="S103" s="5"/>
      <c r="T103" s="5"/>
      <c r="U103" s="5"/>
      <c r="V103" s="5"/>
      <c r="W103" s="5"/>
      <c r="X103" s="5"/>
      <c r="Y103" s="5"/>
      <c r="Z103" s="5"/>
    </row>
    <row r="104" ht="16.5" customHeight="1">
      <c r="A104" s="5"/>
      <c r="B104" s="5"/>
      <c r="C104" s="5"/>
      <c r="D104" s="5"/>
      <c r="E104" s="5"/>
      <c r="F104" s="5"/>
      <c r="G104" s="5"/>
      <c r="H104" s="72"/>
      <c r="I104" s="107"/>
      <c r="J104" s="108"/>
      <c r="K104" s="5"/>
      <c r="L104" s="5"/>
      <c r="M104" s="5"/>
      <c r="N104" s="5"/>
      <c r="O104" s="5"/>
      <c r="P104" s="5"/>
      <c r="Q104" s="5"/>
      <c r="R104" s="5"/>
      <c r="S104" s="5"/>
      <c r="T104" s="5"/>
      <c r="U104" s="5"/>
      <c r="V104" s="5"/>
      <c r="W104" s="5"/>
      <c r="X104" s="5"/>
      <c r="Y104" s="5"/>
      <c r="Z104" s="5"/>
    </row>
    <row r="105" ht="16.5" customHeight="1">
      <c r="A105" s="5"/>
      <c r="B105" s="5"/>
      <c r="C105" s="5"/>
      <c r="D105" s="5"/>
      <c r="E105" s="5"/>
      <c r="F105" s="5"/>
      <c r="G105" s="5"/>
      <c r="H105" s="72"/>
      <c r="I105" s="107"/>
      <c r="J105" s="108"/>
      <c r="K105" s="5"/>
      <c r="L105" s="5"/>
      <c r="M105" s="5"/>
      <c r="N105" s="5"/>
      <c r="O105" s="5"/>
      <c r="P105" s="5"/>
      <c r="Q105" s="5"/>
      <c r="R105" s="5"/>
      <c r="S105" s="5"/>
      <c r="T105" s="5"/>
      <c r="U105" s="5"/>
      <c r="V105" s="5"/>
      <c r="W105" s="5"/>
      <c r="X105" s="5"/>
      <c r="Y105" s="5"/>
      <c r="Z105" s="5"/>
    </row>
    <row r="106" ht="16.5" customHeight="1">
      <c r="A106" s="5"/>
      <c r="B106" s="5"/>
      <c r="C106" s="5"/>
      <c r="D106" s="5"/>
      <c r="E106" s="5"/>
      <c r="F106" s="5"/>
      <c r="G106" s="5"/>
      <c r="H106" s="72"/>
      <c r="I106" s="107"/>
      <c r="J106" s="108"/>
      <c r="K106" s="5"/>
      <c r="L106" s="5"/>
      <c r="M106" s="5"/>
      <c r="N106" s="5"/>
      <c r="O106" s="5"/>
      <c r="P106" s="5"/>
      <c r="Q106" s="5"/>
      <c r="R106" s="5"/>
      <c r="S106" s="5"/>
      <c r="T106" s="5"/>
      <c r="U106" s="5"/>
      <c r="V106" s="5"/>
      <c r="W106" s="5"/>
      <c r="X106" s="5"/>
      <c r="Y106" s="5"/>
      <c r="Z106" s="5"/>
    </row>
    <row r="107" ht="16.5" customHeight="1">
      <c r="A107" s="5"/>
      <c r="B107" s="5"/>
      <c r="C107" s="5"/>
      <c r="D107" s="5"/>
      <c r="E107" s="5"/>
      <c r="F107" s="5"/>
      <c r="G107" s="5"/>
      <c r="H107" s="72"/>
      <c r="I107" s="107"/>
      <c r="J107" s="108"/>
      <c r="K107" s="5"/>
      <c r="L107" s="5"/>
      <c r="M107" s="5"/>
      <c r="N107" s="5"/>
      <c r="O107" s="5"/>
      <c r="P107" s="5"/>
      <c r="Q107" s="5"/>
      <c r="R107" s="5"/>
      <c r="S107" s="5"/>
      <c r="T107" s="5"/>
      <c r="U107" s="5"/>
      <c r="V107" s="5"/>
      <c r="W107" s="5"/>
      <c r="X107" s="5"/>
      <c r="Y107" s="5"/>
      <c r="Z107" s="5"/>
    </row>
    <row r="108" ht="16.5" customHeight="1">
      <c r="A108" s="5"/>
      <c r="B108" s="5"/>
      <c r="C108" s="5"/>
      <c r="D108" s="5"/>
      <c r="E108" s="5"/>
      <c r="F108" s="5"/>
      <c r="G108" s="5"/>
      <c r="H108" s="72"/>
      <c r="I108" s="107"/>
      <c r="J108" s="108"/>
      <c r="K108" s="5"/>
      <c r="L108" s="5"/>
      <c r="M108" s="5"/>
      <c r="N108" s="5"/>
      <c r="O108" s="5"/>
      <c r="P108" s="5"/>
      <c r="Q108" s="5"/>
      <c r="R108" s="5"/>
      <c r="S108" s="5"/>
      <c r="T108" s="5"/>
      <c r="U108" s="5"/>
      <c r="V108" s="5"/>
      <c r="W108" s="5"/>
      <c r="X108" s="5"/>
      <c r="Y108" s="5"/>
      <c r="Z108" s="5"/>
    </row>
    <row r="109" ht="16.5" customHeight="1">
      <c r="A109" s="5"/>
      <c r="B109" s="5"/>
      <c r="C109" s="5"/>
      <c r="D109" s="5"/>
      <c r="E109" s="5"/>
      <c r="F109" s="5"/>
      <c r="G109" s="5"/>
      <c r="H109" s="72"/>
      <c r="I109" s="107"/>
      <c r="J109" s="108"/>
      <c r="K109" s="5"/>
      <c r="L109" s="5"/>
      <c r="M109" s="5"/>
      <c r="N109" s="5"/>
      <c r="O109" s="5"/>
      <c r="P109" s="5"/>
      <c r="Q109" s="5"/>
      <c r="R109" s="5"/>
      <c r="S109" s="5"/>
      <c r="T109" s="5"/>
      <c r="U109" s="5"/>
      <c r="V109" s="5"/>
      <c r="W109" s="5"/>
      <c r="X109" s="5"/>
      <c r="Y109" s="5"/>
      <c r="Z109" s="5"/>
    </row>
    <row r="110" ht="16.5" customHeight="1">
      <c r="A110" s="5"/>
      <c r="B110" s="5"/>
      <c r="C110" s="5"/>
      <c r="D110" s="5"/>
      <c r="E110" s="5"/>
      <c r="F110" s="5"/>
      <c r="G110" s="5"/>
      <c r="H110" s="72"/>
      <c r="I110" s="107"/>
      <c r="J110" s="108"/>
      <c r="K110" s="5"/>
      <c r="L110" s="5"/>
      <c r="M110" s="5"/>
      <c r="N110" s="5"/>
      <c r="O110" s="5"/>
      <c r="P110" s="5"/>
      <c r="Q110" s="5"/>
      <c r="R110" s="5"/>
      <c r="S110" s="5"/>
      <c r="T110" s="5"/>
      <c r="U110" s="5"/>
      <c r="V110" s="5"/>
      <c r="W110" s="5"/>
      <c r="X110" s="5"/>
      <c r="Y110" s="5"/>
      <c r="Z110" s="5"/>
    </row>
    <row r="111" ht="16.5" customHeight="1">
      <c r="A111" s="5"/>
      <c r="B111" s="5"/>
      <c r="C111" s="5"/>
      <c r="D111" s="5"/>
      <c r="E111" s="5"/>
      <c r="F111" s="5"/>
      <c r="G111" s="5"/>
      <c r="H111" s="72"/>
      <c r="I111" s="107"/>
      <c r="J111" s="108"/>
      <c r="K111" s="5"/>
      <c r="L111" s="5"/>
      <c r="M111" s="5"/>
      <c r="N111" s="5"/>
      <c r="O111" s="5"/>
      <c r="P111" s="5"/>
      <c r="Q111" s="5"/>
      <c r="R111" s="5"/>
      <c r="S111" s="5"/>
      <c r="T111" s="5"/>
      <c r="U111" s="5"/>
      <c r="V111" s="5"/>
      <c r="W111" s="5"/>
      <c r="X111" s="5"/>
      <c r="Y111" s="5"/>
      <c r="Z111" s="5"/>
    </row>
    <row r="112" ht="16.5" customHeight="1">
      <c r="A112" s="5"/>
      <c r="B112" s="5"/>
      <c r="C112" s="5"/>
      <c r="D112" s="5"/>
      <c r="E112" s="5"/>
      <c r="F112" s="5"/>
      <c r="G112" s="5"/>
      <c r="H112" s="72"/>
      <c r="I112" s="107"/>
      <c r="J112" s="108"/>
      <c r="K112" s="5"/>
      <c r="L112" s="5"/>
      <c r="M112" s="5"/>
      <c r="N112" s="5"/>
      <c r="O112" s="5"/>
      <c r="P112" s="5"/>
      <c r="Q112" s="5"/>
      <c r="R112" s="5"/>
      <c r="S112" s="5"/>
      <c r="T112" s="5"/>
      <c r="U112" s="5"/>
      <c r="V112" s="5"/>
      <c r="W112" s="5"/>
      <c r="X112" s="5"/>
      <c r="Y112" s="5"/>
      <c r="Z112" s="5"/>
    </row>
    <row r="113" ht="16.5" customHeight="1">
      <c r="A113" s="5"/>
      <c r="B113" s="5"/>
      <c r="C113" s="5"/>
      <c r="D113" s="5"/>
      <c r="E113" s="5"/>
      <c r="F113" s="5"/>
      <c r="G113" s="5"/>
      <c r="H113" s="72"/>
      <c r="I113" s="107"/>
      <c r="J113" s="108"/>
      <c r="K113" s="5"/>
      <c r="L113" s="5"/>
      <c r="M113" s="5"/>
      <c r="N113" s="5"/>
      <c r="O113" s="5"/>
      <c r="P113" s="5"/>
      <c r="Q113" s="5"/>
      <c r="R113" s="5"/>
      <c r="S113" s="5"/>
      <c r="T113" s="5"/>
      <c r="U113" s="5"/>
      <c r="V113" s="5"/>
      <c r="W113" s="5"/>
      <c r="X113" s="5"/>
      <c r="Y113" s="5"/>
      <c r="Z113" s="5"/>
    </row>
    <row r="114" ht="16.5" customHeight="1">
      <c r="A114" s="5"/>
      <c r="B114" s="5"/>
      <c r="C114" s="5"/>
      <c r="D114" s="5"/>
      <c r="E114" s="5"/>
      <c r="F114" s="5"/>
      <c r="G114" s="5"/>
      <c r="H114" s="72"/>
      <c r="I114" s="107"/>
      <c r="J114" s="108"/>
      <c r="K114" s="5"/>
      <c r="L114" s="5"/>
      <c r="M114" s="5"/>
      <c r="N114" s="5"/>
      <c r="O114" s="5"/>
      <c r="P114" s="5"/>
      <c r="Q114" s="5"/>
      <c r="R114" s="5"/>
      <c r="S114" s="5"/>
      <c r="T114" s="5"/>
      <c r="U114" s="5"/>
      <c r="V114" s="5"/>
      <c r="W114" s="5"/>
      <c r="X114" s="5"/>
      <c r="Y114" s="5"/>
      <c r="Z114" s="5"/>
    </row>
    <row r="115" ht="16.5" customHeight="1">
      <c r="A115" s="5"/>
      <c r="B115" s="5"/>
      <c r="C115" s="5"/>
      <c r="D115" s="5"/>
      <c r="E115" s="5"/>
      <c r="F115" s="5"/>
      <c r="G115" s="5"/>
      <c r="H115" s="72"/>
      <c r="I115" s="107"/>
      <c r="J115" s="108"/>
      <c r="K115" s="5"/>
      <c r="L115" s="5"/>
      <c r="M115" s="5"/>
      <c r="N115" s="5"/>
      <c r="O115" s="5"/>
      <c r="P115" s="5"/>
      <c r="Q115" s="5"/>
      <c r="R115" s="5"/>
      <c r="S115" s="5"/>
      <c r="T115" s="5"/>
      <c r="U115" s="5"/>
      <c r="V115" s="5"/>
      <c r="W115" s="5"/>
      <c r="X115" s="5"/>
      <c r="Y115" s="5"/>
      <c r="Z115" s="5"/>
    </row>
    <row r="116" ht="16.5" customHeight="1">
      <c r="A116" s="5"/>
      <c r="B116" s="5"/>
      <c r="C116" s="5"/>
      <c r="D116" s="5"/>
      <c r="E116" s="5"/>
      <c r="F116" s="5"/>
      <c r="G116" s="5"/>
      <c r="H116" s="72"/>
      <c r="I116" s="107"/>
      <c r="J116" s="108"/>
      <c r="K116" s="5"/>
      <c r="L116" s="5"/>
      <c r="M116" s="5"/>
      <c r="N116" s="5"/>
      <c r="O116" s="5"/>
      <c r="P116" s="5"/>
      <c r="Q116" s="5"/>
      <c r="R116" s="5"/>
      <c r="S116" s="5"/>
      <c r="T116" s="5"/>
      <c r="U116" s="5"/>
      <c r="V116" s="5"/>
      <c r="W116" s="5"/>
      <c r="X116" s="5"/>
      <c r="Y116" s="5"/>
      <c r="Z116" s="5"/>
    </row>
    <row r="117" ht="16.5" customHeight="1">
      <c r="A117" s="5"/>
      <c r="B117" s="5"/>
      <c r="C117" s="5"/>
      <c r="D117" s="5"/>
      <c r="E117" s="5"/>
      <c r="F117" s="5"/>
      <c r="G117" s="5"/>
      <c r="H117" s="72"/>
      <c r="I117" s="107"/>
      <c r="J117" s="108"/>
      <c r="K117" s="5"/>
      <c r="L117" s="5"/>
      <c r="M117" s="5"/>
      <c r="N117" s="5"/>
      <c r="O117" s="5"/>
      <c r="P117" s="5"/>
      <c r="Q117" s="5"/>
      <c r="R117" s="5"/>
      <c r="S117" s="5"/>
      <c r="T117" s="5"/>
      <c r="U117" s="5"/>
      <c r="V117" s="5"/>
      <c r="W117" s="5"/>
      <c r="X117" s="5"/>
      <c r="Y117" s="5"/>
      <c r="Z117" s="5"/>
    </row>
    <row r="118" ht="16.5" customHeight="1">
      <c r="A118" s="5"/>
      <c r="B118" s="5"/>
      <c r="C118" s="5"/>
      <c r="D118" s="5"/>
      <c r="E118" s="5"/>
      <c r="F118" s="5"/>
      <c r="G118" s="5"/>
      <c r="H118" s="72"/>
      <c r="I118" s="107"/>
      <c r="J118" s="108"/>
      <c r="K118" s="5"/>
      <c r="L118" s="5"/>
      <c r="M118" s="5"/>
      <c r="N118" s="5"/>
      <c r="O118" s="5"/>
      <c r="P118" s="5"/>
      <c r="Q118" s="5"/>
      <c r="R118" s="5"/>
      <c r="S118" s="5"/>
      <c r="T118" s="5"/>
      <c r="U118" s="5"/>
      <c r="V118" s="5"/>
      <c r="W118" s="5"/>
      <c r="X118" s="5"/>
      <c r="Y118" s="5"/>
      <c r="Z118" s="5"/>
    </row>
    <row r="119" ht="16.5" customHeight="1">
      <c r="A119" s="5"/>
      <c r="B119" s="5"/>
      <c r="C119" s="5"/>
      <c r="D119" s="5"/>
      <c r="E119" s="5"/>
      <c r="F119" s="5"/>
      <c r="G119" s="5"/>
      <c r="H119" s="72"/>
      <c r="I119" s="107"/>
      <c r="J119" s="108"/>
      <c r="K119" s="5"/>
      <c r="L119" s="5"/>
      <c r="M119" s="5"/>
      <c r="N119" s="5"/>
      <c r="O119" s="5"/>
      <c r="P119" s="5"/>
      <c r="Q119" s="5"/>
      <c r="R119" s="5"/>
      <c r="S119" s="5"/>
      <c r="T119" s="5"/>
      <c r="U119" s="5"/>
      <c r="V119" s="5"/>
      <c r="W119" s="5"/>
      <c r="X119" s="5"/>
      <c r="Y119" s="5"/>
      <c r="Z119" s="5"/>
    </row>
    <row r="120" ht="16.5" customHeight="1">
      <c r="A120" s="5"/>
      <c r="B120" s="5"/>
      <c r="C120" s="5"/>
      <c r="D120" s="5"/>
      <c r="E120" s="5"/>
      <c r="F120" s="5"/>
      <c r="G120" s="5"/>
      <c r="H120" s="72"/>
      <c r="I120" s="107"/>
      <c r="J120" s="108"/>
      <c r="K120" s="5"/>
      <c r="L120" s="5"/>
      <c r="M120" s="5"/>
      <c r="N120" s="5"/>
      <c r="O120" s="5"/>
      <c r="P120" s="5"/>
      <c r="Q120" s="5"/>
      <c r="R120" s="5"/>
      <c r="S120" s="5"/>
      <c r="T120" s="5"/>
      <c r="U120" s="5"/>
      <c r="V120" s="5"/>
      <c r="W120" s="5"/>
      <c r="X120" s="5"/>
      <c r="Y120" s="5"/>
      <c r="Z120" s="5"/>
    </row>
    <row r="121" ht="16.5" customHeight="1">
      <c r="A121" s="5"/>
      <c r="B121" s="5"/>
      <c r="C121" s="5"/>
      <c r="D121" s="5"/>
      <c r="E121" s="5"/>
      <c r="F121" s="5"/>
      <c r="G121" s="5"/>
      <c r="H121" s="72"/>
      <c r="I121" s="107"/>
      <c r="J121" s="108"/>
      <c r="K121" s="5"/>
      <c r="L121" s="5"/>
      <c r="M121" s="5"/>
      <c r="N121" s="5"/>
      <c r="O121" s="5"/>
      <c r="P121" s="5"/>
      <c r="Q121" s="5"/>
      <c r="R121" s="5"/>
      <c r="S121" s="5"/>
      <c r="T121" s="5"/>
      <c r="U121" s="5"/>
      <c r="V121" s="5"/>
      <c r="W121" s="5"/>
      <c r="X121" s="5"/>
      <c r="Y121" s="5"/>
      <c r="Z121" s="5"/>
    </row>
    <row r="122" ht="16.5" customHeight="1">
      <c r="A122" s="5"/>
      <c r="B122" s="5"/>
      <c r="C122" s="5"/>
      <c r="D122" s="5"/>
      <c r="E122" s="5"/>
      <c r="F122" s="5"/>
      <c r="G122" s="5"/>
      <c r="H122" s="72"/>
      <c r="I122" s="107"/>
      <c r="J122" s="108"/>
      <c r="K122" s="5"/>
      <c r="L122" s="5"/>
      <c r="M122" s="5"/>
      <c r="N122" s="5"/>
      <c r="O122" s="5"/>
      <c r="P122" s="5"/>
      <c r="Q122" s="5"/>
      <c r="R122" s="5"/>
      <c r="S122" s="5"/>
      <c r="T122" s="5"/>
      <c r="U122" s="5"/>
      <c r="V122" s="5"/>
      <c r="W122" s="5"/>
      <c r="X122" s="5"/>
      <c r="Y122" s="5"/>
      <c r="Z122" s="5"/>
    </row>
    <row r="123" ht="16.5" customHeight="1">
      <c r="A123" s="5"/>
      <c r="B123" s="5"/>
      <c r="C123" s="5"/>
      <c r="D123" s="5"/>
      <c r="E123" s="5"/>
      <c r="F123" s="5"/>
      <c r="G123" s="5"/>
      <c r="H123" s="72"/>
      <c r="I123" s="107"/>
      <c r="J123" s="108"/>
      <c r="K123" s="5"/>
      <c r="L123" s="5"/>
      <c r="M123" s="5"/>
      <c r="N123" s="5"/>
      <c r="O123" s="5"/>
      <c r="P123" s="5"/>
      <c r="Q123" s="5"/>
      <c r="R123" s="5"/>
      <c r="S123" s="5"/>
      <c r="T123" s="5"/>
      <c r="U123" s="5"/>
      <c r="V123" s="5"/>
      <c r="W123" s="5"/>
      <c r="X123" s="5"/>
      <c r="Y123" s="5"/>
      <c r="Z123" s="5"/>
    </row>
    <row r="124" ht="16.5" customHeight="1">
      <c r="A124" s="5"/>
      <c r="B124" s="5"/>
      <c r="C124" s="5"/>
      <c r="D124" s="5"/>
      <c r="E124" s="5"/>
      <c r="F124" s="5"/>
      <c r="G124" s="5"/>
      <c r="H124" s="72"/>
      <c r="I124" s="107"/>
      <c r="J124" s="108"/>
      <c r="K124" s="5"/>
      <c r="L124" s="5"/>
      <c r="M124" s="5"/>
      <c r="N124" s="5"/>
      <c r="O124" s="5"/>
      <c r="P124" s="5"/>
      <c r="Q124" s="5"/>
      <c r="R124" s="5"/>
      <c r="S124" s="5"/>
      <c r="T124" s="5"/>
      <c r="U124" s="5"/>
      <c r="V124" s="5"/>
      <c r="W124" s="5"/>
      <c r="X124" s="5"/>
      <c r="Y124" s="5"/>
      <c r="Z124" s="5"/>
    </row>
    <row r="125" ht="16.5" customHeight="1">
      <c r="A125" s="5"/>
      <c r="B125" s="5"/>
      <c r="C125" s="5"/>
      <c r="D125" s="5"/>
      <c r="E125" s="5"/>
      <c r="F125" s="5"/>
      <c r="G125" s="5"/>
      <c r="H125" s="72"/>
      <c r="I125" s="107"/>
      <c r="J125" s="108"/>
      <c r="K125" s="5"/>
      <c r="L125" s="5"/>
      <c r="M125" s="5"/>
      <c r="N125" s="5"/>
      <c r="O125" s="5"/>
      <c r="P125" s="5"/>
      <c r="Q125" s="5"/>
      <c r="R125" s="5"/>
      <c r="S125" s="5"/>
      <c r="T125" s="5"/>
      <c r="U125" s="5"/>
      <c r="V125" s="5"/>
      <c r="W125" s="5"/>
      <c r="X125" s="5"/>
      <c r="Y125" s="5"/>
      <c r="Z125" s="5"/>
    </row>
    <row r="126" ht="16.5" customHeight="1">
      <c r="A126" s="5"/>
      <c r="B126" s="5"/>
      <c r="C126" s="5"/>
      <c r="D126" s="5"/>
      <c r="E126" s="5"/>
      <c r="F126" s="5"/>
      <c r="G126" s="5"/>
      <c r="H126" s="72"/>
      <c r="I126" s="107"/>
      <c r="J126" s="108"/>
      <c r="K126" s="5"/>
      <c r="L126" s="5"/>
      <c r="M126" s="5"/>
      <c r="N126" s="5"/>
      <c r="O126" s="5"/>
      <c r="P126" s="5"/>
      <c r="Q126" s="5"/>
      <c r="R126" s="5"/>
      <c r="S126" s="5"/>
      <c r="T126" s="5"/>
      <c r="U126" s="5"/>
      <c r="V126" s="5"/>
      <c r="W126" s="5"/>
      <c r="X126" s="5"/>
      <c r="Y126" s="5"/>
      <c r="Z126" s="5"/>
    </row>
    <row r="127" ht="16.5" customHeight="1">
      <c r="A127" s="5"/>
      <c r="B127" s="5"/>
      <c r="C127" s="5"/>
      <c r="D127" s="5"/>
      <c r="E127" s="5"/>
      <c r="F127" s="5"/>
      <c r="G127" s="5"/>
      <c r="H127" s="72"/>
      <c r="I127" s="107"/>
      <c r="J127" s="108"/>
      <c r="K127" s="5"/>
      <c r="L127" s="5"/>
      <c r="M127" s="5"/>
      <c r="N127" s="5"/>
      <c r="O127" s="5"/>
      <c r="P127" s="5"/>
      <c r="Q127" s="5"/>
      <c r="R127" s="5"/>
      <c r="S127" s="5"/>
      <c r="T127" s="5"/>
      <c r="U127" s="5"/>
      <c r="V127" s="5"/>
      <c r="W127" s="5"/>
      <c r="X127" s="5"/>
      <c r="Y127" s="5"/>
      <c r="Z127" s="5"/>
    </row>
    <row r="128" ht="16.5" customHeight="1">
      <c r="A128" s="5"/>
      <c r="B128" s="5"/>
      <c r="C128" s="5"/>
      <c r="D128" s="5"/>
      <c r="E128" s="5"/>
      <c r="F128" s="5"/>
      <c r="G128" s="5"/>
      <c r="H128" s="72"/>
      <c r="I128" s="107"/>
      <c r="J128" s="108"/>
      <c r="K128" s="5"/>
      <c r="L128" s="5"/>
      <c r="M128" s="5"/>
      <c r="N128" s="5"/>
      <c r="O128" s="5"/>
      <c r="P128" s="5"/>
      <c r="Q128" s="5"/>
      <c r="R128" s="5"/>
      <c r="S128" s="5"/>
      <c r="T128" s="5"/>
      <c r="U128" s="5"/>
      <c r="V128" s="5"/>
      <c r="W128" s="5"/>
      <c r="X128" s="5"/>
      <c r="Y128" s="5"/>
      <c r="Z128" s="5"/>
    </row>
    <row r="129" ht="16.5" customHeight="1">
      <c r="A129" s="5"/>
      <c r="B129" s="5"/>
      <c r="C129" s="5"/>
      <c r="D129" s="5"/>
      <c r="E129" s="5"/>
      <c r="F129" s="5"/>
      <c r="G129" s="5"/>
      <c r="H129" s="72"/>
      <c r="I129" s="107"/>
      <c r="J129" s="108"/>
      <c r="K129" s="5"/>
      <c r="L129" s="5"/>
      <c r="M129" s="5"/>
      <c r="N129" s="5"/>
      <c r="O129" s="5"/>
      <c r="P129" s="5"/>
      <c r="Q129" s="5"/>
      <c r="R129" s="5"/>
      <c r="S129" s="5"/>
      <c r="T129" s="5"/>
      <c r="U129" s="5"/>
      <c r="V129" s="5"/>
      <c r="W129" s="5"/>
      <c r="X129" s="5"/>
      <c r="Y129" s="5"/>
      <c r="Z129" s="5"/>
    </row>
    <row r="130" ht="16.5" customHeight="1">
      <c r="A130" s="5"/>
      <c r="B130" s="5"/>
      <c r="C130" s="5"/>
      <c r="D130" s="5"/>
      <c r="E130" s="5"/>
      <c r="F130" s="5"/>
      <c r="G130" s="5"/>
      <c r="H130" s="72"/>
      <c r="I130" s="107"/>
      <c r="J130" s="108"/>
      <c r="K130" s="5"/>
      <c r="L130" s="5"/>
      <c r="M130" s="5"/>
      <c r="N130" s="5"/>
      <c r="O130" s="5"/>
      <c r="P130" s="5"/>
      <c r="Q130" s="5"/>
      <c r="R130" s="5"/>
      <c r="S130" s="5"/>
      <c r="T130" s="5"/>
      <c r="U130" s="5"/>
      <c r="V130" s="5"/>
      <c r="W130" s="5"/>
      <c r="X130" s="5"/>
      <c r="Y130" s="5"/>
      <c r="Z130" s="5"/>
    </row>
    <row r="131" ht="16.5" customHeight="1">
      <c r="A131" s="5"/>
      <c r="B131" s="5"/>
      <c r="C131" s="5"/>
      <c r="D131" s="5"/>
      <c r="E131" s="5"/>
      <c r="F131" s="5"/>
      <c r="G131" s="5"/>
      <c r="H131" s="72"/>
      <c r="I131" s="107"/>
      <c r="J131" s="108"/>
      <c r="K131" s="5"/>
      <c r="L131" s="5"/>
      <c r="M131" s="5"/>
      <c r="N131" s="5"/>
      <c r="O131" s="5"/>
      <c r="P131" s="5"/>
      <c r="Q131" s="5"/>
      <c r="R131" s="5"/>
      <c r="S131" s="5"/>
      <c r="T131" s="5"/>
      <c r="U131" s="5"/>
      <c r="V131" s="5"/>
      <c r="W131" s="5"/>
      <c r="X131" s="5"/>
      <c r="Y131" s="5"/>
      <c r="Z131" s="5"/>
    </row>
    <row r="132" ht="16.5" customHeight="1">
      <c r="A132" s="5"/>
      <c r="B132" s="5"/>
      <c r="C132" s="5"/>
      <c r="D132" s="5"/>
      <c r="E132" s="5"/>
      <c r="F132" s="5"/>
      <c r="G132" s="5"/>
      <c r="H132" s="72"/>
      <c r="I132" s="107"/>
      <c r="J132" s="108"/>
      <c r="K132" s="5"/>
      <c r="L132" s="5"/>
      <c r="M132" s="5"/>
      <c r="N132" s="5"/>
      <c r="O132" s="5"/>
      <c r="P132" s="5"/>
      <c r="Q132" s="5"/>
      <c r="R132" s="5"/>
      <c r="S132" s="5"/>
      <c r="T132" s="5"/>
      <c r="U132" s="5"/>
      <c r="V132" s="5"/>
      <c r="W132" s="5"/>
      <c r="X132" s="5"/>
      <c r="Y132" s="5"/>
      <c r="Z132" s="5"/>
    </row>
    <row r="133" ht="16.5" customHeight="1">
      <c r="A133" s="5"/>
      <c r="B133" s="5"/>
      <c r="C133" s="5"/>
      <c r="D133" s="5"/>
      <c r="E133" s="5"/>
      <c r="F133" s="5"/>
      <c r="G133" s="5"/>
      <c r="H133" s="72"/>
      <c r="I133" s="107"/>
      <c r="J133" s="108"/>
      <c r="K133" s="5"/>
      <c r="L133" s="5"/>
      <c r="M133" s="5"/>
      <c r="N133" s="5"/>
      <c r="O133" s="5"/>
      <c r="P133" s="5"/>
      <c r="Q133" s="5"/>
      <c r="R133" s="5"/>
      <c r="S133" s="5"/>
      <c r="T133" s="5"/>
      <c r="U133" s="5"/>
      <c r="V133" s="5"/>
      <c r="W133" s="5"/>
      <c r="X133" s="5"/>
      <c r="Y133" s="5"/>
      <c r="Z133" s="5"/>
    </row>
    <row r="134" ht="16.5" customHeight="1">
      <c r="A134" s="5"/>
      <c r="B134" s="5"/>
      <c r="C134" s="5"/>
      <c r="D134" s="5"/>
      <c r="E134" s="5"/>
      <c r="F134" s="5"/>
      <c r="G134" s="5"/>
      <c r="H134" s="72"/>
      <c r="I134" s="107"/>
      <c r="J134" s="108"/>
      <c r="K134" s="5"/>
      <c r="L134" s="5"/>
      <c r="M134" s="5"/>
      <c r="N134" s="5"/>
      <c r="O134" s="5"/>
      <c r="P134" s="5"/>
      <c r="Q134" s="5"/>
      <c r="R134" s="5"/>
      <c r="S134" s="5"/>
      <c r="T134" s="5"/>
      <c r="U134" s="5"/>
      <c r="V134" s="5"/>
      <c r="W134" s="5"/>
      <c r="X134" s="5"/>
      <c r="Y134" s="5"/>
      <c r="Z134" s="5"/>
    </row>
    <row r="135" ht="16.5" customHeight="1">
      <c r="A135" s="5"/>
      <c r="B135" s="5"/>
      <c r="C135" s="5"/>
      <c r="D135" s="5"/>
      <c r="E135" s="5"/>
      <c r="F135" s="5"/>
      <c r="G135" s="5"/>
      <c r="H135" s="72"/>
      <c r="I135" s="107"/>
      <c r="J135" s="108"/>
      <c r="K135" s="5"/>
      <c r="L135" s="5"/>
      <c r="M135" s="5"/>
      <c r="N135" s="5"/>
      <c r="O135" s="5"/>
      <c r="P135" s="5"/>
      <c r="Q135" s="5"/>
      <c r="R135" s="5"/>
      <c r="S135" s="5"/>
      <c r="T135" s="5"/>
      <c r="U135" s="5"/>
      <c r="V135" s="5"/>
      <c r="W135" s="5"/>
      <c r="X135" s="5"/>
      <c r="Y135" s="5"/>
      <c r="Z135" s="5"/>
    </row>
    <row r="136" ht="16.5" customHeight="1">
      <c r="A136" s="5"/>
      <c r="B136" s="5"/>
      <c r="C136" s="5"/>
      <c r="D136" s="5"/>
      <c r="E136" s="5"/>
      <c r="F136" s="5"/>
      <c r="G136" s="5"/>
      <c r="H136" s="72"/>
      <c r="I136" s="107"/>
      <c r="J136" s="108"/>
      <c r="K136" s="5"/>
      <c r="L136" s="5"/>
      <c r="M136" s="5"/>
      <c r="N136" s="5"/>
      <c r="O136" s="5"/>
      <c r="P136" s="5"/>
      <c r="Q136" s="5"/>
      <c r="R136" s="5"/>
      <c r="S136" s="5"/>
      <c r="T136" s="5"/>
      <c r="U136" s="5"/>
      <c r="V136" s="5"/>
      <c r="W136" s="5"/>
      <c r="X136" s="5"/>
      <c r="Y136" s="5"/>
      <c r="Z136" s="5"/>
    </row>
    <row r="137" ht="16.5" customHeight="1">
      <c r="A137" s="5"/>
      <c r="B137" s="5"/>
      <c r="C137" s="5"/>
      <c r="D137" s="5"/>
      <c r="E137" s="5"/>
      <c r="F137" s="5"/>
      <c r="G137" s="5"/>
      <c r="H137" s="72"/>
      <c r="I137" s="107"/>
      <c r="J137" s="108"/>
      <c r="K137" s="5"/>
      <c r="L137" s="5"/>
      <c r="M137" s="5"/>
      <c r="N137" s="5"/>
      <c r="O137" s="5"/>
      <c r="P137" s="5"/>
      <c r="Q137" s="5"/>
      <c r="R137" s="5"/>
      <c r="S137" s="5"/>
      <c r="T137" s="5"/>
      <c r="U137" s="5"/>
      <c r="V137" s="5"/>
      <c r="W137" s="5"/>
      <c r="X137" s="5"/>
      <c r="Y137" s="5"/>
      <c r="Z137" s="5"/>
    </row>
    <row r="138" ht="16.5" customHeight="1">
      <c r="A138" s="5"/>
      <c r="B138" s="5"/>
      <c r="C138" s="5"/>
      <c r="D138" s="5"/>
      <c r="E138" s="5"/>
      <c r="F138" s="5"/>
      <c r="G138" s="5"/>
      <c r="H138" s="72"/>
      <c r="I138" s="107"/>
      <c r="J138" s="108"/>
      <c r="K138" s="5"/>
      <c r="L138" s="5"/>
      <c r="M138" s="5"/>
      <c r="N138" s="5"/>
      <c r="O138" s="5"/>
      <c r="P138" s="5"/>
      <c r="Q138" s="5"/>
      <c r="R138" s="5"/>
      <c r="S138" s="5"/>
      <c r="T138" s="5"/>
      <c r="U138" s="5"/>
      <c r="V138" s="5"/>
      <c r="W138" s="5"/>
      <c r="X138" s="5"/>
      <c r="Y138" s="5"/>
      <c r="Z138" s="5"/>
    </row>
    <row r="139" ht="16.5" customHeight="1">
      <c r="A139" s="5"/>
      <c r="B139" s="5"/>
      <c r="C139" s="5"/>
      <c r="D139" s="5"/>
      <c r="E139" s="5"/>
      <c r="F139" s="5"/>
      <c r="G139" s="5"/>
      <c r="H139" s="72"/>
      <c r="I139" s="107"/>
      <c r="J139" s="108"/>
      <c r="K139" s="5"/>
      <c r="L139" s="5"/>
      <c r="M139" s="5"/>
      <c r="N139" s="5"/>
      <c r="O139" s="5"/>
      <c r="P139" s="5"/>
      <c r="Q139" s="5"/>
      <c r="R139" s="5"/>
      <c r="S139" s="5"/>
      <c r="T139" s="5"/>
      <c r="U139" s="5"/>
      <c r="V139" s="5"/>
      <c r="W139" s="5"/>
      <c r="X139" s="5"/>
      <c r="Y139" s="5"/>
      <c r="Z139" s="5"/>
    </row>
    <row r="140" ht="16.5" customHeight="1">
      <c r="A140" s="5"/>
      <c r="B140" s="5"/>
      <c r="C140" s="5"/>
      <c r="D140" s="5"/>
      <c r="E140" s="5"/>
      <c r="F140" s="5"/>
      <c r="G140" s="5"/>
      <c r="H140" s="72"/>
      <c r="I140" s="107"/>
      <c r="J140" s="108"/>
      <c r="K140" s="5"/>
      <c r="L140" s="5"/>
      <c r="M140" s="5"/>
      <c r="N140" s="5"/>
      <c r="O140" s="5"/>
      <c r="P140" s="5"/>
      <c r="Q140" s="5"/>
      <c r="R140" s="5"/>
      <c r="S140" s="5"/>
      <c r="T140" s="5"/>
      <c r="U140" s="5"/>
      <c r="V140" s="5"/>
      <c r="W140" s="5"/>
      <c r="X140" s="5"/>
      <c r="Y140" s="5"/>
      <c r="Z140" s="5"/>
    </row>
    <row r="141" ht="16.5" customHeight="1">
      <c r="A141" s="5"/>
      <c r="B141" s="5"/>
      <c r="C141" s="5"/>
      <c r="D141" s="5"/>
      <c r="E141" s="5"/>
      <c r="F141" s="5"/>
      <c r="G141" s="5"/>
      <c r="H141" s="72"/>
      <c r="I141" s="107"/>
      <c r="J141" s="108"/>
      <c r="K141" s="5"/>
      <c r="L141" s="5"/>
      <c r="M141" s="5"/>
      <c r="N141" s="5"/>
      <c r="O141" s="5"/>
      <c r="P141" s="5"/>
      <c r="Q141" s="5"/>
      <c r="R141" s="5"/>
      <c r="S141" s="5"/>
      <c r="T141" s="5"/>
      <c r="U141" s="5"/>
      <c r="V141" s="5"/>
      <c r="W141" s="5"/>
      <c r="X141" s="5"/>
      <c r="Y141" s="5"/>
      <c r="Z141" s="5"/>
    </row>
    <row r="142" ht="16.5" customHeight="1">
      <c r="A142" s="5"/>
      <c r="B142" s="5"/>
      <c r="C142" s="5"/>
      <c r="D142" s="5"/>
      <c r="E142" s="5"/>
      <c r="F142" s="5"/>
      <c r="G142" s="5"/>
      <c r="H142" s="72"/>
      <c r="I142" s="107"/>
      <c r="J142" s="108"/>
      <c r="K142" s="5"/>
      <c r="L142" s="5"/>
      <c r="M142" s="5"/>
      <c r="N142" s="5"/>
      <c r="O142" s="5"/>
      <c r="P142" s="5"/>
      <c r="Q142" s="5"/>
      <c r="R142" s="5"/>
      <c r="S142" s="5"/>
      <c r="T142" s="5"/>
      <c r="U142" s="5"/>
      <c r="V142" s="5"/>
      <c r="W142" s="5"/>
      <c r="X142" s="5"/>
      <c r="Y142" s="5"/>
      <c r="Z142" s="5"/>
    </row>
    <row r="143" ht="16.5" customHeight="1">
      <c r="A143" s="5"/>
      <c r="B143" s="5"/>
      <c r="C143" s="5"/>
      <c r="D143" s="5"/>
      <c r="E143" s="5"/>
      <c r="F143" s="5"/>
      <c r="G143" s="5"/>
      <c r="H143" s="72"/>
      <c r="I143" s="107"/>
      <c r="J143" s="108"/>
      <c r="K143" s="5"/>
      <c r="L143" s="5"/>
      <c r="M143" s="5"/>
      <c r="N143" s="5"/>
      <c r="O143" s="5"/>
      <c r="P143" s="5"/>
      <c r="Q143" s="5"/>
      <c r="R143" s="5"/>
      <c r="S143" s="5"/>
      <c r="T143" s="5"/>
      <c r="U143" s="5"/>
      <c r="V143" s="5"/>
      <c r="W143" s="5"/>
      <c r="X143" s="5"/>
      <c r="Y143" s="5"/>
      <c r="Z143" s="5"/>
    </row>
    <row r="144" ht="16.5" customHeight="1">
      <c r="A144" s="5"/>
      <c r="B144" s="5"/>
      <c r="C144" s="5"/>
      <c r="D144" s="5"/>
      <c r="E144" s="5"/>
      <c r="F144" s="5"/>
      <c r="G144" s="5"/>
      <c r="H144" s="72"/>
      <c r="I144" s="107"/>
      <c r="J144" s="108"/>
      <c r="K144" s="5"/>
      <c r="L144" s="5"/>
      <c r="M144" s="5"/>
      <c r="N144" s="5"/>
      <c r="O144" s="5"/>
      <c r="P144" s="5"/>
      <c r="Q144" s="5"/>
      <c r="R144" s="5"/>
      <c r="S144" s="5"/>
      <c r="T144" s="5"/>
      <c r="U144" s="5"/>
      <c r="V144" s="5"/>
      <c r="W144" s="5"/>
      <c r="X144" s="5"/>
      <c r="Y144" s="5"/>
      <c r="Z144" s="5"/>
    </row>
    <row r="145" ht="16.5" customHeight="1">
      <c r="A145" s="5"/>
      <c r="B145" s="5"/>
      <c r="C145" s="5"/>
      <c r="D145" s="5"/>
      <c r="E145" s="5"/>
      <c r="F145" s="5"/>
      <c r="G145" s="5"/>
      <c r="H145" s="72"/>
      <c r="I145" s="107"/>
      <c r="J145" s="108"/>
      <c r="K145" s="5"/>
      <c r="L145" s="5"/>
      <c r="M145" s="5"/>
      <c r="N145" s="5"/>
      <c r="O145" s="5"/>
      <c r="P145" s="5"/>
      <c r="Q145" s="5"/>
      <c r="R145" s="5"/>
      <c r="S145" s="5"/>
      <c r="T145" s="5"/>
      <c r="U145" s="5"/>
      <c r="V145" s="5"/>
      <c r="W145" s="5"/>
      <c r="X145" s="5"/>
      <c r="Y145" s="5"/>
      <c r="Z145" s="5"/>
    </row>
    <row r="146" ht="16.5" customHeight="1">
      <c r="A146" s="5"/>
      <c r="B146" s="5"/>
      <c r="C146" s="5"/>
      <c r="D146" s="5"/>
      <c r="E146" s="5"/>
      <c r="F146" s="5"/>
      <c r="G146" s="5"/>
      <c r="H146" s="72"/>
      <c r="I146" s="107"/>
      <c r="J146" s="108"/>
      <c r="K146" s="5"/>
      <c r="L146" s="5"/>
      <c r="M146" s="5"/>
      <c r="N146" s="5"/>
      <c r="O146" s="5"/>
      <c r="P146" s="5"/>
      <c r="Q146" s="5"/>
      <c r="R146" s="5"/>
      <c r="S146" s="5"/>
      <c r="T146" s="5"/>
      <c r="U146" s="5"/>
      <c r="V146" s="5"/>
      <c r="W146" s="5"/>
      <c r="X146" s="5"/>
      <c r="Y146" s="5"/>
      <c r="Z146" s="5"/>
    </row>
    <row r="147" ht="16.5" customHeight="1">
      <c r="A147" s="5"/>
      <c r="B147" s="5"/>
      <c r="C147" s="5"/>
      <c r="D147" s="5"/>
      <c r="E147" s="5"/>
      <c r="F147" s="5"/>
      <c r="G147" s="5"/>
      <c r="H147" s="72"/>
      <c r="I147" s="107"/>
      <c r="J147" s="108"/>
      <c r="K147" s="5"/>
      <c r="L147" s="5"/>
      <c r="M147" s="5"/>
      <c r="N147" s="5"/>
      <c r="O147" s="5"/>
      <c r="P147" s="5"/>
      <c r="Q147" s="5"/>
      <c r="R147" s="5"/>
      <c r="S147" s="5"/>
      <c r="T147" s="5"/>
      <c r="U147" s="5"/>
      <c r="V147" s="5"/>
      <c r="W147" s="5"/>
      <c r="X147" s="5"/>
      <c r="Y147" s="5"/>
      <c r="Z147" s="5"/>
    </row>
    <row r="148" ht="16.5" customHeight="1">
      <c r="A148" s="5"/>
      <c r="B148" s="5"/>
      <c r="C148" s="5"/>
      <c r="D148" s="5"/>
      <c r="E148" s="5"/>
      <c r="F148" s="5"/>
      <c r="G148" s="5"/>
      <c r="H148" s="72"/>
      <c r="I148" s="107"/>
      <c r="J148" s="108"/>
      <c r="K148" s="5"/>
      <c r="L148" s="5"/>
      <c r="M148" s="5"/>
      <c r="N148" s="5"/>
      <c r="O148" s="5"/>
      <c r="P148" s="5"/>
      <c r="Q148" s="5"/>
      <c r="R148" s="5"/>
      <c r="S148" s="5"/>
      <c r="T148" s="5"/>
      <c r="U148" s="5"/>
      <c r="V148" s="5"/>
      <c r="W148" s="5"/>
      <c r="X148" s="5"/>
      <c r="Y148" s="5"/>
      <c r="Z148" s="5"/>
    </row>
    <row r="149" ht="16.5" customHeight="1">
      <c r="A149" s="5"/>
      <c r="B149" s="5"/>
      <c r="C149" s="5"/>
      <c r="D149" s="5"/>
      <c r="E149" s="5"/>
      <c r="F149" s="5"/>
      <c r="G149" s="5"/>
      <c r="H149" s="72"/>
      <c r="I149" s="107"/>
      <c r="J149" s="108"/>
      <c r="K149" s="5"/>
      <c r="L149" s="5"/>
      <c r="M149" s="5"/>
      <c r="N149" s="5"/>
      <c r="O149" s="5"/>
      <c r="P149" s="5"/>
      <c r="Q149" s="5"/>
      <c r="R149" s="5"/>
      <c r="S149" s="5"/>
      <c r="T149" s="5"/>
      <c r="U149" s="5"/>
      <c r="V149" s="5"/>
      <c r="W149" s="5"/>
      <c r="X149" s="5"/>
      <c r="Y149" s="5"/>
      <c r="Z149" s="5"/>
    </row>
    <row r="150" ht="16.5" customHeight="1">
      <c r="A150" s="5"/>
      <c r="B150" s="5"/>
      <c r="C150" s="5"/>
      <c r="D150" s="5"/>
      <c r="E150" s="5"/>
      <c r="F150" s="5"/>
      <c r="G150" s="5"/>
      <c r="H150" s="72"/>
      <c r="I150" s="107"/>
      <c r="J150" s="108"/>
      <c r="K150" s="5"/>
      <c r="L150" s="5"/>
      <c r="M150" s="5"/>
      <c r="N150" s="5"/>
      <c r="O150" s="5"/>
      <c r="P150" s="5"/>
      <c r="Q150" s="5"/>
      <c r="R150" s="5"/>
      <c r="S150" s="5"/>
      <c r="T150" s="5"/>
      <c r="U150" s="5"/>
      <c r="V150" s="5"/>
      <c r="W150" s="5"/>
      <c r="X150" s="5"/>
      <c r="Y150" s="5"/>
      <c r="Z150" s="5"/>
    </row>
    <row r="151" ht="16.5" customHeight="1">
      <c r="A151" s="5"/>
      <c r="B151" s="5"/>
      <c r="C151" s="5"/>
      <c r="D151" s="5"/>
      <c r="E151" s="5"/>
      <c r="F151" s="5"/>
      <c r="G151" s="5"/>
      <c r="H151" s="72"/>
      <c r="I151" s="107"/>
      <c r="J151" s="108"/>
      <c r="K151" s="5"/>
      <c r="L151" s="5"/>
      <c r="M151" s="5"/>
      <c r="N151" s="5"/>
      <c r="O151" s="5"/>
      <c r="P151" s="5"/>
      <c r="Q151" s="5"/>
      <c r="R151" s="5"/>
      <c r="S151" s="5"/>
      <c r="T151" s="5"/>
      <c r="U151" s="5"/>
      <c r="V151" s="5"/>
      <c r="W151" s="5"/>
      <c r="X151" s="5"/>
      <c r="Y151" s="5"/>
      <c r="Z151" s="5"/>
    </row>
    <row r="152" ht="16.5" customHeight="1">
      <c r="A152" s="5"/>
      <c r="B152" s="5"/>
      <c r="C152" s="5"/>
      <c r="D152" s="5"/>
      <c r="E152" s="5"/>
      <c r="F152" s="5"/>
      <c r="G152" s="5"/>
      <c r="H152" s="72"/>
      <c r="I152" s="107"/>
      <c r="J152" s="108"/>
      <c r="K152" s="5"/>
      <c r="L152" s="5"/>
      <c r="M152" s="5"/>
      <c r="N152" s="5"/>
      <c r="O152" s="5"/>
      <c r="P152" s="5"/>
      <c r="Q152" s="5"/>
      <c r="R152" s="5"/>
      <c r="S152" s="5"/>
      <c r="T152" s="5"/>
      <c r="U152" s="5"/>
      <c r="V152" s="5"/>
      <c r="W152" s="5"/>
      <c r="X152" s="5"/>
      <c r="Y152" s="5"/>
      <c r="Z152" s="5"/>
    </row>
    <row r="153" ht="16.5" customHeight="1">
      <c r="A153" s="5"/>
      <c r="B153" s="5"/>
      <c r="C153" s="5"/>
      <c r="D153" s="5"/>
      <c r="E153" s="5"/>
      <c r="F153" s="5"/>
      <c r="G153" s="5"/>
      <c r="H153" s="72"/>
      <c r="I153" s="107"/>
      <c r="J153" s="108"/>
      <c r="K153" s="5"/>
      <c r="L153" s="5"/>
      <c r="M153" s="5"/>
      <c r="N153" s="5"/>
      <c r="O153" s="5"/>
      <c r="P153" s="5"/>
      <c r="Q153" s="5"/>
      <c r="R153" s="5"/>
      <c r="S153" s="5"/>
      <c r="T153" s="5"/>
      <c r="U153" s="5"/>
      <c r="V153" s="5"/>
      <c r="W153" s="5"/>
      <c r="X153" s="5"/>
      <c r="Y153" s="5"/>
      <c r="Z153" s="5"/>
    </row>
    <row r="154" ht="16.5" customHeight="1">
      <c r="A154" s="5"/>
      <c r="B154" s="5"/>
      <c r="C154" s="5"/>
      <c r="D154" s="5"/>
      <c r="E154" s="5"/>
      <c r="F154" s="5"/>
      <c r="G154" s="5"/>
      <c r="H154" s="72"/>
      <c r="I154" s="107"/>
      <c r="J154" s="108"/>
      <c r="K154" s="5"/>
      <c r="L154" s="5"/>
      <c r="M154" s="5"/>
      <c r="N154" s="5"/>
      <c r="O154" s="5"/>
      <c r="P154" s="5"/>
      <c r="Q154" s="5"/>
      <c r="R154" s="5"/>
      <c r="S154" s="5"/>
      <c r="T154" s="5"/>
      <c r="U154" s="5"/>
      <c r="V154" s="5"/>
      <c r="W154" s="5"/>
      <c r="X154" s="5"/>
      <c r="Y154" s="5"/>
      <c r="Z154" s="5"/>
    </row>
    <row r="155" ht="16.5" customHeight="1">
      <c r="A155" s="5"/>
      <c r="B155" s="5"/>
      <c r="C155" s="5"/>
      <c r="D155" s="5"/>
      <c r="E155" s="5"/>
      <c r="F155" s="5"/>
      <c r="G155" s="5"/>
      <c r="H155" s="72"/>
      <c r="I155" s="107"/>
      <c r="J155" s="108"/>
      <c r="K155" s="5"/>
      <c r="L155" s="5"/>
      <c r="M155" s="5"/>
      <c r="N155" s="5"/>
      <c r="O155" s="5"/>
      <c r="P155" s="5"/>
      <c r="Q155" s="5"/>
      <c r="R155" s="5"/>
      <c r="S155" s="5"/>
      <c r="T155" s="5"/>
      <c r="U155" s="5"/>
      <c r="V155" s="5"/>
      <c r="W155" s="5"/>
      <c r="X155" s="5"/>
      <c r="Y155" s="5"/>
      <c r="Z155" s="5"/>
    </row>
    <row r="156" ht="16.5" customHeight="1">
      <c r="A156" s="5"/>
      <c r="B156" s="5"/>
      <c r="C156" s="5"/>
      <c r="D156" s="5"/>
      <c r="E156" s="5"/>
      <c r="F156" s="5"/>
      <c r="G156" s="5"/>
      <c r="H156" s="72"/>
      <c r="I156" s="107"/>
      <c r="J156" s="108"/>
      <c r="K156" s="5"/>
      <c r="L156" s="5"/>
      <c r="M156" s="5"/>
      <c r="N156" s="5"/>
      <c r="O156" s="5"/>
      <c r="P156" s="5"/>
      <c r="Q156" s="5"/>
      <c r="R156" s="5"/>
      <c r="S156" s="5"/>
      <c r="T156" s="5"/>
      <c r="U156" s="5"/>
      <c r="V156" s="5"/>
      <c r="W156" s="5"/>
      <c r="X156" s="5"/>
      <c r="Y156" s="5"/>
      <c r="Z156" s="5"/>
    </row>
    <row r="157" ht="16.5" customHeight="1">
      <c r="A157" s="5"/>
      <c r="B157" s="5"/>
      <c r="C157" s="5"/>
      <c r="D157" s="5"/>
      <c r="E157" s="5"/>
      <c r="F157" s="5"/>
      <c r="G157" s="5"/>
      <c r="H157" s="72"/>
      <c r="I157" s="107"/>
      <c r="J157" s="108"/>
      <c r="K157" s="5"/>
      <c r="L157" s="5"/>
      <c r="M157" s="5"/>
      <c r="N157" s="5"/>
      <c r="O157" s="5"/>
      <c r="P157" s="5"/>
      <c r="Q157" s="5"/>
      <c r="R157" s="5"/>
      <c r="S157" s="5"/>
      <c r="T157" s="5"/>
      <c r="U157" s="5"/>
      <c r="V157" s="5"/>
      <c r="W157" s="5"/>
      <c r="X157" s="5"/>
      <c r="Y157" s="5"/>
      <c r="Z157" s="5"/>
    </row>
    <row r="158" ht="16.5" customHeight="1">
      <c r="A158" s="5"/>
      <c r="B158" s="5"/>
      <c r="C158" s="5"/>
      <c r="D158" s="5"/>
      <c r="E158" s="5"/>
      <c r="F158" s="5"/>
      <c r="G158" s="5"/>
      <c r="H158" s="72"/>
      <c r="I158" s="107"/>
      <c r="J158" s="108"/>
      <c r="K158" s="5"/>
      <c r="L158" s="5"/>
      <c r="M158" s="5"/>
      <c r="N158" s="5"/>
      <c r="O158" s="5"/>
      <c r="P158" s="5"/>
      <c r="Q158" s="5"/>
      <c r="R158" s="5"/>
      <c r="S158" s="5"/>
      <c r="T158" s="5"/>
      <c r="U158" s="5"/>
      <c r="V158" s="5"/>
      <c r="W158" s="5"/>
      <c r="X158" s="5"/>
      <c r="Y158" s="5"/>
      <c r="Z158" s="5"/>
    </row>
    <row r="159" ht="16.5" customHeight="1">
      <c r="A159" s="5"/>
      <c r="B159" s="5"/>
      <c r="C159" s="5"/>
      <c r="D159" s="5"/>
      <c r="E159" s="5"/>
      <c r="F159" s="5"/>
      <c r="G159" s="5"/>
      <c r="H159" s="72"/>
      <c r="I159" s="107"/>
      <c r="J159" s="108"/>
      <c r="K159" s="5"/>
      <c r="L159" s="5"/>
      <c r="M159" s="5"/>
      <c r="N159" s="5"/>
      <c r="O159" s="5"/>
      <c r="P159" s="5"/>
      <c r="Q159" s="5"/>
      <c r="R159" s="5"/>
      <c r="S159" s="5"/>
      <c r="T159" s="5"/>
      <c r="U159" s="5"/>
      <c r="V159" s="5"/>
      <c r="W159" s="5"/>
      <c r="X159" s="5"/>
      <c r="Y159" s="5"/>
      <c r="Z159" s="5"/>
    </row>
    <row r="160" ht="16.5" customHeight="1">
      <c r="A160" s="5"/>
      <c r="B160" s="5"/>
      <c r="C160" s="5"/>
      <c r="D160" s="5"/>
      <c r="E160" s="5"/>
      <c r="F160" s="5"/>
      <c r="G160" s="5"/>
      <c r="H160" s="72"/>
      <c r="I160" s="107"/>
      <c r="J160" s="108"/>
      <c r="K160" s="5"/>
      <c r="L160" s="5"/>
      <c r="M160" s="5"/>
      <c r="N160" s="5"/>
      <c r="O160" s="5"/>
      <c r="P160" s="5"/>
      <c r="Q160" s="5"/>
      <c r="R160" s="5"/>
      <c r="S160" s="5"/>
      <c r="T160" s="5"/>
      <c r="U160" s="5"/>
      <c r="V160" s="5"/>
      <c r="W160" s="5"/>
      <c r="X160" s="5"/>
      <c r="Y160" s="5"/>
      <c r="Z160" s="5"/>
    </row>
    <row r="161" ht="16.5" customHeight="1">
      <c r="A161" s="5"/>
      <c r="B161" s="5"/>
      <c r="C161" s="5"/>
      <c r="D161" s="5"/>
      <c r="E161" s="5"/>
      <c r="F161" s="5"/>
      <c r="G161" s="5"/>
      <c r="H161" s="72"/>
      <c r="I161" s="107"/>
      <c r="J161" s="108"/>
      <c r="K161" s="5"/>
      <c r="L161" s="5"/>
      <c r="M161" s="5"/>
      <c r="N161" s="5"/>
      <c r="O161" s="5"/>
      <c r="P161" s="5"/>
      <c r="Q161" s="5"/>
      <c r="R161" s="5"/>
      <c r="S161" s="5"/>
      <c r="T161" s="5"/>
      <c r="U161" s="5"/>
      <c r="V161" s="5"/>
      <c r="W161" s="5"/>
      <c r="X161" s="5"/>
      <c r="Y161" s="5"/>
      <c r="Z161" s="5"/>
    </row>
    <row r="162" ht="16.5" customHeight="1">
      <c r="A162" s="5"/>
      <c r="B162" s="5"/>
      <c r="C162" s="5"/>
      <c r="D162" s="5"/>
      <c r="E162" s="5"/>
      <c r="F162" s="5"/>
      <c r="G162" s="5"/>
      <c r="H162" s="72"/>
      <c r="I162" s="107"/>
      <c r="J162" s="108"/>
      <c r="K162" s="5"/>
      <c r="L162" s="5"/>
      <c r="M162" s="5"/>
      <c r="N162" s="5"/>
      <c r="O162" s="5"/>
      <c r="P162" s="5"/>
      <c r="Q162" s="5"/>
      <c r="R162" s="5"/>
      <c r="S162" s="5"/>
      <c r="T162" s="5"/>
      <c r="U162" s="5"/>
      <c r="V162" s="5"/>
      <c r="W162" s="5"/>
      <c r="X162" s="5"/>
      <c r="Y162" s="5"/>
      <c r="Z162" s="5"/>
    </row>
    <row r="163" ht="16.5" customHeight="1">
      <c r="A163" s="5"/>
      <c r="B163" s="5"/>
      <c r="C163" s="5"/>
      <c r="D163" s="5"/>
      <c r="E163" s="5"/>
      <c r="F163" s="5"/>
      <c r="G163" s="5"/>
      <c r="H163" s="72"/>
      <c r="I163" s="107"/>
      <c r="J163" s="108"/>
      <c r="K163" s="5"/>
      <c r="L163" s="5"/>
      <c r="M163" s="5"/>
      <c r="N163" s="5"/>
      <c r="O163" s="5"/>
      <c r="P163" s="5"/>
      <c r="Q163" s="5"/>
      <c r="R163" s="5"/>
      <c r="S163" s="5"/>
      <c r="T163" s="5"/>
      <c r="U163" s="5"/>
      <c r="V163" s="5"/>
      <c r="W163" s="5"/>
      <c r="X163" s="5"/>
      <c r="Y163" s="5"/>
      <c r="Z163" s="5"/>
    </row>
    <row r="164" ht="16.5" customHeight="1">
      <c r="A164" s="5"/>
      <c r="B164" s="5"/>
      <c r="C164" s="5"/>
      <c r="D164" s="5"/>
      <c r="E164" s="5"/>
      <c r="F164" s="5"/>
      <c r="G164" s="5"/>
      <c r="H164" s="72"/>
      <c r="I164" s="107"/>
      <c r="J164" s="108"/>
      <c r="K164" s="5"/>
      <c r="L164" s="5"/>
      <c r="M164" s="5"/>
      <c r="N164" s="5"/>
      <c r="O164" s="5"/>
      <c r="P164" s="5"/>
      <c r="Q164" s="5"/>
      <c r="R164" s="5"/>
      <c r="S164" s="5"/>
      <c r="T164" s="5"/>
      <c r="U164" s="5"/>
      <c r="V164" s="5"/>
      <c r="W164" s="5"/>
      <c r="X164" s="5"/>
      <c r="Y164" s="5"/>
      <c r="Z164" s="5"/>
    </row>
    <row r="165" ht="16.5" customHeight="1">
      <c r="A165" s="5"/>
      <c r="B165" s="5"/>
      <c r="C165" s="5"/>
      <c r="D165" s="5"/>
      <c r="E165" s="5"/>
      <c r="F165" s="5"/>
      <c r="G165" s="5"/>
      <c r="H165" s="72"/>
      <c r="I165" s="107"/>
      <c r="J165" s="108"/>
      <c r="K165" s="5"/>
      <c r="L165" s="5"/>
      <c r="M165" s="5"/>
      <c r="N165" s="5"/>
      <c r="O165" s="5"/>
      <c r="P165" s="5"/>
      <c r="Q165" s="5"/>
      <c r="R165" s="5"/>
      <c r="S165" s="5"/>
      <c r="T165" s="5"/>
      <c r="U165" s="5"/>
      <c r="V165" s="5"/>
      <c r="W165" s="5"/>
      <c r="X165" s="5"/>
      <c r="Y165" s="5"/>
      <c r="Z165" s="5"/>
    </row>
    <row r="166" ht="16.5" customHeight="1">
      <c r="A166" s="5"/>
      <c r="B166" s="5"/>
      <c r="C166" s="5"/>
      <c r="D166" s="5"/>
      <c r="E166" s="5"/>
      <c r="F166" s="5"/>
      <c r="G166" s="5"/>
      <c r="H166" s="72"/>
      <c r="I166" s="107"/>
      <c r="J166" s="108"/>
      <c r="K166" s="5"/>
      <c r="L166" s="5"/>
      <c r="M166" s="5"/>
      <c r="N166" s="5"/>
      <c r="O166" s="5"/>
      <c r="P166" s="5"/>
      <c r="Q166" s="5"/>
      <c r="R166" s="5"/>
      <c r="S166" s="5"/>
      <c r="T166" s="5"/>
      <c r="U166" s="5"/>
      <c r="V166" s="5"/>
      <c r="W166" s="5"/>
      <c r="X166" s="5"/>
      <c r="Y166" s="5"/>
      <c r="Z166" s="5"/>
    </row>
    <row r="167" ht="16.5" customHeight="1">
      <c r="A167" s="5"/>
      <c r="B167" s="5"/>
      <c r="C167" s="5"/>
      <c r="D167" s="5"/>
      <c r="E167" s="5"/>
      <c r="F167" s="5"/>
      <c r="G167" s="5"/>
      <c r="H167" s="72"/>
      <c r="I167" s="107"/>
      <c r="J167" s="108"/>
      <c r="K167" s="5"/>
      <c r="L167" s="5"/>
      <c r="M167" s="5"/>
      <c r="N167" s="5"/>
      <c r="O167" s="5"/>
      <c r="P167" s="5"/>
      <c r="Q167" s="5"/>
      <c r="R167" s="5"/>
      <c r="S167" s="5"/>
      <c r="T167" s="5"/>
      <c r="U167" s="5"/>
      <c r="V167" s="5"/>
      <c r="W167" s="5"/>
      <c r="X167" s="5"/>
      <c r="Y167" s="5"/>
      <c r="Z167" s="5"/>
    </row>
    <row r="168" ht="16.5" customHeight="1">
      <c r="A168" s="5"/>
      <c r="B168" s="5"/>
      <c r="C168" s="5"/>
      <c r="D168" s="5"/>
      <c r="E168" s="5"/>
      <c r="F168" s="5"/>
      <c r="G168" s="5"/>
      <c r="H168" s="72"/>
      <c r="I168" s="107"/>
      <c r="J168" s="108"/>
      <c r="K168" s="5"/>
      <c r="L168" s="5"/>
      <c r="M168" s="5"/>
      <c r="N168" s="5"/>
      <c r="O168" s="5"/>
      <c r="P168" s="5"/>
      <c r="Q168" s="5"/>
      <c r="R168" s="5"/>
      <c r="S168" s="5"/>
      <c r="T168" s="5"/>
      <c r="U168" s="5"/>
      <c r="V168" s="5"/>
      <c r="W168" s="5"/>
      <c r="X168" s="5"/>
      <c r="Y168" s="5"/>
      <c r="Z168" s="5"/>
    </row>
    <row r="169" ht="16.5" customHeight="1">
      <c r="A169" s="5"/>
      <c r="B169" s="5"/>
      <c r="C169" s="5"/>
      <c r="D169" s="5"/>
      <c r="E169" s="5"/>
      <c r="F169" s="5"/>
      <c r="G169" s="5"/>
      <c r="H169" s="72"/>
      <c r="I169" s="107"/>
      <c r="J169" s="108"/>
      <c r="K169" s="5"/>
      <c r="L169" s="5"/>
      <c r="M169" s="5"/>
      <c r="N169" s="5"/>
      <c r="O169" s="5"/>
      <c r="P169" s="5"/>
      <c r="Q169" s="5"/>
      <c r="R169" s="5"/>
      <c r="S169" s="5"/>
      <c r="T169" s="5"/>
      <c r="U169" s="5"/>
      <c r="V169" s="5"/>
      <c r="W169" s="5"/>
      <c r="X169" s="5"/>
      <c r="Y169" s="5"/>
      <c r="Z169" s="5"/>
    </row>
    <row r="170" ht="16.5" customHeight="1">
      <c r="A170" s="5"/>
      <c r="B170" s="5"/>
      <c r="C170" s="5"/>
      <c r="D170" s="5"/>
      <c r="E170" s="5"/>
      <c r="F170" s="5"/>
      <c r="G170" s="5"/>
      <c r="H170" s="72"/>
      <c r="I170" s="107"/>
      <c r="J170" s="108"/>
      <c r="K170" s="5"/>
      <c r="L170" s="5"/>
      <c r="M170" s="5"/>
      <c r="N170" s="5"/>
      <c r="O170" s="5"/>
      <c r="P170" s="5"/>
      <c r="Q170" s="5"/>
      <c r="R170" s="5"/>
      <c r="S170" s="5"/>
      <c r="T170" s="5"/>
      <c r="U170" s="5"/>
      <c r="V170" s="5"/>
      <c r="W170" s="5"/>
      <c r="X170" s="5"/>
      <c r="Y170" s="5"/>
      <c r="Z170" s="5"/>
    </row>
    <row r="171" ht="16.5" customHeight="1">
      <c r="A171" s="5"/>
      <c r="B171" s="5"/>
      <c r="C171" s="5"/>
      <c r="D171" s="5"/>
      <c r="E171" s="5"/>
      <c r="F171" s="5"/>
      <c r="G171" s="5"/>
      <c r="H171" s="72"/>
      <c r="I171" s="107"/>
      <c r="J171" s="108"/>
      <c r="K171" s="5"/>
      <c r="L171" s="5"/>
      <c r="M171" s="5"/>
      <c r="N171" s="5"/>
      <c r="O171" s="5"/>
      <c r="P171" s="5"/>
      <c r="Q171" s="5"/>
      <c r="R171" s="5"/>
      <c r="S171" s="5"/>
      <c r="T171" s="5"/>
      <c r="U171" s="5"/>
      <c r="V171" s="5"/>
      <c r="W171" s="5"/>
      <c r="X171" s="5"/>
      <c r="Y171" s="5"/>
      <c r="Z171" s="5"/>
    </row>
    <row r="172" ht="16.5" customHeight="1">
      <c r="A172" s="5"/>
      <c r="B172" s="5"/>
      <c r="C172" s="5"/>
      <c r="D172" s="5"/>
      <c r="E172" s="5"/>
      <c r="F172" s="5"/>
      <c r="G172" s="5"/>
      <c r="H172" s="72"/>
      <c r="I172" s="107"/>
      <c r="J172" s="108"/>
      <c r="K172" s="5"/>
      <c r="L172" s="5"/>
      <c r="M172" s="5"/>
      <c r="N172" s="5"/>
      <c r="O172" s="5"/>
      <c r="P172" s="5"/>
      <c r="Q172" s="5"/>
      <c r="R172" s="5"/>
      <c r="S172" s="5"/>
      <c r="T172" s="5"/>
      <c r="U172" s="5"/>
      <c r="V172" s="5"/>
      <c r="W172" s="5"/>
      <c r="X172" s="5"/>
      <c r="Y172" s="5"/>
      <c r="Z172" s="5"/>
    </row>
    <row r="173" ht="16.5" customHeight="1">
      <c r="A173" s="5"/>
      <c r="B173" s="5"/>
      <c r="C173" s="5"/>
      <c r="D173" s="5"/>
      <c r="E173" s="5"/>
      <c r="F173" s="5"/>
      <c r="G173" s="5"/>
      <c r="H173" s="72"/>
      <c r="I173" s="107"/>
      <c r="J173" s="108"/>
      <c r="K173" s="5"/>
      <c r="L173" s="5"/>
      <c r="M173" s="5"/>
      <c r="N173" s="5"/>
      <c r="O173" s="5"/>
      <c r="P173" s="5"/>
      <c r="Q173" s="5"/>
      <c r="R173" s="5"/>
      <c r="S173" s="5"/>
      <c r="T173" s="5"/>
      <c r="U173" s="5"/>
      <c r="V173" s="5"/>
      <c r="W173" s="5"/>
      <c r="X173" s="5"/>
      <c r="Y173" s="5"/>
      <c r="Z173" s="5"/>
    </row>
    <row r="174" ht="16.5" customHeight="1">
      <c r="A174" s="5"/>
      <c r="B174" s="5"/>
      <c r="C174" s="5"/>
      <c r="D174" s="5"/>
      <c r="E174" s="5"/>
      <c r="F174" s="5"/>
      <c r="G174" s="5"/>
      <c r="H174" s="72"/>
      <c r="I174" s="107"/>
      <c r="J174" s="108"/>
      <c r="K174" s="5"/>
      <c r="L174" s="5"/>
      <c r="M174" s="5"/>
      <c r="N174" s="5"/>
      <c r="O174" s="5"/>
      <c r="P174" s="5"/>
      <c r="Q174" s="5"/>
      <c r="R174" s="5"/>
      <c r="S174" s="5"/>
      <c r="T174" s="5"/>
      <c r="U174" s="5"/>
      <c r="V174" s="5"/>
      <c r="W174" s="5"/>
      <c r="X174" s="5"/>
      <c r="Y174" s="5"/>
      <c r="Z174" s="5"/>
    </row>
    <row r="175" ht="16.5" customHeight="1">
      <c r="A175" s="5"/>
      <c r="B175" s="5"/>
      <c r="C175" s="5"/>
      <c r="D175" s="5"/>
      <c r="E175" s="5"/>
      <c r="F175" s="5"/>
      <c r="G175" s="5"/>
      <c r="H175" s="72"/>
      <c r="I175" s="107"/>
      <c r="J175" s="108"/>
      <c r="K175" s="5"/>
      <c r="L175" s="5"/>
      <c r="M175" s="5"/>
      <c r="N175" s="5"/>
      <c r="O175" s="5"/>
      <c r="P175" s="5"/>
      <c r="Q175" s="5"/>
      <c r="R175" s="5"/>
      <c r="S175" s="5"/>
      <c r="T175" s="5"/>
      <c r="U175" s="5"/>
      <c r="V175" s="5"/>
      <c r="W175" s="5"/>
      <c r="X175" s="5"/>
      <c r="Y175" s="5"/>
      <c r="Z175" s="5"/>
    </row>
    <row r="176" ht="16.5" customHeight="1">
      <c r="A176" s="5"/>
      <c r="B176" s="5"/>
      <c r="C176" s="5"/>
      <c r="D176" s="5"/>
      <c r="E176" s="5"/>
      <c r="F176" s="5"/>
      <c r="G176" s="5"/>
      <c r="H176" s="72"/>
      <c r="I176" s="107"/>
      <c r="J176" s="108"/>
      <c r="K176" s="5"/>
      <c r="L176" s="5"/>
      <c r="M176" s="5"/>
      <c r="N176" s="5"/>
      <c r="O176" s="5"/>
      <c r="P176" s="5"/>
      <c r="Q176" s="5"/>
      <c r="R176" s="5"/>
      <c r="S176" s="5"/>
      <c r="T176" s="5"/>
      <c r="U176" s="5"/>
      <c r="V176" s="5"/>
      <c r="W176" s="5"/>
      <c r="X176" s="5"/>
      <c r="Y176" s="5"/>
      <c r="Z176" s="5"/>
    </row>
    <row r="177" ht="16.5" customHeight="1">
      <c r="A177" s="5"/>
      <c r="B177" s="5"/>
      <c r="C177" s="5"/>
      <c r="D177" s="5"/>
      <c r="E177" s="5"/>
      <c r="F177" s="5"/>
      <c r="G177" s="5"/>
      <c r="H177" s="72"/>
      <c r="I177" s="107"/>
      <c r="J177" s="108"/>
      <c r="K177" s="5"/>
      <c r="L177" s="5"/>
      <c r="M177" s="5"/>
      <c r="N177" s="5"/>
      <c r="O177" s="5"/>
      <c r="P177" s="5"/>
      <c r="Q177" s="5"/>
      <c r="R177" s="5"/>
      <c r="S177" s="5"/>
      <c r="T177" s="5"/>
      <c r="U177" s="5"/>
      <c r="V177" s="5"/>
      <c r="W177" s="5"/>
      <c r="X177" s="5"/>
      <c r="Y177" s="5"/>
      <c r="Z177" s="5"/>
    </row>
    <row r="178" ht="16.5" customHeight="1">
      <c r="A178" s="5"/>
      <c r="B178" s="5"/>
      <c r="C178" s="5"/>
      <c r="D178" s="5"/>
      <c r="E178" s="5"/>
      <c r="F178" s="5"/>
      <c r="G178" s="5"/>
      <c r="H178" s="72"/>
      <c r="I178" s="107"/>
      <c r="J178" s="108"/>
      <c r="K178" s="5"/>
      <c r="L178" s="5"/>
      <c r="M178" s="5"/>
      <c r="N178" s="5"/>
      <c r="O178" s="5"/>
      <c r="P178" s="5"/>
      <c r="Q178" s="5"/>
      <c r="R178" s="5"/>
      <c r="S178" s="5"/>
      <c r="T178" s="5"/>
      <c r="U178" s="5"/>
      <c r="V178" s="5"/>
      <c r="W178" s="5"/>
      <c r="X178" s="5"/>
      <c r="Y178" s="5"/>
      <c r="Z178" s="5"/>
    </row>
    <row r="179" ht="16.5" customHeight="1">
      <c r="A179" s="5"/>
      <c r="B179" s="5"/>
      <c r="C179" s="5"/>
      <c r="D179" s="5"/>
      <c r="E179" s="5"/>
      <c r="F179" s="5"/>
      <c r="G179" s="5"/>
      <c r="H179" s="72"/>
      <c r="I179" s="107"/>
      <c r="J179" s="108"/>
      <c r="K179" s="5"/>
      <c r="L179" s="5"/>
      <c r="M179" s="5"/>
      <c r="N179" s="5"/>
      <c r="O179" s="5"/>
      <c r="P179" s="5"/>
      <c r="Q179" s="5"/>
      <c r="R179" s="5"/>
      <c r="S179" s="5"/>
      <c r="T179" s="5"/>
      <c r="U179" s="5"/>
      <c r="V179" s="5"/>
      <c r="W179" s="5"/>
      <c r="X179" s="5"/>
      <c r="Y179" s="5"/>
      <c r="Z179" s="5"/>
    </row>
    <row r="180" ht="16.5" customHeight="1">
      <c r="A180" s="5"/>
      <c r="B180" s="5"/>
      <c r="C180" s="5"/>
      <c r="D180" s="5"/>
      <c r="E180" s="5"/>
      <c r="F180" s="5"/>
      <c r="G180" s="5"/>
      <c r="H180" s="72"/>
      <c r="I180" s="107"/>
      <c r="J180" s="108"/>
      <c r="K180" s="5"/>
      <c r="L180" s="5"/>
      <c r="M180" s="5"/>
      <c r="N180" s="5"/>
      <c r="O180" s="5"/>
      <c r="P180" s="5"/>
      <c r="Q180" s="5"/>
      <c r="R180" s="5"/>
      <c r="S180" s="5"/>
      <c r="T180" s="5"/>
      <c r="U180" s="5"/>
      <c r="V180" s="5"/>
      <c r="W180" s="5"/>
      <c r="X180" s="5"/>
      <c r="Y180" s="5"/>
      <c r="Z180" s="5"/>
    </row>
    <row r="181" ht="16.5" customHeight="1">
      <c r="A181" s="5"/>
      <c r="B181" s="5"/>
      <c r="C181" s="5"/>
      <c r="D181" s="5"/>
      <c r="E181" s="5"/>
      <c r="F181" s="5"/>
      <c r="G181" s="5"/>
      <c r="H181" s="72"/>
      <c r="I181" s="107"/>
      <c r="J181" s="108"/>
      <c r="K181" s="5"/>
      <c r="L181" s="5"/>
      <c r="M181" s="5"/>
      <c r="N181" s="5"/>
      <c r="O181" s="5"/>
      <c r="P181" s="5"/>
      <c r="Q181" s="5"/>
      <c r="R181" s="5"/>
      <c r="S181" s="5"/>
      <c r="T181" s="5"/>
      <c r="U181" s="5"/>
      <c r="V181" s="5"/>
      <c r="W181" s="5"/>
      <c r="X181" s="5"/>
      <c r="Y181" s="5"/>
      <c r="Z181" s="5"/>
    </row>
    <row r="182" ht="16.5" customHeight="1">
      <c r="A182" s="5"/>
      <c r="B182" s="5"/>
      <c r="C182" s="5"/>
      <c r="D182" s="5"/>
      <c r="E182" s="5"/>
      <c r="F182" s="5"/>
      <c r="G182" s="5"/>
      <c r="H182" s="72"/>
      <c r="I182" s="107"/>
      <c r="J182" s="108"/>
      <c r="K182" s="5"/>
      <c r="L182" s="5"/>
      <c r="M182" s="5"/>
      <c r="N182" s="5"/>
      <c r="O182" s="5"/>
      <c r="P182" s="5"/>
      <c r="Q182" s="5"/>
      <c r="R182" s="5"/>
      <c r="S182" s="5"/>
      <c r="T182" s="5"/>
      <c r="U182" s="5"/>
      <c r="V182" s="5"/>
      <c r="W182" s="5"/>
      <c r="X182" s="5"/>
      <c r="Y182" s="5"/>
      <c r="Z182" s="5"/>
    </row>
    <row r="183" ht="16.5" customHeight="1">
      <c r="A183" s="5"/>
      <c r="B183" s="5"/>
      <c r="C183" s="5"/>
      <c r="D183" s="5"/>
      <c r="E183" s="5"/>
      <c r="F183" s="5"/>
      <c r="G183" s="5"/>
      <c r="H183" s="72"/>
      <c r="I183" s="107"/>
      <c r="J183" s="108"/>
      <c r="K183" s="5"/>
      <c r="L183" s="5"/>
      <c r="M183" s="5"/>
      <c r="N183" s="5"/>
      <c r="O183" s="5"/>
      <c r="P183" s="5"/>
      <c r="Q183" s="5"/>
      <c r="R183" s="5"/>
      <c r="S183" s="5"/>
      <c r="T183" s="5"/>
      <c r="U183" s="5"/>
      <c r="V183" s="5"/>
      <c r="W183" s="5"/>
      <c r="X183" s="5"/>
      <c r="Y183" s="5"/>
      <c r="Z183" s="5"/>
    </row>
    <row r="184" ht="16.5" customHeight="1">
      <c r="A184" s="5"/>
      <c r="B184" s="5"/>
      <c r="C184" s="5"/>
      <c r="D184" s="5"/>
      <c r="E184" s="5"/>
      <c r="F184" s="5"/>
      <c r="G184" s="5"/>
      <c r="H184" s="72"/>
      <c r="I184" s="107"/>
      <c r="J184" s="108"/>
      <c r="K184" s="5"/>
      <c r="L184" s="5"/>
      <c r="M184" s="5"/>
      <c r="N184" s="5"/>
      <c r="O184" s="5"/>
      <c r="P184" s="5"/>
      <c r="Q184" s="5"/>
      <c r="R184" s="5"/>
      <c r="S184" s="5"/>
      <c r="T184" s="5"/>
      <c r="U184" s="5"/>
      <c r="V184" s="5"/>
      <c r="W184" s="5"/>
      <c r="X184" s="5"/>
      <c r="Y184" s="5"/>
      <c r="Z184" s="5"/>
    </row>
    <row r="185" ht="16.5" customHeight="1">
      <c r="A185" s="5"/>
      <c r="B185" s="5"/>
      <c r="C185" s="5"/>
      <c r="D185" s="5"/>
      <c r="E185" s="5"/>
      <c r="F185" s="5"/>
      <c r="G185" s="5"/>
      <c r="H185" s="72"/>
      <c r="I185" s="107"/>
      <c r="J185" s="108"/>
      <c r="K185" s="5"/>
      <c r="L185" s="5"/>
      <c r="M185" s="5"/>
      <c r="N185" s="5"/>
      <c r="O185" s="5"/>
      <c r="P185" s="5"/>
      <c r="Q185" s="5"/>
      <c r="R185" s="5"/>
      <c r="S185" s="5"/>
      <c r="T185" s="5"/>
      <c r="U185" s="5"/>
      <c r="V185" s="5"/>
      <c r="W185" s="5"/>
      <c r="X185" s="5"/>
      <c r="Y185" s="5"/>
      <c r="Z185" s="5"/>
    </row>
    <row r="186" ht="16.5" customHeight="1">
      <c r="A186" s="5"/>
      <c r="B186" s="5"/>
      <c r="C186" s="5"/>
      <c r="D186" s="5"/>
      <c r="E186" s="5"/>
      <c r="F186" s="5"/>
      <c r="G186" s="5"/>
      <c r="H186" s="72"/>
      <c r="I186" s="107"/>
      <c r="J186" s="108"/>
      <c r="K186" s="5"/>
      <c r="L186" s="5"/>
      <c r="M186" s="5"/>
      <c r="N186" s="5"/>
      <c r="O186" s="5"/>
      <c r="P186" s="5"/>
      <c r="Q186" s="5"/>
      <c r="R186" s="5"/>
      <c r="S186" s="5"/>
      <c r="T186" s="5"/>
      <c r="U186" s="5"/>
      <c r="V186" s="5"/>
      <c r="W186" s="5"/>
      <c r="X186" s="5"/>
      <c r="Y186" s="5"/>
      <c r="Z186" s="5"/>
    </row>
    <row r="187" ht="16.5" customHeight="1">
      <c r="A187" s="5"/>
      <c r="B187" s="5"/>
      <c r="C187" s="5"/>
      <c r="D187" s="5"/>
      <c r="E187" s="5"/>
      <c r="F187" s="5"/>
      <c r="G187" s="5"/>
      <c r="H187" s="72"/>
      <c r="I187" s="107"/>
      <c r="J187" s="108"/>
      <c r="K187" s="5"/>
      <c r="L187" s="5"/>
      <c r="M187" s="5"/>
      <c r="N187" s="5"/>
      <c r="O187" s="5"/>
      <c r="P187" s="5"/>
      <c r="Q187" s="5"/>
      <c r="R187" s="5"/>
      <c r="S187" s="5"/>
      <c r="T187" s="5"/>
      <c r="U187" s="5"/>
      <c r="V187" s="5"/>
      <c r="W187" s="5"/>
      <c r="X187" s="5"/>
      <c r="Y187" s="5"/>
      <c r="Z187" s="5"/>
    </row>
    <row r="188" ht="16.5" customHeight="1">
      <c r="A188" s="5"/>
      <c r="B188" s="5"/>
      <c r="C188" s="5"/>
      <c r="D188" s="5"/>
      <c r="E188" s="5"/>
      <c r="F188" s="5"/>
      <c r="G188" s="5"/>
      <c r="H188" s="72"/>
      <c r="I188" s="107"/>
      <c r="J188" s="108"/>
      <c r="K188" s="5"/>
      <c r="L188" s="5"/>
      <c r="M188" s="5"/>
      <c r="N188" s="5"/>
      <c r="O188" s="5"/>
      <c r="P188" s="5"/>
      <c r="Q188" s="5"/>
      <c r="R188" s="5"/>
      <c r="S188" s="5"/>
      <c r="T188" s="5"/>
      <c r="U188" s="5"/>
      <c r="V188" s="5"/>
      <c r="W188" s="5"/>
      <c r="X188" s="5"/>
      <c r="Y188" s="5"/>
      <c r="Z188" s="5"/>
    </row>
    <row r="189" ht="16.5" customHeight="1">
      <c r="A189" s="5"/>
      <c r="B189" s="5"/>
      <c r="C189" s="5"/>
      <c r="D189" s="5"/>
      <c r="E189" s="5"/>
      <c r="F189" s="5"/>
      <c r="G189" s="5"/>
      <c r="H189" s="72"/>
      <c r="I189" s="107"/>
      <c r="J189" s="108"/>
      <c r="K189" s="5"/>
      <c r="L189" s="5"/>
      <c r="M189" s="5"/>
      <c r="N189" s="5"/>
      <c r="O189" s="5"/>
      <c r="P189" s="5"/>
      <c r="Q189" s="5"/>
      <c r="R189" s="5"/>
      <c r="S189" s="5"/>
      <c r="T189" s="5"/>
      <c r="U189" s="5"/>
      <c r="V189" s="5"/>
      <c r="W189" s="5"/>
      <c r="X189" s="5"/>
      <c r="Y189" s="5"/>
      <c r="Z189" s="5"/>
    </row>
    <row r="190" ht="16.5" customHeight="1">
      <c r="A190" s="5"/>
      <c r="B190" s="5"/>
      <c r="C190" s="5"/>
      <c r="D190" s="5"/>
      <c r="E190" s="5"/>
      <c r="F190" s="5"/>
      <c r="G190" s="5"/>
      <c r="H190" s="72"/>
      <c r="I190" s="107"/>
      <c r="J190" s="108"/>
      <c r="K190" s="5"/>
      <c r="L190" s="5"/>
      <c r="M190" s="5"/>
      <c r="N190" s="5"/>
      <c r="O190" s="5"/>
      <c r="P190" s="5"/>
      <c r="Q190" s="5"/>
      <c r="R190" s="5"/>
      <c r="S190" s="5"/>
      <c r="T190" s="5"/>
      <c r="U190" s="5"/>
      <c r="V190" s="5"/>
      <c r="W190" s="5"/>
      <c r="X190" s="5"/>
      <c r="Y190" s="5"/>
      <c r="Z190" s="5"/>
    </row>
    <row r="191" ht="16.5" customHeight="1">
      <c r="A191" s="5"/>
      <c r="B191" s="5"/>
      <c r="C191" s="5"/>
      <c r="D191" s="5"/>
      <c r="E191" s="5"/>
      <c r="F191" s="5"/>
      <c r="G191" s="5"/>
      <c r="H191" s="72"/>
      <c r="I191" s="107"/>
      <c r="J191" s="108"/>
      <c r="K191" s="5"/>
      <c r="L191" s="5"/>
      <c r="M191" s="5"/>
      <c r="N191" s="5"/>
      <c r="O191" s="5"/>
      <c r="P191" s="5"/>
      <c r="Q191" s="5"/>
      <c r="R191" s="5"/>
      <c r="S191" s="5"/>
      <c r="T191" s="5"/>
      <c r="U191" s="5"/>
      <c r="V191" s="5"/>
      <c r="W191" s="5"/>
      <c r="X191" s="5"/>
      <c r="Y191" s="5"/>
      <c r="Z191" s="5"/>
    </row>
    <row r="192" ht="16.5" customHeight="1">
      <c r="A192" s="5"/>
      <c r="B192" s="5"/>
      <c r="C192" s="5"/>
      <c r="D192" s="5"/>
      <c r="E192" s="5"/>
      <c r="F192" s="5"/>
      <c r="G192" s="5"/>
      <c r="H192" s="72"/>
      <c r="I192" s="107"/>
      <c r="J192" s="108"/>
      <c r="K192" s="5"/>
      <c r="L192" s="5"/>
      <c r="M192" s="5"/>
      <c r="N192" s="5"/>
      <c r="O192" s="5"/>
      <c r="P192" s="5"/>
      <c r="Q192" s="5"/>
      <c r="R192" s="5"/>
      <c r="S192" s="5"/>
      <c r="T192" s="5"/>
      <c r="U192" s="5"/>
      <c r="V192" s="5"/>
      <c r="W192" s="5"/>
      <c r="X192" s="5"/>
      <c r="Y192" s="5"/>
      <c r="Z192" s="5"/>
    </row>
    <row r="193" ht="16.5" customHeight="1">
      <c r="A193" s="5"/>
      <c r="B193" s="5"/>
      <c r="C193" s="5"/>
      <c r="D193" s="5"/>
      <c r="E193" s="5"/>
      <c r="F193" s="5"/>
      <c r="G193" s="5"/>
      <c r="H193" s="72"/>
      <c r="I193" s="107"/>
      <c r="J193" s="108"/>
      <c r="K193" s="5"/>
      <c r="L193" s="5"/>
      <c r="M193" s="5"/>
      <c r="N193" s="5"/>
      <c r="O193" s="5"/>
      <c r="P193" s="5"/>
      <c r="Q193" s="5"/>
      <c r="R193" s="5"/>
      <c r="S193" s="5"/>
      <c r="T193" s="5"/>
      <c r="U193" s="5"/>
      <c r="V193" s="5"/>
      <c r="W193" s="5"/>
      <c r="X193" s="5"/>
      <c r="Y193" s="5"/>
      <c r="Z193" s="5"/>
    </row>
    <row r="194" ht="16.5" customHeight="1">
      <c r="A194" s="5"/>
      <c r="B194" s="5"/>
      <c r="C194" s="5"/>
      <c r="D194" s="5"/>
      <c r="E194" s="5"/>
      <c r="F194" s="5"/>
      <c r="G194" s="5"/>
      <c r="H194" s="72"/>
      <c r="I194" s="107"/>
      <c r="J194" s="108"/>
      <c r="K194" s="5"/>
      <c r="L194" s="5"/>
      <c r="M194" s="5"/>
      <c r="N194" s="5"/>
      <c r="O194" s="5"/>
      <c r="P194" s="5"/>
      <c r="Q194" s="5"/>
      <c r="R194" s="5"/>
      <c r="S194" s="5"/>
      <c r="T194" s="5"/>
      <c r="U194" s="5"/>
      <c r="V194" s="5"/>
      <c r="W194" s="5"/>
      <c r="X194" s="5"/>
      <c r="Y194" s="5"/>
      <c r="Z194" s="5"/>
    </row>
    <row r="195" ht="16.5" customHeight="1">
      <c r="A195" s="5"/>
      <c r="B195" s="5"/>
      <c r="C195" s="5"/>
      <c r="D195" s="5"/>
      <c r="E195" s="5"/>
      <c r="F195" s="5"/>
      <c r="G195" s="5"/>
      <c r="H195" s="72"/>
      <c r="I195" s="107"/>
      <c r="J195" s="108"/>
      <c r="K195" s="5"/>
      <c r="L195" s="5"/>
      <c r="M195" s="5"/>
      <c r="N195" s="5"/>
      <c r="O195" s="5"/>
      <c r="P195" s="5"/>
      <c r="Q195" s="5"/>
      <c r="R195" s="5"/>
      <c r="S195" s="5"/>
      <c r="T195" s="5"/>
      <c r="U195" s="5"/>
      <c r="V195" s="5"/>
      <c r="W195" s="5"/>
      <c r="X195" s="5"/>
      <c r="Y195" s="5"/>
      <c r="Z195" s="5"/>
    </row>
    <row r="196" ht="16.5" customHeight="1">
      <c r="A196" s="5"/>
      <c r="B196" s="5"/>
      <c r="C196" s="5"/>
      <c r="D196" s="5"/>
      <c r="E196" s="5"/>
      <c r="F196" s="5"/>
      <c r="G196" s="5"/>
      <c r="H196" s="72"/>
      <c r="I196" s="107"/>
      <c r="J196" s="108"/>
      <c r="K196" s="5"/>
      <c r="L196" s="5"/>
      <c r="M196" s="5"/>
      <c r="N196" s="5"/>
      <c r="O196" s="5"/>
      <c r="P196" s="5"/>
      <c r="Q196" s="5"/>
      <c r="R196" s="5"/>
      <c r="S196" s="5"/>
      <c r="T196" s="5"/>
      <c r="U196" s="5"/>
      <c r="V196" s="5"/>
      <c r="W196" s="5"/>
      <c r="X196" s="5"/>
      <c r="Y196" s="5"/>
      <c r="Z196" s="5"/>
    </row>
    <row r="197" ht="16.5" customHeight="1">
      <c r="A197" s="5"/>
      <c r="B197" s="5"/>
      <c r="C197" s="5"/>
      <c r="D197" s="5"/>
      <c r="E197" s="5"/>
      <c r="F197" s="5"/>
      <c r="G197" s="5"/>
      <c r="H197" s="72"/>
      <c r="I197" s="107"/>
      <c r="J197" s="108"/>
      <c r="K197" s="5"/>
      <c r="L197" s="5"/>
      <c r="M197" s="5"/>
      <c r="N197" s="5"/>
      <c r="O197" s="5"/>
      <c r="P197" s="5"/>
      <c r="Q197" s="5"/>
      <c r="R197" s="5"/>
      <c r="S197" s="5"/>
      <c r="T197" s="5"/>
      <c r="U197" s="5"/>
      <c r="V197" s="5"/>
      <c r="W197" s="5"/>
      <c r="X197" s="5"/>
      <c r="Y197" s="5"/>
      <c r="Z197" s="5"/>
    </row>
    <row r="198" ht="16.5" customHeight="1">
      <c r="A198" s="5"/>
      <c r="B198" s="5"/>
      <c r="C198" s="5"/>
      <c r="D198" s="5"/>
      <c r="E198" s="5"/>
      <c r="F198" s="5"/>
      <c r="G198" s="5"/>
      <c r="H198" s="72"/>
      <c r="I198" s="107"/>
      <c r="J198" s="108"/>
      <c r="K198" s="5"/>
      <c r="L198" s="5"/>
      <c r="M198" s="5"/>
      <c r="N198" s="5"/>
      <c r="O198" s="5"/>
      <c r="P198" s="5"/>
      <c r="Q198" s="5"/>
      <c r="R198" s="5"/>
      <c r="S198" s="5"/>
      <c r="T198" s="5"/>
      <c r="U198" s="5"/>
      <c r="V198" s="5"/>
      <c r="W198" s="5"/>
      <c r="X198" s="5"/>
      <c r="Y198" s="5"/>
      <c r="Z198" s="5"/>
    </row>
    <row r="199" ht="16.5" customHeight="1">
      <c r="A199" s="5"/>
      <c r="B199" s="5"/>
      <c r="C199" s="5"/>
      <c r="D199" s="5"/>
      <c r="E199" s="5"/>
      <c r="F199" s="5"/>
      <c r="G199" s="5"/>
      <c r="H199" s="72"/>
      <c r="I199" s="107"/>
      <c r="J199" s="108"/>
      <c r="K199" s="5"/>
      <c r="L199" s="5"/>
      <c r="M199" s="5"/>
      <c r="N199" s="5"/>
      <c r="O199" s="5"/>
      <c r="P199" s="5"/>
      <c r="Q199" s="5"/>
      <c r="R199" s="5"/>
      <c r="S199" s="5"/>
      <c r="T199" s="5"/>
      <c r="U199" s="5"/>
      <c r="V199" s="5"/>
      <c r="W199" s="5"/>
      <c r="X199" s="5"/>
      <c r="Y199" s="5"/>
      <c r="Z199" s="5"/>
    </row>
    <row r="200" ht="16.5" customHeight="1">
      <c r="A200" s="5"/>
      <c r="B200" s="5"/>
      <c r="C200" s="5"/>
      <c r="D200" s="5"/>
      <c r="E200" s="5"/>
      <c r="F200" s="5"/>
      <c r="G200" s="5"/>
      <c r="H200" s="72"/>
      <c r="I200" s="107"/>
      <c r="J200" s="108"/>
      <c r="K200" s="5"/>
      <c r="L200" s="5"/>
      <c r="M200" s="5"/>
      <c r="N200" s="5"/>
      <c r="O200" s="5"/>
      <c r="P200" s="5"/>
      <c r="Q200" s="5"/>
      <c r="R200" s="5"/>
      <c r="S200" s="5"/>
      <c r="T200" s="5"/>
      <c r="U200" s="5"/>
      <c r="V200" s="5"/>
      <c r="W200" s="5"/>
      <c r="X200" s="5"/>
      <c r="Y200" s="5"/>
      <c r="Z200" s="5"/>
    </row>
    <row r="201" ht="16.5" customHeight="1">
      <c r="A201" s="5"/>
      <c r="B201" s="5"/>
      <c r="C201" s="5"/>
      <c r="D201" s="5"/>
      <c r="E201" s="5"/>
      <c r="F201" s="5"/>
      <c r="G201" s="5"/>
      <c r="H201" s="72"/>
      <c r="I201" s="107"/>
      <c r="J201" s="108"/>
      <c r="K201" s="5"/>
      <c r="L201" s="5"/>
      <c r="M201" s="5"/>
      <c r="N201" s="5"/>
      <c r="O201" s="5"/>
      <c r="P201" s="5"/>
      <c r="Q201" s="5"/>
      <c r="R201" s="5"/>
      <c r="S201" s="5"/>
      <c r="T201" s="5"/>
      <c r="U201" s="5"/>
      <c r="V201" s="5"/>
      <c r="W201" s="5"/>
      <c r="X201" s="5"/>
      <c r="Y201" s="5"/>
      <c r="Z201" s="5"/>
    </row>
    <row r="202" ht="16.5" customHeight="1">
      <c r="A202" s="5"/>
      <c r="B202" s="5"/>
      <c r="C202" s="5"/>
      <c r="D202" s="5"/>
      <c r="E202" s="5"/>
      <c r="F202" s="5"/>
      <c r="G202" s="5"/>
      <c r="H202" s="72"/>
      <c r="I202" s="107"/>
      <c r="J202" s="108"/>
      <c r="K202" s="5"/>
      <c r="L202" s="5"/>
      <c r="M202" s="5"/>
      <c r="N202" s="5"/>
      <c r="O202" s="5"/>
      <c r="P202" s="5"/>
      <c r="Q202" s="5"/>
      <c r="R202" s="5"/>
      <c r="S202" s="5"/>
      <c r="T202" s="5"/>
      <c r="U202" s="5"/>
      <c r="V202" s="5"/>
      <c r="W202" s="5"/>
      <c r="X202" s="5"/>
      <c r="Y202" s="5"/>
      <c r="Z202" s="5"/>
    </row>
    <row r="203" ht="16.5" customHeight="1">
      <c r="A203" s="5"/>
      <c r="B203" s="5"/>
      <c r="C203" s="5"/>
      <c r="D203" s="5"/>
      <c r="E203" s="5"/>
      <c r="F203" s="5"/>
      <c r="G203" s="5"/>
      <c r="H203" s="72"/>
      <c r="I203" s="107"/>
      <c r="J203" s="108"/>
      <c r="K203" s="5"/>
      <c r="L203" s="5"/>
      <c r="M203" s="5"/>
      <c r="N203" s="5"/>
      <c r="O203" s="5"/>
      <c r="P203" s="5"/>
      <c r="Q203" s="5"/>
      <c r="R203" s="5"/>
      <c r="S203" s="5"/>
      <c r="T203" s="5"/>
      <c r="U203" s="5"/>
      <c r="V203" s="5"/>
      <c r="W203" s="5"/>
      <c r="X203" s="5"/>
      <c r="Y203" s="5"/>
      <c r="Z203" s="5"/>
    </row>
    <row r="204" ht="16.5" customHeight="1">
      <c r="A204" s="5"/>
      <c r="B204" s="5"/>
      <c r="C204" s="5"/>
      <c r="D204" s="5"/>
      <c r="E204" s="5"/>
      <c r="F204" s="5"/>
      <c r="G204" s="5"/>
      <c r="H204" s="72"/>
      <c r="I204" s="107"/>
      <c r="J204" s="108"/>
      <c r="K204" s="5"/>
      <c r="L204" s="5"/>
      <c r="M204" s="5"/>
      <c r="N204" s="5"/>
      <c r="O204" s="5"/>
      <c r="P204" s="5"/>
      <c r="Q204" s="5"/>
      <c r="R204" s="5"/>
      <c r="S204" s="5"/>
      <c r="T204" s="5"/>
      <c r="U204" s="5"/>
      <c r="V204" s="5"/>
      <c r="W204" s="5"/>
      <c r="X204" s="5"/>
      <c r="Y204" s="5"/>
      <c r="Z204" s="5"/>
    </row>
    <row r="205" ht="16.5" customHeight="1">
      <c r="A205" s="5"/>
      <c r="B205" s="5"/>
      <c r="C205" s="5"/>
      <c r="D205" s="5"/>
      <c r="E205" s="5"/>
      <c r="F205" s="5"/>
      <c r="G205" s="5"/>
      <c r="H205" s="72"/>
      <c r="I205" s="107"/>
      <c r="J205" s="108"/>
      <c r="K205" s="5"/>
      <c r="L205" s="5"/>
      <c r="M205" s="5"/>
      <c r="N205" s="5"/>
      <c r="O205" s="5"/>
      <c r="P205" s="5"/>
      <c r="Q205" s="5"/>
      <c r="R205" s="5"/>
      <c r="S205" s="5"/>
      <c r="T205" s="5"/>
      <c r="U205" s="5"/>
      <c r="V205" s="5"/>
      <c r="W205" s="5"/>
      <c r="X205" s="5"/>
      <c r="Y205" s="5"/>
      <c r="Z205" s="5"/>
    </row>
    <row r="206" ht="16.5" customHeight="1">
      <c r="A206" s="5"/>
      <c r="B206" s="5"/>
      <c r="C206" s="5"/>
      <c r="D206" s="5"/>
      <c r="E206" s="5"/>
      <c r="F206" s="5"/>
      <c r="G206" s="5"/>
      <c r="H206" s="72"/>
      <c r="I206" s="107"/>
      <c r="J206" s="108"/>
      <c r="K206" s="5"/>
      <c r="L206" s="5"/>
      <c r="M206" s="5"/>
      <c r="N206" s="5"/>
      <c r="O206" s="5"/>
      <c r="P206" s="5"/>
      <c r="Q206" s="5"/>
      <c r="R206" s="5"/>
      <c r="S206" s="5"/>
      <c r="T206" s="5"/>
      <c r="U206" s="5"/>
      <c r="V206" s="5"/>
      <c r="W206" s="5"/>
      <c r="X206" s="5"/>
      <c r="Y206" s="5"/>
      <c r="Z206" s="5"/>
    </row>
    <row r="207" ht="16.5" customHeight="1">
      <c r="A207" s="5"/>
      <c r="B207" s="5"/>
      <c r="C207" s="5"/>
      <c r="D207" s="5"/>
      <c r="E207" s="5"/>
      <c r="F207" s="5"/>
      <c r="G207" s="5"/>
      <c r="H207" s="72"/>
      <c r="I207" s="107"/>
      <c r="J207" s="108"/>
      <c r="K207" s="5"/>
      <c r="L207" s="5"/>
      <c r="M207" s="5"/>
      <c r="N207" s="5"/>
      <c r="O207" s="5"/>
      <c r="P207" s="5"/>
      <c r="Q207" s="5"/>
      <c r="R207" s="5"/>
      <c r="S207" s="5"/>
      <c r="T207" s="5"/>
      <c r="U207" s="5"/>
      <c r="V207" s="5"/>
      <c r="W207" s="5"/>
      <c r="X207" s="5"/>
      <c r="Y207" s="5"/>
      <c r="Z207" s="5"/>
    </row>
    <row r="208" ht="16.5" customHeight="1">
      <c r="A208" s="5"/>
      <c r="B208" s="5"/>
      <c r="C208" s="5"/>
      <c r="D208" s="5"/>
      <c r="E208" s="5"/>
      <c r="F208" s="5"/>
      <c r="G208" s="5"/>
      <c r="H208" s="72"/>
      <c r="I208" s="107"/>
      <c r="J208" s="108"/>
      <c r="K208" s="5"/>
      <c r="L208" s="5"/>
      <c r="M208" s="5"/>
      <c r="N208" s="5"/>
      <c r="O208" s="5"/>
      <c r="P208" s="5"/>
      <c r="Q208" s="5"/>
      <c r="R208" s="5"/>
      <c r="S208" s="5"/>
      <c r="T208" s="5"/>
      <c r="U208" s="5"/>
      <c r="V208" s="5"/>
      <c r="W208" s="5"/>
      <c r="X208" s="5"/>
      <c r="Y208" s="5"/>
      <c r="Z208" s="5"/>
    </row>
    <row r="209" ht="16.5" customHeight="1">
      <c r="A209" s="5"/>
      <c r="B209" s="5"/>
      <c r="C209" s="5"/>
      <c r="D209" s="5"/>
      <c r="E209" s="5"/>
      <c r="F209" s="5"/>
      <c r="G209" s="5"/>
      <c r="H209" s="72"/>
      <c r="I209" s="107"/>
      <c r="J209" s="108"/>
      <c r="K209" s="5"/>
      <c r="L209" s="5"/>
      <c r="M209" s="5"/>
      <c r="N209" s="5"/>
      <c r="O209" s="5"/>
      <c r="P209" s="5"/>
      <c r="Q209" s="5"/>
      <c r="R209" s="5"/>
      <c r="S209" s="5"/>
      <c r="T209" s="5"/>
      <c r="U209" s="5"/>
      <c r="V209" s="5"/>
      <c r="W209" s="5"/>
      <c r="X209" s="5"/>
      <c r="Y209" s="5"/>
      <c r="Z209" s="5"/>
    </row>
    <row r="210" ht="16.5" customHeight="1">
      <c r="A210" s="5"/>
      <c r="B210" s="5"/>
      <c r="C210" s="5"/>
      <c r="D210" s="5"/>
      <c r="E210" s="5"/>
      <c r="F210" s="5"/>
      <c r="G210" s="5"/>
      <c r="H210" s="72"/>
      <c r="I210" s="107"/>
      <c r="J210" s="108"/>
      <c r="K210" s="5"/>
      <c r="L210" s="5"/>
      <c r="M210" s="5"/>
      <c r="N210" s="5"/>
      <c r="O210" s="5"/>
      <c r="P210" s="5"/>
      <c r="Q210" s="5"/>
      <c r="R210" s="5"/>
      <c r="S210" s="5"/>
      <c r="T210" s="5"/>
      <c r="U210" s="5"/>
      <c r="V210" s="5"/>
      <c r="W210" s="5"/>
      <c r="X210" s="5"/>
      <c r="Y210" s="5"/>
      <c r="Z210" s="5"/>
    </row>
    <row r="211" ht="16.5" customHeight="1">
      <c r="A211" s="5"/>
      <c r="B211" s="5"/>
      <c r="C211" s="5"/>
      <c r="D211" s="5"/>
      <c r="E211" s="5"/>
      <c r="F211" s="5"/>
      <c r="G211" s="5"/>
      <c r="H211" s="72"/>
      <c r="I211" s="107"/>
      <c r="J211" s="108"/>
      <c r="K211" s="5"/>
      <c r="L211" s="5"/>
      <c r="M211" s="5"/>
      <c r="N211" s="5"/>
      <c r="O211" s="5"/>
      <c r="P211" s="5"/>
      <c r="Q211" s="5"/>
      <c r="R211" s="5"/>
      <c r="S211" s="5"/>
      <c r="T211" s="5"/>
      <c r="U211" s="5"/>
      <c r="V211" s="5"/>
      <c r="W211" s="5"/>
      <c r="X211" s="5"/>
      <c r="Y211" s="5"/>
      <c r="Z211" s="5"/>
    </row>
    <row r="212" ht="16.5" customHeight="1">
      <c r="A212" s="5"/>
      <c r="B212" s="5"/>
      <c r="C212" s="5"/>
      <c r="D212" s="5"/>
      <c r="E212" s="5"/>
      <c r="F212" s="5"/>
      <c r="G212" s="5"/>
      <c r="H212" s="72"/>
      <c r="I212" s="107"/>
      <c r="J212" s="108"/>
      <c r="K212" s="5"/>
      <c r="L212" s="5"/>
      <c r="M212" s="5"/>
      <c r="N212" s="5"/>
      <c r="O212" s="5"/>
      <c r="P212" s="5"/>
      <c r="Q212" s="5"/>
      <c r="R212" s="5"/>
      <c r="S212" s="5"/>
      <c r="T212" s="5"/>
      <c r="U212" s="5"/>
      <c r="V212" s="5"/>
      <c r="W212" s="5"/>
      <c r="X212" s="5"/>
      <c r="Y212" s="5"/>
      <c r="Z212" s="5"/>
    </row>
    <row r="213" ht="16.5" customHeight="1">
      <c r="A213" s="5"/>
      <c r="B213" s="5"/>
      <c r="C213" s="5"/>
      <c r="D213" s="5"/>
      <c r="E213" s="5"/>
      <c r="F213" s="5"/>
      <c r="G213" s="5"/>
      <c r="H213" s="72"/>
      <c r="I213" s="107"/>
      <c r="J213" s="108"/>
      <c r="K213" s="5"/>
      <c r="L213" s="5"/>
      <c r="M213" s="5"/>
      <c r="N213" s="5"/>
      <c r="O213" s="5"/>
      <c r="P213" s="5"/>
      <c r="Q213" s="5"/>
      <c r="R213" s="5"/>
      <c r="S213" s="5"/>
      <c r="T213" s="5"/>
      <c r="U213" s="5"/>
      <c r="V213" s="5"/>
      <c r="W213" s="5"/>
      <c r="X213" s="5"/>
      <c r="Y213" s="5"/>
      <c r="Z213" s="5"/>
    </row>
    <row r="214" ht="16.5" customHeight="1">
      <c r="A214" s="5"/>
      <c r="B214" s="5"/>
      <c r="C214" s="5"/>
      <c r="D214" s="5"/>
      <c r="E214" s="5"/>
      <c r="F214" s="5"/>
      <c r="G214" s="5"/>
      <c r="H214" s="72"/>
      <c r="I214" s="107"/>
      <c r="J214" s="108"/>
      <c r="K214" s="5"/>
      <c r="L214" s="5"/>
      <c r="M214" s="5"/>
      <c r="N214" s="5"/>
      <c r="O214" s="5"/>
      <c r="P214" s="5"/>
      <c r="Q214" s="5"/>
      <c r="R214" s="5"/>
      <c r="S214" s="5"/>
      <c r="T214" s="5"/>
      <c r="U214" s="5"/>
      <c r="V214" s="5"/>
      <c r="W214" s="5"/>
      <c r="X214" s="5"/>
      <c r="Y214" s="5"/>
      <c r="Z214" s="5"/>
    </row>
    <row r="215" ht="16.5" customHeight="1">
      <c r="A215" s="5"/>
      <c r="B215" s="5"/>
      <c r="C215" s="5"/>
      <c r="D215" s="5"/>
      <c r="E215" s="5"/>
      <c r="F215" s="5"/>
      <c r="G215" s="5"/>
      <c r="H215" s="72"/>
      <c r="I215" s="107"/>
      <c r="J215" s="108"/>
      <c r="K215" s="5"/>
      <c r="L215" s="5"/>
      <c r="M215" s="5"/>
      <c r="N215" s="5"/>
      <c r="O215" s="5"/>
      <c r="P215" s="5"/>
      <c r="Q215" s="5"/>
      <c r="R215" s="5"/>
      <c r="S215" s="5"/>
      <c r="T215" s="5"/>
      <c r="U215" s="5"/>
      <c r="V215" s="5"/>
      <c r="W215" s="5"/>
      <c r="X215" s="5"/>
      <c r="Y215" s="5"/>
      <c r="Z215" s="5"/>
    </row>
    <row r="216" ht="16.5" customHeight="1">
      <c r="A216" s="5"/>
      <c r="B216" s="5"/>
      <c r="C216" s="5"/>
      <c r="D216" s="5"/>
      <c r="E216" s="5"/>
      <c r="F216" s="5"/>
      <c r="G216" s="5"/>
      <c r="H216" s="72"/>
      <c r="I216" s="107"/>
      <c r="J216" s="108"/>
      <c r="K216" s="5"/>
      <c r="L216" s="5"/>
      <c r="M216" s="5"/>
      <c r="N216" s="5"/>
      <c r="O216" s="5"/>
      <c r="P216" s="5"/>
      <c r="Q216" s="5"/>
      <c r="R216" s="5"/>
      <c r="S216" s="5"/>
      <c r="T216" s="5"/>
      <c r="U216" s="5"/>
      <c r="V216" s="5"/>
      <c r="W216" s="5"/>
      <c r="X216" s="5"/>
      <c r="Y216" s="5"/>
      <c r="Z216" s="5"/>
    </row>
    <row r="217" ht="16.5" customHeight="1">
      <c r="A217" s="5"/>
      <c r="B217" s="5"/>
      <c r="C217" s="5"/>
      <c r="D217" s="5"/>
      <c r="E217" s="5"/>
      <c r="F217" s="5"/>
      <c r="G217" s="5"/>
      <c r="H217" s="72"/>
      <c r="I217" s="107"/>
      <c r="J217" s="108"/>
      <c r="K217" s="5"/>
      <c r="L217" s="5"/>
      <c r="M217" s="5"/>
      <c r="N217" s="5"/>
      <c r="O217" s="5"/>
      <c r="P217" s="5"/>
      <c r="Q217" s="5"/>
      <c r="R217" s="5"/>
      <c r="S217" s="5"/>
      <c r="T217" s="5"/>
      <c r="U217" s="5"/>
      <c r="V217" s="5"/>
      <c r="W217" s="5"/>
      <c r="X217" s="5"/>
      <c r="Y217" s="5"/>
      <c r="Z217" s="5"/>
    </row>
    <row r="218" ht="16.5" customHeight="1">
      <c r="A218" s="5"/>
      <c r="B218" s="5"/>
      <c r="C218" s="5"/>
      <c r="D218" s="5"/>
      <c r="E218" s="5"/>
      <c r="F218" s="5"/>
      <c r="G218" s="5"/>
      <c r="H218" s="72"/>
      <c r="I218" s="107"/>
      <c r="J218" s="108"/>
      <c r="K218" s="5"/>
      <c r="L218" s="5"/>
      <c r="M218" s="5"/>
      <c r="N218" s="5"/>
      <c r="O218" s="5"/>
      <c r="P218" s="5"/>
      <c r="Q218" s="5"/>
      <c r="R218" s="5"/>
      <c r="S218" s="5"/>
      <c r="T218" s="5"/>
      <c r="U218" s="5"/>
      <c r="V218" s="5"/>
      <c r="W218" s="5"/>
      <c r="X218" s="5"/>
      <c r="Y218" s="5"/>
      <c r="Z218" s="5"/>
    </row>
    <row r="219" ht="16.5" customHeight="1">
      <c r="A219" s="5"/>
      <c r="B219" s="5"/>
      <c r="C219" s="5"/>
      <c r="D219" s="5"/>
      <c r="E219" s="5"/>
      <c r="F219" s="5"/>
      <c r="G219" s="5"/>
      <c r="H219" s="72"/>
      <c r="I219" s="107"/>
      <c r="J219" s="108"/>
      <c r="K219" s="5"/>
      <c r="L219" s="5"/>
      <c r="M219" s="5"/>
      <c r="N219" s="5"/>
      <c r="O219" s="5"/>
      <c r="P219" s="5"/>
      <c r="Q219" s="5"/>
      <c r="R219" s="5"/>
      <c r="S219" s="5"/>
      <c r="T219" s="5"/>
      <c r="U219" s="5"/>
      <c r="V219" s="5"/>
      <c r="W219" s="5"/>
      <c r="X219" s="5"/>
      <c r="Y219" s="5"/>
      <c r="Z219" s="5"/>
    </row>
    <row r="220" ht="16.5" customHeight="1">
      <c r="A220" s="5"/>
      <c r="B220" s="5"/>
      <c r="C220" s="5"/>
      <c r="D220" s="5"/>
      <c r="E220" s="5"/>
      <c r="F220" s="5"/>
      <c r="G220" s="5"/>
      <c r="H220" s="72"/>
      <c r="I220" s="107"/>
      <c r="J220" s="108"/>
      <c r="K220" s="5"/>
      <c r="L220" s="5"/>
      <c r="M220" s="5"/>
      <c r="N220" s="5"/>
      <c r="O220" s="5"/>
      <c r="P220" s="5"/>
      <c r="Q220" s="5"/>
      <c r="R220" s="5"/>
      <c r="S220" s="5"/>
      <c r="T220" s="5"/>
      <c r="U220" s="5"/>
      <c r="V220" s="5"/>
      <c r="W220" s="5"/>
      <c r="X220" s="5"/>
      <c r="Y220" s="5"/>
      <c r="Z220" s="5"/>
    </row>
    <row r="221" ht="16.5" customHeight="1">
      <c r="A221" s="5"/>
      <c r="B221" s="5"/>
      <c r="C221" s="5"/>
      <c r="D221" s="5"/>
      <c r="E221" s="5"/>
      <c r="F221" s="5"/>
      <c r="G221" s="5"/>
      <c r="H221" s="72"/>
      <c r="I221" s="107"/>
      <c r="J221" s="108"/>
      <c r="K221" s="5"/>
      <c r="L221" s="5"/>
      <c r="M221" s="5"/>
      <c r="N221" s="5"/>
      <c r="O221" s="5"/>
      <c r="P221" s="5"/>
      <c r="Q221" s="5"/>
      <c r="R221" s="5"/>
      <c r="S221" s="5"/>
      <c r="T221" s="5"/>
      <c r="U221" s="5"/>
      <c r="V221" s="5"/>
      <c r="W221" s="5"/>
      <c r="X221" s="5"/>
      <c r="Y221" s="5"/>
      <c r="Z221" s="5"/>
    </row>
    <row r="222" ht="16.5" customHeight="1">
      <c r="A222" s="5"/>
      <c r="B222" s="5"/>
      <c r="C222" s="5"/>
      <c r="D222" s="5"/>
      <c r="E222" s="5"/>
      <c r="F222" s="5"/>
      <c r="G222" s="5"/>
      <c r="H222" s="72"/>
      <c r="I222" s="107"/>
      <c r="J222" s="108"/>
      <c r="K222" s="5"/>
      <c r="L222" s="5"/>
      <c r="M222" s="5"/>
      <c r="N222" s="5"/>
      <c r="O222" s="5"/>
      <c r="P222" s="5"/>
      <c r="Q222" s="5"/>
      <c r="R222" s="5"/>
      <c r="S222" s="5"/>
      <c r="T222" s="5"/>
      <c r="U222" s="5"/>
      <c r="V222" s="5"/>
      <c r="W222" s="5"/>
      <c r="X222" s="5"/>
      <c r="Y222" s="5"/>
      <c r="Z222" s="5"/>
    </row>
    <row r="223" ht="16.5" customHeight="1">
      <c r="A223" s="5"/>
      <c r="B223" s="5"/>
      <c r="C223" s="5"/>
      <c r="D223" s="5"/>
      <c r="E223" s="5"/>
      <c r="F223" s="5"/>
      <c r="G223" s="5"/>
      <c r="H223" s="72"/>
      <c r="I223" s="107"/>
      <c r="J223" s="108"/>
      <c r="K223" s="5"/>
      <c r="L223" s="5"/>
      <c r="M223" s="5"/>
      <c r="N223" s="5"/>
      <c r="O223" s="5"/>
      <c r="P223" s="5"/>
      <c r="Q223" s="5"/>
      <c r="R223" s="5"/>
      <c r="S223" s="5"/>
      <c r="T223" s="5"/>
      <c r="U223" s="5"/>
      <c r="V223" s="5"/>
      <c r="W223" s="5"/>
      <c r="X223" s="5"/>
      <c r="Y223" s="5"/>
      <c r="Z223" s="5"/>
    </row>
    <row r="224" ht="16.5" customHeight="1">
      <c r="A224" s="5"/>
      <c r="B224" s="5"/>
      <c r="C224" s="5"/>
      <c r="D224" s="5"/>
      <c r="E224" s="5"/>
      <c r="F224" s="5"/>
      <c r="G224" s="5"/>
      <c r="H224" s="72"/>
      <c r="I224" s="107"/>
      <c r="J224" s="108"/>
      <c r="K224" s="5"/>
      <c r="L224" s="5"/>
      <c r="M224" s="5"/>
      <c r="N224" s="5"/>
      <c r="O224" s="5"/>
      <c r="P224" s="5"/>
      <c r="Q224" s="5"/>
      <c r="R224" s="5"/>
      <c r="S224" s="5"/>
      <c r="T224" s="5"/>
      <c r="U224" s="5"/>
      <c r="V224" s="5"/>
      <c r="W224" s="5"/>
      <c r="X224" s="5"/>
      <c r="Y224" s="5"/>
      <c r="Z224" s="5"/>
    </row>
    <row r="225" ht="16.5" customHeight="1">
      <c r="A225" s="5"/>
      <c r="B225" s="5"/>
      <c r="C225" s="5"/>
      <c r="D225" s="5"/>
      <c r="E225" s="5"/>
      <c r="F225" s="5"/>
      <c r="G225" s="5"/>
      <c r="H225" s="72"/>
      <c r="I225" s="107"/>
      <c r="J225" s="108"/>
      <c r="K225" s="5"/>
      <c r="L225" s="5"/>
      <c r="M225" s="5"/>
      <c r="N225" s="5"/>
      <c r="O225" s="5"/>
      <c r="P225" s="5"/>
      <c r="Q225" s="5"/>
      <c r="R225" s="5"/>
      <c r="S225" s="5"/>
      <c r="T225" s="5"/>
      <c r="U225" s="5"/>
      <c r="V225" s="5"/>
      <c r="W225" s="5"/>
      <c r="X225" s="5"/>
      <c r="Y225" s="5"/>
      <c r="Z225" s="5"/>
    </row>
    <row r="226" ht="16.5" customHeight="1">
      <c r="A226" s="5"/>
      <c r="B226" s="5"/>
      <c r="C226" s="5"/>
      <c r="D226" s="5"/>
      <c r="E226" s="5"/>
      <c r="F226" s="5"/>
      <c r="G226" s="5"/>
      <c r="H226" s="72"/>
      <c r="I226" s="107"/>
      <c r="J226" s="108"/>
      <c r="K226" s="5"/>
      <c r="L226" s="5"/>
      <c r="M226" s="5"/>
      <c r="N226" s="5"/>
      <c r="O226" s="5"/>
      <c r="P226" s="5"/>
      <c r="Q226" s="5"/>
      <c r="R226" s="5"/>
      <c r="S226" s="5"/>
      <c r="T226" s="5"/>
      <c r="U226" s="5"/>
      <c r="V226" s="5"/>
      <c r="W226" s="5"/>
      <c r="X226" s="5"/>
      <c r="Y226" s="5"/>
      <c r="Z226" s="5"/>
    </row>
    <row r="227" ht="16.5" customHeight="1">
      <c r="A227" s="5"/>
      <c r="B227" s="5"/>
      <c r="C227" s="5"/>
      <c r="D227" s="5"/>
      <c r="E227" s="5"/>
      <c r="F227" s="5"/>
      <c r="G227" s="5"/>
      <c r="H227" s="72"/>
      <c r="I227" s="107"/>
      <c r="J227" s="108"/>
      <c r="K227" s="5"/>
      <c r="L227" s="5"/>
      <c r="M227" s="5"/>
      <c r="N227" s="5"/>
      <c r="O227" s="5"/>
      <c r="P227" s="5"/>
      <c r="Q227" s="5"/>
      <c r="R227" s="5"/>
      <c r="S227" s="5"/>
      <c r="T227" s="5"/>
      <c r="U227" s="5"/>
      <c r="V227" s="5"/>
      <c r="W227" s="5"/>
      <c r="X227" s="5"/>
      <c r="Y227" s="5"/>
      <c r="Z227" s="5"/>
    </row>
    <row r="228" ht="16.5" customHeight="1">
      <c r="A228" s="5"/>
      <c r="B228" s="5"/>
      <c r="C228" s="5"/>
      <c r="D228" s="5"/>
      <c r="E228" s="5"/>
      <c r="F228" s="5"/>
      <c r="G228" s="5"/>
      <c r="H228" s="72"/>
      <c r="I228" s="107"/>
      <c r="J228" s="108"/>
      <c r="K228" s="5"/>
      <c r="L228" s="5"/>
      <c r="M228" s="5"/>
      <c r="N228" s="5"/>
      <c r="O228" s="5"/>
      <c r="P228" s="5"/>
      <c r="Q228" s="5"/>
      <c r="R228" s="5"/>
      <c r="S228" s="5"/>
      <c r="T228" s="5"/>
      <c r="U228" s="5"/>
      <c r="V228" s="5"/>
      <c r="W228" s="5"/>
      <c r="X228" s="5"/>
      <c r="Y228" s="5"/>
      <c r="Z228" s="5"/>
    </row>
    <row r="229" ht="16.5" customHeight="1">
      <c r="A229" s="5"/>
      <c r="B229" s="5"/>
      <c r="C229" s="5"/>
      <c r="D229" s="5"/>
      <c r="E229" s="5"/>
      <c r="F229" s="5"/>
      <c r="G229" s="5"/>
      <c r="H229" s="72"/>
      <c r="I229" s="107"/>
      <c r="J229" s="108"/>
      <c r="K229" s="5"/>
      <c r="L229" s="5"/>
      <c r="M229" s="5"/>
      <c r="N229" s="5"/>
      <c r="O229" s="5"/>
      <c r="P229" s="5"/>
      <c r="Q229" s="5"/>
      <c r="R229" s="5"/>
      <c r="S229" s="5"/>
      <c r="T229" s="5"/>
      <c r="U229" s="5"/>
      <c r="V229" s="5"/>
      <c r="W229" s="5"/>
      <c r="X229" s="5"/>
      <c r="Y229" s="5"/>
      <c r="Z229" s="5"/>
    </row>
    <row r="230" ht="16.5" customHeight="1">
      <c r="A230" s="5"/>
      <c r="B230" s="5"/>
      <c r="C230" s="5"/>
      <c r="D230" s="5"/>
      <c r="E230" s="5"/>
      <c r="F230" s="5"/>
      <c r="G230" s="5"/>
      <c r="H230" s="72"/>
      <c r="I230" s="107"/>
      <c r="J230" s="108"/>
      <c r="K230" s="5"/>
      <c r="L230" s="5"/>
      <c r="M230" s="5"/>
      <c r="N230" s="5"/>
      <c r="O230" s="5"/>
      <c r="P230" s="5"/>
      <c r="Q230" s="5"/>
      <c r="R230" s="5"/>
      <c r="S230" s="5"/>
      <c r="T230" s="5"/>
      <c r="U230" s="5"/>
      <c r="V230" s="5"/>
      <c r="W230" s="5"/>
      <c r="X230" s="5"/>
      <c r="Y230" s="5"/>
      <c r="Z230" s="5"/>
    </row>
    <row r="231" ht="16.5" customHeight="1">
      <c r="A231" s="5"/>
      <c r="B231" s="5"/>
      <c r="C231" s="5"/>
      <c r="D231" s="5"/>
      <c r="E231" s="5"/>
      <c r="F231" s="5"/>
      <c r="G231" s="5"/>
      <c r="H231" s="72"/>
      <c r="I231" s="107"/>
      <c r="J231" s="108"/>
      <c r="K231" s="5"/>
      <c r="L231" s="5"/>
      <c r="M231" s="5"/>
      <c r="N231" s="5"/>
      <c r="O231" s="5"/>
      <c r="P231" s="5"/>
      <c r="Q231" s="5"/>
      <c r="R231" s="5"/>
      <c r="S231" s="5"/>
      <c r="T231" s="5"/>
      <c r="U231" s="5"/>
      <c r="V231" s="5"/>
      <c r="W231" s="5"/>
      <c r="X231" s="5"/>
      <c r="Y231" s="5"/>
      <c r="Z231" s="5"/>
    </row>
    <row r="232" ht="16.5" customHeight="1">
      <c r="A232" s="5"/>
      <c r="B232" s="5"/>
      <c r="C232" s="5"/>
      <c r="D232" s="5"/>
      <c r="E232" s="5"/>
      <c r="F232" s="5"/>
      <c r="G232" s="5"/>
      <c r="H232" s="72"/>
      <c r="I232" s="107"/>
      <c r="J232" s="108"/>
      <c r="K232" s="5"/>
      <c r="L232" s="5"/>
      <c r="M232" s="5"/>
      <c r="N232" s="5"/>
      <c r="O232" s="5"/>
      <c r="P232" s="5"/>
      <c r="Q232" s="5"/>
      <c r="R232" s="5"/>
      <c r="S232" s="5"/>
      <c r="T232" s="5"/>
      <c r="U232" s="5"/>
      <c r="V232" s="5"/>
      <c r="W232" s="5"/>
      <c r="X232" s="5"/>
      <c r="Y232" s="5"/>
      <c r="Z232" s="5"/>
    </row>
    <row r="233" ht="16.5" customHeight="1">
      <c r="A233" s="5"/>
      <c r="B233" s="5"/>
      <c r="C233" s="5"/>
      <c r="D233" s="5"/>
      <c r="E233" s="5"/>
      <c r="F233" s="5"/>
      <c r="G233" s="5"/>
      <c r="H233" s="72"/>
      <c r="I233" s="107"/>
      <c r="J233" s="108"/>
      <c r="K233" s="5"/>
      <c r="L233" s="5"/>
      <c r="M233" s="5"/>
      <c r="N233" s="5"/>
      <c r="O233" s="5"/>
      <c r="P233" s="5"/>
      <c r="Q233" s="5"/>
      <c r="R233" s="5"/>
      <c r="S233" s="5"/>
      <c r="T233" s="5"/>
      <c r="U233" s="5"/>
      <c r="V233" s="5"/>
      <c r="W233" s="5"/>
      <c r="X233" s="5"/>
      <c r="Y233" s="5"/>
      <c r="Z233" s="5"/>
    </row>
    <row r="234" ht="16.5" customHeight="1">
      <c r="A234" s="5"/>
      <c r="B234" s="5"/>
      <c r="C234" s="5"/>
      <c r="D234" s="5"/>
      <c r="E234" s="5"/>
      <c r="F234" s="5"/>
      <c r="G234" s="5"/>
      <c r="H234" s="72"/>
      <c r="I234" s="107"/>
      <c r="J234" s="108"/>
      <c r="K234" s="5"/>
      <c r="L234" s="5"/>
      <c r="M234" s="5"/>
      <c r="N234" s="5"/>
      <c r="O234" s="5"/>
      <c r="P234" s="5"/>
      <c r="Q234" s="5"/>
      <c r="R234" s="5"/>
      <c r="S234" s="5"/>
      <c r="T234" s="5"/>
      <c r="U234" s="5"/>
      <c r="V234" s="5"/>
      <c r="W234" s="5"/>
      <c r="X234" s="5"/>
      <c r="Y234" s="5"/>
      <c r="Z234" s="5"/>
    </row>
    <row r="235" ht="16.5" customHeight="1">
      <c r="A235" s="5"/>
      <c r="B235" s="5"/>
      <c r="C235" s="5"/>
      <c r="D235" s="5"/>
      <c r="E235" s="5"/>
      <c r="F235" s="5"/>
      <c r="G235" s="5"/>
      <c r="H235" s="72"/>
      <c r="I235" s="107"/>
      <c r="J235" s="108"/>
      <c r="K235" s="5"/>
      <c r="L235" s="5"/>
      <c r="M235" s="5"/>
      <c r="N235" s="5"/>
      <c r="O235" s="5"/>
      <c r="P235" s="5"/>
      <c r="Q235" s="5"/>
      <c r="R235" s="5"/>
      <c r="S235" s="5"/>
      <c r="T235" s="5"/>
      <c r="U235" s="5"/>
      <c r="V235" s="5"/>
      <c r="W235" s="5"/>
      <c r="X235" s="5"/>
      <c r="Y235" s="5"/>
      <c r="Z235" s="5"/>
    </row>
    <row r="236" ht="16.5" customHeight="1">
      <c r="A236" s="5"/>
      <c r="B236" s="5"/>
      <c r="C236" s="5"/>
      <c r="D236" s="5"/>
      <c r="E236" s="5"/>
      <c r="F236" s="5"/>
      <c r="G236" s="5"/>
      <c r="H236" s="72"/>
      <c r="I236" s="107"/>
      <c r="J236" s="108"/>
      <c r="K236" s="5"/>
      <c r="L236" s="5"/>
      <c r="M236" s="5"/>
      <c r="N236" s="5"/>
      <c r="O236" s="5"/>
      <c r="P236" s="5"/>
      <c r="Q236" s="5"/>
      <c r="R236" s="5"/>
      <c r="S236" s="5"/>
      <c r="T236" s="5"/>
      <c r="U236" s="5"/>
      <c r="V236" s="5"/>
      <c r="W236" s="5"/>
      <c r="X236" s="5"/>
      <c r="Y236" s="5"/>
      <c r="Z236" s="5"/>
    </row>
    <row r="237" ht="16.5" customHeight="1">
      <c r="A237" s="5"/>
      <c r="B237" s="5"/>
      <c r="C237" s="5"/>
      <c r="D237" s="5"/>
      <c r="E237" s="5"/>
      <c r="F237" s="5"/>
      <c r="G237" s="5"/>
      <c r="H237" s="72"/>
      <c r="I237" s="107"/>
      <c r="J237" s="108"/>
      <c r="K237" s="5"/>
      <c r="L237" s="5"/>
      <c r="M237" s="5"/>
      <c r="N237" s="5"/>
      <c r="O237" s="5"/>
      <c r="P237" s="5"/>
      <c r="Q237" s="5"/>
      <c r="R237" s="5"/>
      <c r="S237" s="5"/>
      <c r="T237" s="5"/>
      <c r="U237" s="5"/>
      <c r="V237" s="5"/>
      <c r="W237" s="5"/>
      <c r="X237" s="5"/>
      <c r="Y237" s="5"/>
      <c r="Z237" s="5"/>
    </row>
    <row r="238" ht="16.5" customHeight="1">
      <c r="A238" s="5"/>
      <c r="B238" s="5"/>
      <c r="C238" s="5"/>
      <c r="D238" s="5"/>
      <c r="E238" s="5"/>
      <c r="F238" s="5"/>
      <c r="G238" s="5"/>
      <c r="H238" s="72"/>
      <c r="I238" s="107"/>
      <c r="J238" s="108"/>
      <c r="K238" s="5"/>
      <c r="L238" s="5"/>
      <c r="M238" s="5"/>
      <c r="N238" s="5"/>
      <c r="O238" s="5"/>
      <c r="P238" s="5"/>
      <c r="Q238" s="5"/>
      <c r="R238" s="5"/>
      <c r="S238" s="5"/>
      <c r="T238" s="5"/>
      <c r="U238" s="5"/>
      <c r="V238" s="5"/>
      <c r="W238" s="5"/>
      <c r="X238" s="5"/>
      <c r="Y238" s="5"/>
      <c r="Z238" s="5"/>
    </row>
    <row r="239" ht="16.5" customHeight="1">
      <c r="A239" s="5"/>
      <c r="B239" s="5"/>
      <c r="C239" s="5"/>
      <c r="D239" s="5"/>
      <c r="E239" s="5"/>
      <c r="F239" s="5"/>
      <c r="G239" s="5"/>
      <c r="H239" s="72"/>
      <c r="I239" s="107"/>
      <c r="J239" s="108"/>
      <c r="K239" s="5"/>
      <c r="L239" s="5"/>
      <c r="M239" s="5"/>
      <c r="N239" s="5"/>
      <c r="O239" s="5"/>
      <c r="P239" s="5"/>
      <c r="Q239" s="5"/>
      <c r="R239" s="5"/>
      <c r="S239" s="5"/>
      <c r="T239" s="5"/>
      <c r="U239" s="5"/>
      <c r="V239" s="5"/>
      <c r="W239" s="5"/>
      <c r="X239" s="5"/>
      <c r="Y239" s="5"/>
      <c r="Z239" s="5"/>
    </row>
    <row r="240" ht="16.5" customHeight="1">
      <c r="A240" s="5"/>
      <c r="B240" s="5"/>
      <c r="C240" s="5"/>
      <c r="D240" s="5"/>
      <c r="E240" s="5"/>
      <c r="F240" s="5"/>
      <c r="G240" s="5"/>
      <c r="H240" s="72"/>
      <c r="I240" s="107"/>
      <c r="J240" s="108"/>
      <c r="K240" s="5"/>
      <c r="L240" s="5"/>
      <c r="M240" s="5"/>
      <c r="N240" s="5"/>
      <c r="O240" s="5"/>
      <c r="P240" s="5"/>
      <c r="Q240" s="5"/>
      <c r="R240" s="5"/>
      <c r="S240" s="5"/>
      <c r="T240" s="5"/>
      <c r="U240" s="5"/>
      <c r="V240" s="5"/>
      <c r="W240" s="5"/>
      <c r="X240" s="5"/>
      <c r="Y240" s="5"/>
      <c r="Z240" s="5"/>
    </row>
    <row r="241" ht="16.5" customHeight="1">
      <c r="A241" s="5"/>
      <c r="B241" s="5"/>
      <c r="C241" s="5"/>
      <c r="D241" s="5"/>
      <c r="E241" s="5"/>
      <c r="F241" s="5"/>
      <c r="G241" s="5"/>
      <c r="H241" s="72"/>
      <c r="I241" s="107"/>
      <c r="J241" s="108"/>
      <c r="K241" s="5"/>
      <c r="L241" s="5"/>
      <c r="M241" s="5"/>
      <c r="N241" s="5"/>
      <c r="O241" s="5"/>
      <c r="P241" s="5"/>
      <c r="Q241" s="5"/>
      <c r="R241" s="5"/>
      <c r="S241" s="5"/>
      <c r="T241" s="5"/>
      <c r="U241" s="5"/>
      <c r="V241" s="5"/>
      <c r="W241" s="5"/>
      <c r="X241" s="5"/>
      <c r="Y241" s="5"/>
      <c r="Z241" s="5"/>
    </row>
    <row r="242" ht="16.5" customHeight="1">
      <c r="A242" s="5"/>
      <c r="B242" s="5"/>
      <c r="C242" s="5"/>
      <c r="D242" s="5"/>
      <c r="E242" s="5"/>
      <c r="F242" s="5"/>
      <c r="G242" s="5"/>
      <c r="H242" s="72"/>
      <c r="I242" s="107"/>
      <c r="J242" s="108"/>
      <c r="K242" s="5"/>
      <c r="L242" s="5"/>
      <c r="M242" s="5"/>
      <c r="N242" s="5"/>
      <c r="O242" s="5"/>
      <c r="P242" s="5"/>
      <c r="Q242" s="5"/>
      <c r="R242" s="5"/>
      <c r="S242" s="5"/>
      <c r="T242" s="5"/>
      <c r="U242" s="5"/>
      <c r="V242" s="5"/>
      <c r="W242" s="5"/>
      <c r="X242" s="5"/>
      <c r="Y242" s="5"/>
      <c r="Z242" s="5"/>
    </row>
    <row r="243" ht="16.5" customHeight="1">
      <c r="A243" s="5"/>
      <c r="B243" s="5"/>
      <c r="C243" s="5"/>
      <c r="D243" s="5"/>
      <c r="E243" s="5"/>
      <c r="F243" s="5"/>
      <c r="G243" s="5"/>
      <c r="H243" s="72"/>
      <c r="I243" s="107"/>
      <c r="J243" s="108"/>
      <c r="K243" s="5"/>
      <c r="L243" s="5"/>
      <c r="M243" s="5"/>
      <c r="N243" s="5"/>
      <c r="O243" s="5"/>
      <c r="P243" s="5"/>
      <c r="Q243" s="5"/>
      <c r="R243" s="5"/>
      <c r="S243" s="5"/>
      <c r="T243" s="5"/>
      <c r="U243" s="5"/>
      <c r="V243" s="5"/>
      <c r="W243" s="5"/>
      <c r="X243" s="5"/>
      <c r="Y243" s="5"/>
      <c r="Z243" s="5"/>
    </row>
    <row r="244" ht="16.5" customHeight="1">
      <c r="A244" s="5"/>
      <c r="B244" s="5"/>
      <c r="C244" s="5"/>
      <c r="D244" s="5"/>
      <c r="E244" s="5"/>
      <c r="F244" s="5"/>
      <c r="G244" s="5"/>
      <c r="H244" s="72"/>
      <c r="I244" s="107"/>
      <c r="J244" s="108"/>
      <c r="K244" s="5"/>
      <c r="L244" s="5"/>
      <c r="M244" s="5"/>
      <c r="N244" s="5"/>
      <c r="O244" s="5"/>
      <c r="P244" s="5"/>
      <c r="Q244" s="5"/>
      <c r="R244" s="5"/>
      <c r="S244" s="5"/>
      <c r="T244" s="5"/>
      <c r="U244" s="5"/>
      <c r="V244" s="5"/>
      <c r="W244" s="5"/>
      <c r="X244" s="5"/>
      <c r="Y244" s="5"/>
      <c r="Z244" s="5"/>
    </row>
    <row r="245" ht="16.5" customHeight="1">
      <c r="A245" s="5"/>
      <c r="B245" s="5"/>
      <c r="C245" s="5"/>
      <c r="D245" s="5"/>
      <c r="E245" s="5"/>
      <c r="F245" s="5"/>
      <c r="G245" s="5"/>
      <c r="H245" s="72"/>
      <c r="I245" s="107"/>
      <c r="J245" s="108"/>
      <c r="K245" s="5"/>
      <c r="L245" s="5"/>
      <c r="M245" s="5"/>
      <c r="N245" s="5"/>
      <c r="O245" s="5"/>
      <c r="P245" s="5"/>
      <c r="Q245" s="5"/>
      <c r="R245" s="5"/>
      <c r="S245" s="5"/>
      <c r="T245" s="5"/>
      <c r="U245" s="5"/>
      <c r="V245" s="5"/>
      <c r="W245" s="5"/>
      <c r="X245" s="5"/>
      <c r="Y245" s="5"/>
      <c r="Z245" s="5"/>
    </row>
    <row r="246" ht="16.5" customHeight="1">
      <c r="A246" s="5"/>
      <c r="B246" s="5"/>
      <c r="C246" s="5"/>
      <c r="D246" s="5"/>
      <c r="E246" s="5"/>
      <c r="F246" s="5"/>
      <c r="G246" s="5"/>
      <c r="H246" s="72"/>
      <c r="I246" s="107"/>
      <c r="J246" s="108"/>
      <c r="K246" s="5"/>
      <c r="L246" s="5"/>
      <c r="M246" s="5"/>
      <c r="N246" s="5"/>
      <c r="O246" s="5"/>
      <c r="P246" s="5"/>
      <c r="Q246" s="5"/>
      <c r="R246" s="5"/>
      <c r="S246" s="5"/>
      <c r="T246" s="5"/>
      <c r="U246" s="5"/>
      <c r="V246" s="5"/>
      <c r="W246" s="5"/>
      <c r="X246" s="5"/>
      <c r="Y246" s="5"/>
      <c r="Z246" s="5"/>
    </row>
    <row r="247" ht="16.5" customHeight="1">
      <c r="A247" s="5"/>
      <c r="B247" s="5"/>
      <c r="C247" s="5"/>
      <c r="D247" s="5"/>
      <c r="E247" s="5"/>
      <c r="F247" s="5"/>
      <c r="G247" s="5"/>
      <c r="H247" s="72"/>
      <c r="I247" s="107"/>
      <c r="J247" s="108"/>
      <c r="K247" s="5"/>
      <c r="L247" s="5"/>
      <c r="M247" s="5"/>
      <c r="N247" s="5"/>
      <c r="O247" s="5"/>
      <c r="P247" s="5"/>
      <c r="Q247" s="5"/>
      <c r="R247" s="5"/>
      <c r="S247" s="5"/>
      <c r="T247" s="5"/>
      <c r="U247" s="5"/>
      <c r="V247" s="5"/>
      <c r="W247" s="5"/>
      <c r="X247" s="5"/>
      <c r="Y247" s="5"/>
      <c r="Z247" s="5"/>
    </row>
    <row r="248" ht="16.5" customHeight="1">
      <c r="A248" s="5"/>
      <c r="B248" s="5"/>
      <c r="C248" s="5"/>
      <c r="D248" s="5"/>
      <c r="E248" s="5"/>
      <c r="F248" s="5"/>
      <c r="G248" s="5"/>
      <c r="H248" s="72"/>
      <c r="I248" s="107"/>
      <c r="J248" s="108"/>
      <c r="K248" s="5"/>
      <c r="L248" s="5"/>
      <c r="M248" s="5"/>
      <c r="N248" s="5"/>
      <c r="O248" s="5"/>
      <c r="P248" s="5"/>
      <c r="Q248" s="5"/>
      <c r="R248" s="5"/>
      <c r="S248" s="5"/>
      <c r="T248" s="5"/>
      <c r="U248" s="5"/>
      <c r="V248" s="5"/>
      <c r="W248" s="5"/>
      <c r="X248" s="5"/>
      <c r="Y248" s="5"/>
      <c r="Z248" s="5"/>
    </row>
    <row r="249" ht="16.5" customHeight="1">
      <c r="A249" s="5"/>
      <c r="B249" s="5"/>
      <c r="C249" s="5"/>
      <c r="D249" s="5"/>
      <c r="E249" s="5"/>
      <c r="F249" s="5"/>
      <c r="G249" s="5"/>
      <c r="H249" s="72"/>
      <c r="I249" s="107"/>
      <c r="J249" s="108"/>
      <c r="K249" s="5"/>
      <c r="L249" s="5"/>
      <c r="M249" s="5"/>
      <c r="N249" s="5"/>
      <c r="O249" s="5"/>
      <c r="P249" s="5"/>
      <c r="Q249" s="5"/>
      <c r="R249" s="5"/>
      <c r="S249" s="5"/>
      <c r="T249" s="5"/>
      <c r="U249" s="5"/>
      <c r="V249" s="5"/>
      <c r="W249" s="5"/>
      <c r="X249" s="5"/>
      <c r="Y249" s="5"/>
      <c r="Z249" s="5"/>
    </row>
    <row r="250" ht="16.5" customHeight="1">
      <c r="A250" s="5"/>
      <c r="B250" s="5"/>
      <c r="C250" s="5"/>
      <c r="D250" s="5"/>
      <c r="E250" s="5"/>
      <c r="F250" s="5"/>
      <c r="G250" s="5"/>
      <c r="H250" s="72"/>
      <c r="I250" s="107"/>
      <c r="J250" s="108"/>
      <c r="K250" s="5"/>
      <c r="L250" s="5"/>
      <c r="M250" s="5"/>
      <c r="N250" s="5"/>
      <c r="O250" s="5"/>
      <c r="P250" s="5"/>
      <c r="Q250" s="5"/>
      <c r="R250" s="5"/>
      <c r="S250" s="5"/>
      <c r="T250" s="5"/>
      <c r="U250" s="5"/>
      <c r="V250" s="5"/>
      <c r="W250" s="5"/>
      <c r="X250" s="5"/>
      <c r="Y250" s="5"/>
      <c r="Z250" s="5"/>
    </row>
    <row r="251" ht="16.5" customHeight="1">
      <c r="A251" s="5"/>
      <c r="B251" s="5"/>
      <c r="C251" s="5"/>
      <c r="D251" s="5"/>
      <c r="E251" s="5"/>
      <c r="F251" s="5"/>
      <c r="G251" s="5"/>
      <c r="H251" s="72"/>
      <c r="I251" s="107"/>
      <c r="J251" s="108"/>
      <c r="K251" s="5"/>
      <c r="L251" s="5"/>
      <c r="M251" s="5"/>
      <c r="N251" s="5"/>
      <c r="O251" s="5"/>
      <c r="P251" s="5"/>
      <c r="Q251" s="5"/>
      <c r="R251" s="5"/>
      <c r="S251" s="5"/>
      <c r="T251" s="5"/>
      <c r="U251" s="5"/>
      <c r="V251" s="5"/>
      <c r="W251" s="5"/>
      <c r="X251" s="5"/>
      <c r="Y251" s="5"/>
      <c r="Z251" s="5"/>
    </row>
    <row r="252" ht="16.5" customHeight="1">
      <c r="A252" s="5"/>
      <c r="B252" s="5"/>
      <c r="C252" s="5"/>
      <c r="D252" s="5"/>
      <c r="E252" s="5"/>
      <c r="F252" s="5"/>
      <c r="G252" s="5"/>
      <c r="H252" s="72"/>
      <c r="I252" s="107"/>
      <c r="J252" s="108"/>
      <c r="K252" s="5"/>
      <c r="L252" s="5"/>
      <c r="M252" s="5"/>
      <c r="N252" s="5"/>
      <c r="O252" s="5"/>
      <c r="P252" s="5"/>
      <c r="Q252" s="5"/>
      <c r="R252" s="5"/>
      <c r="S252" s="5"/>
      <c r="T252" s="5"/>
      <c r="U252" s="5"/>
      <c r="V252" s="5"/>
      <c r="W252" s="5"/>
      <c r="X252" s="5"/>
      <c r="Y252" s="5"/>
      <c r="Z252" s="5"/>
    </row>
    <row r="253" ht="16.5" customHeight="1">
      <c r="A253" s="5"/>
      <c r="B253" s="5"/>
      <c r="C253" s="5"/>
      <c r="D253" s="5"/>
      <c r="E253" s="5"/>
      <c r="F253" s="5"/>
      <c r="G253" s="5"/>
      <c r="H253" s="72"/>
      <c r="I253" s="107"/>
      <c r="J253" s="108"/>
      <c r="K253" s="5"/>
      <c r="L253" s="5"/>
      <c r="M253" s="5"/>
      <c r="N253" s="5"/>
      <c r="O253" s="5"/>
      <c r="P253" s="5"/>
      <c r="Q253" s="5"/>
      <c r="R253" s="5"/>
      <c r="S253" s="5"/>
      <c r="T253" s="5"/>
      <c r="U253" s="5"/>
      <c r="V253" s="5"/>
      <c r="W253" s="5"/>
      <c r="X253" s="5"/>
      <c r="Y253" s="5"/>
      <c r="Z253" s="5"/>
    </row>
    <row r="254" ht="16.5" customHeight="1">
      <c r="A254" s="5"/>
      <c r="B254" s="5"/>
      <c r="C254" s="5"/>
      <c r="D254" s="5"/>
      <c r="E254" s="5"/>
      <c r="F254" s="5"/>
      <c r="G254" s="5"/>
      <c r="H254" s="72"/>
      <c r="I254" s="107"/>
      <c r="J254" s="108"/>
      <c r="K254" s="5"/>
      <c r="L254" s="5"/>
      <c r="M254" s="5"/>
      <c r="N254" s="5"/>
      <c r="O254" s="5"/>
      <c r="P254" s="5"/>
      <c r="Q254" s="5"/>
      <c r="R254" s="5"/>
      <c r="S254" s="5"/>
      <c r="T254" s="5"/>
      <c r="U254" s="5"/>
      <c r="V254" s="5"/>
      <c r="W254" s="5"/>
      <c r="X254" s="5"/>
      <c r="Y254" s="5"/>
      <c r="Z254" s="5"/>
    </row>
    <row r="255" ht="16.5" customHeight="1">
      <c r="A255" s="5"/>
      <c r="B255" s="5"/>
      <c r="C255" s="5"/>
      <c r="D255" s="5"/>
      <c r="E255" s="5"/>
      <c r="F255" s="5"/>
      <c r="G255" s="5"/>
      <c r="H255" s="72"/>
      <c r="I255" s="107"/>
      <c r="J255" s="108"/>
      <c r="K255" s="5"/>
      <c r="L255" s="5"/>
      <c r="M255" s="5"/>
      <c r="N255" s="5"/>
      <c r="O255" s="5"/>
      <c r="P255" s="5"/>
      <c r="Q255" s="5"/>
      <c r="R255" s="5"/>
      <c r="S255" s="5"/>
      <c r="T255" s="5"/>
      <c r="U255" s="5"/>
      <c r="V255" s="5"/>
      <c r="W255" s="5"/>
      <c r="X255" s="5"/>
      <c r="Y255" s="5"/>
      <c r="Z255" s="5"/>
    </row>
    <row r="256" ht="16.5" customHeight="1">
      <c r="A256" s="5"/>
      <c r="B256" s="5"/>
      <c r="C256" s="5"/>
      <c r="D256" s="5"/>
      <c r="E256" s="5"/>
      <c r="F256" s="5"/>
      <c r="G256" s="5"/>
      <c r="H256" s="72"/>
      <c r="I256" s="107"/>
      <c r="J256" s="108"/>
      <c r="K256" s="5"/>
      <c r="L256" s="5"/>
      <c r="M256" s="5"/>
      <c r="N256" s="5"/>
      <c r="O256" s="5"/>
      <c r="P256" s="5"/>
      <c r="Q256" s="5"/>
      <c r="R256" s="5"/>
      <c r="S256" s="5"/>
      <c r="T256" s="5"/>
      <c r="U256" s="5"/>
      <c r="V256" s="5"/>
      <c r="W256" s="5"/>
      <c r="X256" s="5"/>
      <c r="Y256" s="5"/>
      <c r="Z256" s="5"/>
    </row>
    <row r="257" ht="16.5" customHeight="1">
      <c r="A257" s="5"/>
      <c r="B257" s="5"/>
      <c r="C257" s="5"/>
      <c r="D257" s="5"/>
      <c r="E257" s="5"/>
      <c r="F257" s="5"/>
      <c r="G257" s="5"/>
      <c r="H257" s="72"/>
      <c r="I257" s="107"/>
      <c r="J257" s="108"/>
      <c r="K257" s="5"/>
      <c r="L257" s="5"/>
      <c r="M257" s="5"/>
      <c r="N257" s="5"/>
      <c r="O257" s="5"/>
      <c r="P257" s="5"/>
      <c r="Q257" s="5"/>
      <c r="R257" s="5"/>
      <c r="S257" s="5"/>
      <c r="T257" s="5"/>
      <c r="U257" s="5"/>
      <c r="V257" s="5"/>
      <c r="W257" s="5"/>
      <c r="X257" s="5"/>
      <c r="Y257" s="5"/>
      <c r="Z257" s="5"/>
    </row>
    <row r="258" ht="16.5" customHeight="1">
      <c r="A258" s="5"/>
      <c r="B258" s="5"/>
      <c r="C258" s="5"/>
      <c r="D258" s="5"/>
      <c r="E258" s="5"/>
      <c r="F258" s="5"/>
      <c r="G258" s="5"/>
      <c r="H258" s="72"/>
      <c r="I258" s="107"/>
      <c r="J258" s="108"/>
      <c r="K258" s="5"/>
      <c r="L258" s="5"/>
      <c r="M258" s="5"/>
      <c r="N258" s="5"/>
      <c r="O258" s="5"/>
      <c r="P258" s="5"/>
      <c r="Q258" s="5"/>
      <c r="R258" s="5"/>
      <c r="S258" s="5"/>
      <c r="T258" s="5"/>
      <c r="U258" s="5"/>
      <c r="V258" s="5"/>
      <c r="W258" s="5"/>
      <c r="X258" s="5"/>
      <c r="Y258" s="5"/>
      <c r="Z258" s="5"/>
    </row>
    <row r="259" ht="16.5" customHeight="1">
      <c r="A259" s="5"/>
      <c r="B259" s="5"/>
      <c r="C259" s="5"/>
      <c r="D259" s="5"/>
      <c r="E259" s="5"/>
      <c r="F259" s="5"/>
      <c r="G259" s="5"/>
      <c r="H259" s="72"/>
      <c r="I259" s="107"/>
      <c r="J259" s="108"/>
      <c r="K259" s="5"/>
      <c r="L259" s="5"/>
      <c r="M259" s="5"/>
      <c r="N259" s="5"/>
      <c r="O259" s="5"/>
      <c r="P259" s="5"/>
      <c r="Q259" s="5"/>
      <c r="R259" s="5"/>
      <c r="S259" s="5"/>
      <c r="T259" s="5"/>
      <c r="U259" s="5"/>
      <c r="V259" s="5"/>
      <c r="W259" s="5"/>
      <c r="X259" s="5"/>
      <c r="Y259" s="5"/>
      <c r="Z259" s="5"/>
    </row>
    <row r="260" ht="16.5" customHeight="1">
      <c r="A260" s="5"/>
      <c r="B260" s="5"/>
      <c r="C260" s="5"/>
      <c r="D260" s="5"/>
      <c r="E260" s="5"/>
      <c r="F260" s="5"/>
      <c r="G260" s="5"/>
      <c r="H260" s="72"/>
      <c r="I260" s="107"/>
      <c r="J260" s="108"/>
      <c r="K260" s="5"/>
      <c r="L260" s="5"/>
      <c r="M260" s="5"/>
      <c r="N260" s="5"/>
      <c r="O260" s="5"/>
      <c r="P260" s="5"/>
      <c r="Q260" s="5"/>
      <c r="R260" s="5"/>
      <c r="S260" s="5"/>
      <c r="T260" s="5"/>
      <c r="U260" s="5"/>
      <c r="V260" s="5"/>
      <c r="W260" s="5"/>
      <c r="X260" s="5"/>
      <c r="Y260" s="5"/>
      <c r="Z260" s="5"/>
    </row>
    <row r="261" ht="16.5" customHeight="1">
      <c r="A261" s="5"/>
      <c r="B261" s="5"/>
      <c r="C261" s="5"/>
      <c r="D261" s="5"/>
      <c r="E261" s="5"/>
      <c r="F261" s="5"/>
      <c r="G261" s="5"/>
      <c r="H261" s="72"/>
      <c r="I261" s="107"/>
      <c r="J261" s="108"/>
      <c r="K261" s="5"/>
      <c r="L261" s="5"/>
      <c r="M261" s="5"/>
      <c r="N261" s="5"/>
      <c r="O261" s="5"/>
      <c r="P261" s="5"/>
      <c r="Q261" s="5"/>
      <c r="R261" s="5"/>
      <c r="S261" s="5"/>
      <c r="T261" s="5"/>
      <c r="U261" s="5"/>
      <c r="V261" s="5"/>
      <c r="W261" s="5"/>
      <c r="X261" s="5"/>
      <c r="Y261" s="5"/>
      <c r="Z261" s="5"/>
    </row>
    <row r="262" ht="16.5" customHeight="1">
      <c r="A262" s="5"/>
      <c r="B262" s="5"/>
      <c r="C262" s="5"/>
      <c r="D262" s="5"/>
      <c r="E262" s="5"/>
      <c r="F262" s="5"/>
      <c r="G262" s="5"/>
      <c r="H262" s="72"/>
      <c r="I262" s="107"/>
      <c r="J262" s="108"/>
      <c r="K262" s="5"/>
      <c r="L262" s="5"/>
      <c r="M262" s="5"/>
      <c r="N262" s="5"/>
      <c r="O262" s="5"/>
      <c r="P262" s="5"/>
      <c r="Q262" s="5"/>
      <c r="R262" s="5"/>
      <c r="S262" s="5"/>
      <c r="T262" s="5"/>
      <c r="U262" s="5"/>
      <c r="V262" s="5"/>
      <c r="W262" s="5"/>
      <c r="X262" s="5"/>
      <c r="Y262" s="5"/>
      <c r="Z262" s="5"/>
    </row>
    <row r="263" ht="16.5" customHeight="1">
      <c r="A263" s="5"/>
      <c r="B263" s="5"/>
      <c r="C263" s="5"/>
      <c r="D263" s="5"/>
      <c r="E263" s="5"/>
      <c r="F263" s="5"/>
      <c r="G263" s="5"/>
      <c r="H263" s="72"/>
      <c r="I263" s="107"/>
      <c r="J263" s="108"/>
      <c r="K263" s="5"/>
      <c r="L263" s="5"/>
      <c r="M263" s="5"/>
      <c r="N263" s="5"/>
      <c r="O263" s="5"/>
      <c r="P263" s="5"/>
      <c r="Q263" s="5"/>
      <c r="R263" s="5"/>
      <c r="S263" s="5"/>
      <c r="T263" s="5"/>
      <c r="U263" s="5"/>
      <c r="V263" s="5"/>
      <c r="W263" s="5"/>
      <c r="X263" s="5"/>
      <c r="Y263" s="5"/>
      <c r="Z263" s="5"/>
    </row>
    <row r="264" ht="16.5" customHeight="1">
      <c r="A264" s="5"/>
      <c r="B264" s="5"/>
      <c r="C264" s="5"/>
      <c r="D264" s="5"/>
      <c r="E264" s="5"/>
      <c r="F264" s="5"/>
      <c r="G264" s="5"/>
      <c r="H264" s="72"/>
      <c r="I264" s="107"/>
      <c r="J264" s="108"/>
      <c r="K264" s="5"/>
      <c r="L264" s="5"/>
      <c r="M264" s="5"/>
      <c r="N264" s="5"/>
      <c r="O264" s="5"/>
      <c r="P264" s="5"/>
      <c r="Q264" s="5"/>
      <c r="R264" s="5"/>
      <c r="S264" s="5"/>
      <c r="T264" s="5"/>
      <c r="U264" s="5"/>
      <c r="V264" s="5"/>
      <c r="W264" s="5"/>
      <c r="X264" s="5"/>
      <c r="Y264" s="5"/>
      <c r="Z264" s="5"/>
    </row>
    <row r="265" ht="16.5" customHeight="1">
      <c r="A265" s="5"/>
      <c r="B265" s="5"/>
      <c r="C265" s="5"/>
      <c r="D265" s="5"/>
      <c r="E265" s="5"/>
      <c r="F265" s="5"/>
      <c r="G265" s="5"/>
      <c r="H265" s="72"/>
      <c r="I265" s="107"/>
      <c r="J265" s="108"/>
      <c r="K265" s="5"/>
      <c r="L265" s="5"/>
      <c r="M265" s="5"/>
      <c r="N265" s="5"/>
      <c r="O265" s="5"/>
      <c r="P265" s="5"/>
      <c r="Q265" s="5"/>
      <c r="R265" s="5"/>
      <c r="S265" s="5"/>
      <c r="T265" s="5"/>
      <c r="U265" s="5"/>
      <c r="V265" s="5"/>
      <c r="W265" s="5"/>
      <c r="X265" s="5"/>
      <c r="Y265" s="5"/>
      <c r="Z265" s="5"/>
    </row>
    <row r="266" ht="16.5" customHeight="1">
      <c r="A266" s="5"/>
      <c r="B266" s="5"/>
      <c r="C266" s="5"/>
      <c r="D266" s="5"/>
      <c r="E266" s="5"/>
      <c r="F266" s="5"/>
      <c r="G266" s="5"/>
      <c r="H266" s="72"/>
      <c r="I266" s="107"/>
      <c r="J266" s="108"/>
      <c r="K266" s="5"/>
      <c r="L266" s="5"/>
      <c r="M266" s="5"/>
      <c r="N266" s="5"/>
      <c r="O266" s="5"/>
      <c r="P266" s="5"/>
      <c r="Q266" s="5"/>
      <c r="R266" s="5"/>
      <c r="S266" s="5"/>
      <c r="T266" s="5"/>
      <c r="U266" s="5"/>
      <c r="V266" s="5"/>
      <c r="W266" s="5"/>
      <c r="X266" s="5"/>
      <c r="Y266" s="5"/>
      <c r="Z266" s="5"/>
    </row>
    <row r="267" ht="16.5" customHeight="1">
      <c r="A267" s="5"/>
      <c r="B267" s="5"/>
      <c r="C267" s="5"/>
      <c r="D267" s="5"/>
      <c r="E267" s="5"/>
      <c r="F267" s="5"/>
      <c r="G267" s="5"/>
      <c r="H267" s="72"/>
      <c r="I267" s="107"/>
      <c r="J267" s="108"/>
      <c r="K267" s="5"/>
      <c r="L267" s="5"/>
      <c r="M267" s="5"/>
      <c r="N267" s="5"/>
      <c r="O267" s="5"/>
      <c r="P267" s="5"/>
      <c r="Q267" s="5"/>
      <c r="R267" s="5"/>
      <c r="S267" s="5"/>
      <c r="T267" s="5"/>
      <c r="U267" s="5"/>
      <c r="V267" s="5"/>
      <c r="W267" s="5"/>
      <c r="X267" s="5"/>
      <c r="Y267" s="5"/>
      <c r="Z267" s="5"/>
    </row>
    <row r="268" ht="16.5" customHeight="1">
      <c r="A268" s="5"/>
      <c r="B268" s="5"/>
      <c r="C268" s="5"/>
      <c r="D268" s="5"/>
      <c r="E268" s="5"/>
      <c r="F268" s="5"/>
      <c r="G268" s="5"/>
      <c r="H268" s="72"/>
      <c r="I268" s="107"/>
      <c r="J268" s="108"/>
      <c r="K268" s="5"/>
      <c r="L268" s="5"/>
      <c r="M268" s="5"/>
      <c r="N268" s="5"/>
      <c r="O268" s="5"/>
      <c r="P268" s="5"/>
      <c r="Q268" s="5"/>
      <c r="R268" s="5"/>
      <c r="S268" s="5"/>
      <c r="T268" s="5"/>
      <c r="U268" s="5"/>
      <c r="V268" s="5"/>
      <c r="W268" s="5"/>
      <c r="X268" s="5"/>
      <c r="Y268" s="5"/>
      <c r="Z268" s="5"/>
    </row>
    <row r="269" ht="16.5" customHeight="1">
      <c r="A269" s="5"/>
      <c r="B269" s="5"/>
      <c r="C269" s="5"/>
      <c r="D269" s="5"/>
      <c r="E269" s="5"/>
      <c r="F269" s="5"/>
      <c r="G269" s="5"/>
      <c r="H269" s="72"/>
      <c r="I269" s="107"/>
      <c r="J269" s="108"/>
      <c r="K269" s="5"/>
      <c r="L269" s="5"/>
      <c r="M269" s="5"/>
      <c r="N269" s="5"/>
      <c r="O269" s="5"/>
      <c r="P269" s="5"/>
      <c r="Q269" s="5"/>
      <c r="R269" s="5"/>
      <c r="S269" s="5"/>
      <c r="T269" s="5"/>
      <c r="U269" s="5"/>
      <c r="V269" s="5"/>
      <c r="W269" s="5"/>
      <c r="X269" s="5"/>
      <c r="Y269" s="5"/>
      <c r="Z269" s="5"/>
    </row>
    <row r="270" ht="16.5" customHeight="1">
      <c r="A270" s="5"/>
      <c r="B270" s="5"/>
      <c r="C270" s="5"/>
      <c r="D270" s="5"/>
      <c r="E270" s="5"/>
      <c r="F270" s="5"/>
      <c r="G270" s="5"/>
      <c r="H270" s="72"/>
      <c r="I270" s="107"/>
      <c r="J270" s="108"/>
      <c r="K270" s="5"/>
      <c r="L270" s="5"/>
      <c r="M270" s="5"/>
      <c r="N270" s="5"/>
      <c r="O270" s="5"/>
      <c r="P270" s="5"/>
      <c r="Q270" s="5"/>
      <c r="R270" s="5"/>
      <c r="S270" s="5"/>
      <c r="T270" s="5"/>
      <c r="U270" s="5"/>
      <c r="V270" s="5"/>
      <c r="W270" s="5"/>
      <c r="X270" s="5"/>
      <c r="Y270" s="5"/>
      <c r="Z270" s="5"/>
    </row>
    <row r="271" ht="16.5" customHeight="1">
      <c r="A271" s="5"/>
      <c r="B271" s="5"/>
      <c r="C271" s="5"/>
      <c r="D271" s="5"/>
      <c r="E271" s="5"/>
      <c r="F271" s="5"/>
      <c r="G271" s="5"/>
      <c r="H271" s="72"/>
      <c r="I271" s="107"/>
      <c r="J271" s="108"/>
      <c r="K271" s="5"/>
      <c r="L271" s="5"/>
      <c r="M271" s="5"/>
      <c r="N271" s="5"/>
      <c r="O271" s="5"/>
      <c r="P271" s="5"/>
      <c r="Q271" s="5"/>
      <c r="R271" s="5"/>
      <c r="S271" s="5"/>
      <c r="T271" s="5"/>
      <c r="U271" s="5"/>
      <c r="V271" s="5"/>
      <c r="W271" s="5"/>
      <c r="X271" s="5"/>
      <c r="Y271" s="5"/>
      <c r="Z271" s="5"/>
    </row>
    <row r="272" ht="16.5" customHeight="1">
      <c r="A272" s="5"/>
      <c r="B272" s="5"/>
      <c r="C272" s="5"/>
      <c r="D272" s="5"/>
      <c r="E272" s="5"/>
      <c r="F272" s="5"/>
      <c r="G272" s="5"/>
      <c r="H272" s="72"/>
      <c r="I272" s="107"/>
      <c r="J272" s="108"/>
      <c r="K272" s="5"/>
      <c r="L272" s="5"/>
      <c r="M272" s="5"/>
      <c r="N272" s="5"/>
      <c r="O272" s="5"/>
      <c r="P272" s="5"/>
      <c r="Q272" s="5"/>
      <c r="R272" s="5"/>
      <c r="S272" s="5"/>
      <c r="T272" s="5"/>
      <c r="U272" s="5"/>
      <c r="V272" s="5"/>
      <c r="W272" s="5"/>
      <c r="X272" s="5"/>
      <c r="Y272" s="5"/>
      <c r="Z272" s="5"/>
    </row>
    <row r="273" ht="16.5" customHeight="1">
      <c r="A273" s="5"/>
      <c r="B273" s="5"/>
      <c r="C273" s="5"/>
      <c r="D273" s="5"/>
      <c r="E273" s="5"/>
      <c r="F273" s="5"/>
      <c r="G273" s="5"/>
      <c r="H273" s="72"/>
      <c r="I273" s="107"/>
      <c r="J273" s="108"/>
      <c r="K273" s="5"/>
      <c r="L273" s="5"/>
      <c r="M273" s="5"/>
      <c r="N273" s="5"/>
      <c r="O273" s="5"/>
      <c r="P273" s="5"/>
      <c r="Q273" s="5"/>
      <c r="R273" s="5"/>
      <c r="S273" s="5"/>
      <c r="T273" s="5"/>
      <c r="U273" s="5"/>
      <c r="V273" s="5"/>
      <c r="W273" s="5"/>
      <c r="X273" s="5"/>
      <c r="Y273" s="5"/>
      <c r="Z273" s="5"/>
    </row>
    <row r="274" ht="16.5" customHeight="1">
      <c r="A274" s="5"/>
      <c r="B274" s="5"/>
      <c r="C274" s="5"/>
      <c r="D274" s="5"/>
      <c r="E274" s="5"/>
      <c r="F274" s="5"/>
      <c r="G274" s="5"/>
      <c r="H274" s="72"/>
      <c r="I274" s="107"/>
      <c r="J274" s="108"/>
      <c r="K274" s="5"/>
      <c r="L274" s="5"/>
      <c r="M274" s="5"/>
      <c r="N274" s="5"/>
      <c r="O274" s="5"/>
      <c r="P274" s="5"/>
      <c r="Q274" s="5"/>
      <c r="R274" s="5"/>
      <c r="S274" s="5"/>
      <c r="T274" s="5"/>
      <c r="U274" s="5"/>
      <c r="V274" s="5"/>
      <c r="W274" s="5"/>
      <c r="X274" s="5"/>
      <c r="Y274" s="5"/>
      <c r="Z274" s="5"/>
    </row>
    <row r="275" ht="16.5" customHeight="1">
      <c r="A275" s="5"/>
      <c r="B275" s="5"/>
      <c r="C275" s="5"/>
      <c r="D275" s="5"/>
      <c r="E275" s="5"/>
      <c r="F275" s="5"/>
      <c r="G275" s="5"/>
      <c r="H275" s="72"/>
      <c r="I275" s="107"/>
      <c r="J275" s="108"/>
      <c r="K275" s="5"/>
      <c r="L275" s="5"/>
      <c r="M275" s="5"/>
      <c r="N275" s="5"/>
      <c r="O275" s="5"/>
      <c r="P275" s="5"/>
      <c r="Q275" s="5"/>
      <c r="R275" s="5"/>
      <c r="S275" s="5"/>
      <c r="T275" s="5"/>
      <c r="U275" s="5"/>
      <c r="V275" s="5"/>
      <c r="W275" s="5"/>
      <c r="X275" s="5"/>
      <c r="Y275" s="5"/>
      <c r="Z275" s="5"/>
    </row>
    <row r="276" ht="16.5" customHeight="1">
      <c r="A276" s="5"/>
      <c r="B276" s="5"/>
      <c r="C276" s="5"/>
      <c r="D276" s="5"/>
      <c r="E276" s="5"/>
      <c r="F276" s="5"/>
      <c r="G276" s="5"/>
      <c r="H276" s="72"/>
      <c r="I276" s="107"/>
      <c r="J276" s="108"/>
      <c r="K276" s="5"/>
      <c r="L276" s="5"/>
      <c r="M276" s="5"/>
      <c r="N276" s="5"/>
      <c r="O276" s="5"/>
      <c r="P276" s="5"/>
      <c r="Q276" s="5"/>
      <c r="R276" s="5"/>
      <c r="S276" s="5"/>
      <c r="T276" s="5"/>
      <c r="U276" s="5"/>
      <c r="V276" s="5"/>
      <c r="W276" s="5"/>
      <c r="X276" s="5"/>
      <c r="Y276" s="5"/>
      <c r="Z276" s="5"/>
    </row>
    <row r="277" ht="16.5" customHeight="1">
      <c r="A277" s="5"/>
      <c r="B277" s="5"/>
      <c r="C277" s="5"/>
      <c r="D277" s="5"/>
      <c r="E277" s="5"/>
      <c r="F277" s="5"/>
      <c r="G277" s="5"/>
      <c r="H277" s="72"/>
      <c r="I277" s="107"/>
      <c r="J277" s="108"/>
      <c r="K277" s="5"/>
      <c r="L277" s="5"/>
      <c r="M277" s="5"/>
      <c r="N277" s="5"/>
      <c r="O277" s="5"/>
      <c r="P277" s="5"/>
      <c r="Q277" s="5"/>
      <c r="R277" s="5"/>
      <c r="S277" s="5"/>
      <c r="T277" s="5"/>
      <c r="U277" s="5"/>
      <c r="V277" s="5"/>
      <c r="W277" s="5"/>
      <c r="X277" s="5"/>
      <c r="Y277" s="5"/>
      <c r="Z277" s="5"/>
    </row>
    <row r="278" ht="16.5" customHeight="1">
      <c r="A278" s="5"/>
      <c r="B278" s="5"/>
      <c r="C278" s="5"/>
      <c r="D278" s="5"/>
      <c r="E278" s="5"/>
      <c r="F278" s="5"/>
      <c r="G278" s="5"/>
      <c r="H278" s="72"/>
      <c r="I278" s="107"/>
      <c r="J278" s="108"/>
      <c r="K278" s="5"/>
      <c r="L278" s="5"/>
      <c r="M278" s="5"/>
      <c r="N278" s="5"/>
      <c r="O278" s="5"/>
      <c r="P278" s="5"/>
      <c r="Q278" s="5"/>
      <c r="R278" s="5"/>
      <c r="S278" s="5"/>
      <c r="T278" s="5"/>
      <c r="U278" s="5"/>
      <c r="V278" s="5"/>
      <c r="W278" s="5"/>
      <c r="X278" s="5"/>
      <c r="Y278" s="5"/>
      <c r="Z278" s="5"/>
    </row>
    <row r="279" ht="16.5" customHeight="1">
      <c r="A279" s="5"/>
      <c r="B279" s="5"/>
      <c r="C279" s="5"/>
      <c r="D279" s="5"/>
      <c r="E279" s="5"/>
      <c r="F279" s="5"/>
      <c r="G279" s="5"/>
      <c r="H279" s="72"/>
      <c r="I279" s="107"/>
      <c r="J279" s="108"/>
      <c r="K279" s="5"/>
      <c r="L279" s="5"/>
      <c r="M279" s="5"/>
      <c r="N279" s="5"/>
      <c r="O279" s="5"/>
      <c r="P279" s="5"/>
      <c r="Q279" s="5"/>
      <c r="R279" s="5"/>
      <c r="S279" s="5"/>
      <c r="T279" s="5"/>
      <c r="U279" s="5"/>
      <c r="V279" s="5"/>
      <c r="W279" s="5"/>
      <c r="X279" s="5"/>
      <c r="Y279" s="5"/>
      <c r="Z279" s="5"/>
    </row>
    <row r="280" ht="16.5" customHeight="1">
      <c r="A280" s="5"/>
      <c r="B280" s="5"/>
      <c r="C280" s="5"/>
      <c r="D280" s="5"/>
      <c r="E280" s="5"/>
      <c r="F280" s="5"/>
      <c r="G280" s="5"/>
      <c r="H280" s="72"/>
      <c r="I280" s="107"/>
      <c r="J280" s="108"/>
      <c r="K280" s="5"/>
      <c r="L280" s="5"/>
      <c r="M280" s="5"/>
      <c r="N280" s="5"/>
      <c r="O280" s="5"/>
      <c r="P280" s="5"/>
      <c r="Q280" s="5"/>
      <c r="R280" s="5"/>
      <c r="S280" s="5"/>
      <c r="T280" s="5"/>
      <c r="U280" s="5"/>
      <c r="V280" s="5"/>
      <c r="W280" s="5"/>
      <c r="X280" s="5"/>
      <c r="Y280" s="5"/>
      <c r="Z280" s="5"/>
    </row>
    <row r="281" ht="16.5" customHeight="1">
      <c r="A281" s="5"/>
      <c r="B281" s="5"/>
      <c r="C281" s="5"/>
      <c r="D281" s="5"/>
      <c r="E281" s="5"/>
      <c r="F281" s="5"/>
      <c r="G281" s="5"/>
      <c r="H281" s="72"/>
      <c r="I281" s="107"/>
      <c r="J281" s="108"/>
      <c r="K281" s="5"/>
      <c r="L281" s="5"/>
      <c r="M281" s="5"/>
      <c r="N281" s="5"/>
      <c r="O281" s="5"/>
      <c r="P281" s="5"/>
      <c r="Q281" s="5"/>
      <c r="R281" s="5"/>
      <c r="S281" s="5"/>
      <c r="T281" s="5"/>
      <c r="U281" s="5"/>
      <c r="V281" s="5"/>
      <c r="W281" s="5"/>
      <c r="X281" s="5"/>
      <c r="Y281" s="5"/>
      <c r="Z281" s="5"/>
    </row>
    <row r="282" ht="16.5" customHeight="1">
      <c r="A282" s="5"/>
      <c r="B282" s="5"/>
      <c r="C282" s="5"/>
      <c r="D282" s="5"/>
      <c r="E282" s="5"/>
      <c r="F282" s="5"/>
      <c r="G282" s="5"/>
      <c r="H282" s="72"/>
      <c r="I282" s="107"/>
      <c r="J282" s="108"/>
      <c r="K282" s="5"/>
      <c r="L282" s="5"/>
      <c r="M282" s="5"/>
      <c r="N282" s="5"/>
      <c r="O282" s="5"/>
      <c r="P282" s="5"/>
      <c r="Q282" s="5"/>
      <c r="R282" s="5"/>
      <c r="S282" s="5"/>
      <c r="T282" s="5"/>
      <c r="U282" s="5"/>
      <c r="V282" s="5"/>
      <c r="W282" s="5"/>
      <c r="X282" s="5"/>
      <c r="Y282" s="5"/>
      <c r="Z282" s="5"/>
    </row>
    <row r="283" ht="16.5" customHeight="1">
      <c r="A283" s="5"/>
      <c r="B283" s="5"/>
      <c r="C283" s="5"/>
      <c r="D283" s="5"/>
      <c r="E283" s="5"/>
      <c r="F283" s="5"/>
      <c r="G283" s="5"/>
      <c r="H283" s="72"/>
      <c r="I283" s="107"/>
      <c r="J283" s="108"/>
      <c r="K283" s="5"/>
      <c r="L283" s="5"/>
      <c r="M283" s="5"/>
      <c r="N283" s="5"/>
      <c r="O283" s="5"/>
      <c r="P283" s="5"/>
      <c r="Q283" s="5"/>
      <c r="R283" s="5"/>
      <c r="S283" s="5"/>
      <c r="T283" s="5"/>
      <c r="U283" s="5"/>
      <c r="V283" s="5"/>
      <c r="W283" s="5"/>
      <c r="X283" s="5"/>
      <c r="Y283" s="5"/>
      <c r="Z283" s="5"/>
    </row>
    <row r="284" ht="16.5" customHeight="1">
      <c r="A284" s="5"/>
      <c r="B284" s="5"/>
      <c r="C284" s="5"/>
      <c r="D284" s="5"/>
      <c r="E284" s="5"/>
      <c r="F284" s="5"/>
      <c r="G284" s="5"/>
      <c r="H284" s="72"/>
      <c r="I284" s="107"/>
      <c r="J284" s="108"/>
      <c r="K284" s="5"/>
      <c r="L284" s="5"/>
      <c r="M284" s="5"/>
      <c r="N284" s="5"/>
      <c r="O284" s="5"/>
      <c r="P284" s="5"/>
      <c r="Q284" s="5"/>
      <c r="R284" s="5"/>
      <c r="S284" s="5"/>
      <c r="T284" s="5"/>
      <c r="U284" s="5"/>
      <c r="V284" s="5"/>
      <c r="W284" s="5"/>
      <c r="X284" s="5"/>
      <c r="Y284" s="5"/>
      <c r="Z284" s="5"/>
    </row>
    <row r="285" ht="16.5" customHeight="1">
      <c r="A285" s="5"/>
      <c r="B285" s="5"/>
      <c r="C285" s="5"/>
      <c r="D285" s="5"/>
      <c r="E285" s="5"/>
      <c r="F285" s="5"/>
      <c r="G285" s="5"/>
      <c r="H285" s="72"/>
      <c r="I285" s="107"/>
      <c r="J285" s="108"/>
      <c r="K285" s="5"/>
      <c r="L285" s="5"/>
      <c r="M285" s="5"/>
      <c r="N285" s="5"/>
      <c r="O285" s="5"/>
      <c r="P285" s="5"/>
      <c r="Q285" s="5"/>
      <c r="R285" s="5"/>
      <c r="S285" s="5"/>
      <c r="T285" s="5"/>
      <c r="U285" s="5"/>
      <c r="V285" s="5"/>
      <c r="W285" s="5"/>
      <c r="X285" s="5"/>
      <c r="Y285" s="5"/>
      <c r="Z285" s="5"/>
    </row>
    <row r="286" ht="16.5" customHeight="1">
      <c r="A286" s="5"/>
      <c r="B286" s="5"/>
      <c r="C286" s="5"/>
      <c r="D286" s="5"/>
      <c r="E286" s="5"/>
      <c r="F286" s="5"/>
      <c r="G286" s="5"/>
      <c r="H286" s="72"/>
      <c r="I286" s="107"/>
      <c r="J286" s="108"/>
      <c r="K286" s="5"/>
      <c r="L286" s="5"/>
      <c r="M286" s="5"/>
      <c r="N286" s="5"/>
      <c r="O286" s="5"/>
      <c r="P286" s="5"/>
      <c r="Q286" s="5"/>
      <c r="R286" s="5"/>
      <c r="S286" s="5"/>
      <c r="T286" s="5"/>
      <c r="U286" s="5"/>
      <c r="V286" s="5"/>
      <c r="W286" s="5"/>
      <c r="X286" s="5"/>
      <c r="Y286" s="5"/>
      <c r="Z286" s="5"/>
    </row>
    <row r="287" ht="16.5" customHeight="1">
      <c r="A287" s="5"/>
      <c r="B287" s="5"/>
      <c r="C287" s="5"/>
      <c r="D287" s="5"/>
      <c r="E287" s="5"/>
      <c r="F287" s="5"/>
      <c r="G287" s="5"/>
      <c r="H287" s="72"/>
      <c r="I287" s="107"/>
      <c r="J287" s="108"/>
      <c r="K287" s="5"/>
      <c r="L287" s="5"/>
      <c r="M287" s="5"/>
      <c r="N287" s="5"/>
      <c r="O287" s="5"/>
      <c r="P287" s="5"/>
      <c r="Q287" s="5"/>
      <c r="R287" s="5"/>
      <c r="S287" s="5"/>
      <c r="T287" s="5"/>
      <c r="U287" s="5"/>
      <c r="V287" s="5"/>
      <c r="W287" s="5"/>
      <c r="X287" s="5"/>
      <c r="Y287" s="5"/>
      <c r="Z287" s="5"/>
    </row>
    <row r="288" ht="16.5" customHeight="1">
      <c r="A288" s="5"/>
      <c r="B288" s="5"/>
      <c r="C288" s="5"/>
      <c r="D288" s="5"/>
      <c r="E288" s="5"/>
      <c r="F288" s="5"/>
      <c r="G288" s="5"/>
      <c r="H288" s="72"/>
      <c r="I288" s="107"/>
      <c r="J288" s="108"/>
      <c r="K288" s="5"/>
      <c r="L288" s="5"/>
      <c r="M288" s="5"/>
      <c r="N288" s="5"/>
      <c r="O288" s="5"/>
      <c r="P288" s="5"/>
      <c r="Q288" s="5"/>
      <c r="R288" s="5"/>
      <c r="S288" s="5"/>
      <c r="T288" s="5"/>
      <c r="U288" s="5"/>
      <c r="V288" s="5"/>
      <c r="W288" s="5"/>
      <c r="X288" s="5"/>
      <c r="Y288" s="5"/>
      <c r="Z288" s="5"/>
    </row>
    <row r="289" ht="16.5" customHeight="1">
      <c r="A289" s="5"/>
      <c r="B289" s="5"/>
      <c r="C289" s="5"/>
      <c r="D289" s="5"/>
      <c r="E289" s="5"/>
      <c r="F289" s="5"/>
      <c r="G289" s="5"/>
      <c r="H289" s="72"/>
      <c r="I289" s="107"/>
      <c r="J289" s="108"/>
      <c r="K289" s="5"/>
      <c r="L289" s="5"/>
      <c r="M289" s="5"/>
      <c r="N289" s="5"/>
      <c r="O289" s="5"/>
      <c r="P289" s="5"/>
      <c r="Q289" s="5"/>
      <c r="R289" s="5"/>
      <c r="S289" s="5"/>
      <c r="T289" s="5"/>
      <c r="U289" s="5"/>
      <c r="V289" s="5"/>
      <c r="W289" s="5"/>
      <c r="X289" s="5"/>
      <c r="Y289" s="5"/>
      <c r="Z289" s="5"/>
    </row>
    <row r="290" ht="16.5" customHeight="1">
      <c r="A290" s="5"/>
      <c r="B290" s="5"/>
      <c r="C290" s="5"/>
      <c r="D290" s="5"/>
      <c r="E290" s="5"/>
      <c r="F290" s="5"/>
      <c r="G290" s="5"/>
      <c r="H290" s="72"/>
      <c r="I290" s="107"/>
      <c r="J290" s="108"/>
      <c r="K290" s="5"/>
      <c r="L290" s="5"/>
      <c r="M290" s="5"/>
      <c r="N290" s="5"/>
      <c r="O290" s="5"/>
      <c r="P290" s="5"/>
      <c r="Q290" s="5"/>
      <c r="R290" s="5"/>
      <c r="S290" s="5"/>
      <c r="T290" s="5"/>
      <c r="U290" s="5"/>
      <c r="V290" s="5"/>
      <c r="W290" s="5"/>
      <c r="X290" s="5"/>
      <c r="Y290" s="5"/>
      <c r="Z290" s="5"/>
    </row>
    <row r="291" ht="16.5" customHeight="1">
      <c r="A291" s="5"/>
      <c r="B291" s="5"/>
      <c r="C291" s="5"/>
      <c r="D291" s="5"/>
      <c r="E291" s="5"/>
      <c r="F291" s="5"/>
      <c r="G291" s="5"/>
      <c r="H291" s="72"/>
      <c r="I291" s="107"/>
      <c r="J291" s="108"/>
      <c r="K291" s="5"/>
      <c r="L291" s="5"/>
      <c r="M291" s="5"/>
      <c r="N291" s="5"/>
      <c r="O291" s="5"/>
      <c r="P291" s="5"/>
      <c r="Q291" s="5"/>
      <c r="R291" s="5"/>
      <c r="S291" s="5"/>
      <c r="T291" s="5"/>
      <c r="U291" s="5"/>
      <c r="V291" s="5"/>
      <c r="W291" s="5"/>
      <c r="X291" s="5"/>
      <c r="Y291" s="5"/>
      <c r="Z291" s="5"/>
    </row>
    <row r="292" ht="16.5" customHeight="1">
      <c r="A292" s="5"/>
      <c r="B292" s="5"/>
      <c r="C292" s="5"/>
      <c r="D292" s="5"/>
      <c r="E292" s="5"/>
      <c r="F292" s="5"/>
      <c r="G292" s="5"/>
      <c r="H292" s="72"/>
      <c r="I292" s="107"/>
      <c r="J292" s="108"/>
      <c r="K292" s="5"/>
      <c r="L292" s="5"/>
      <c r="M292" s="5"/>
      <c r="N292" s="5"/>
      <c r="O292" s="5"/>
      <c r="P292" s="5"/>
      <c r="Q292" s="5"/>
      <c r="R292" s="5"/>
      <c r="S292" s="5"/>
      <c r="T292" s="5"/>
      <c r="U292" s="5"/>
      <c r="V292" s="5"/>
      <c r="W292" s="5"/>
      <c r="X292" s="5"/>
      <c r="Y292" s="5"/>
      <c r="Z292" s="5"/>
    </row>
    <row r="293" ht="16.5" customHeight="1">
      <c r="A293" s="5"/>
      <c r="B293" s="5"/>
      <c r="C293" s="5"/>
      <c r="D293" s="5"/>
      <c r="E293" s="5"/>
      <c r="F293" s="5"/>
      <c r="G293" s="5"/>
      <c r="H293" s="72"/>
      <c r="I293" s="107"/>
      <c r="J293" s="108"/>
      <c r="K293" s="5"/>
      <c r="L293" s="5"/>
      <c r="M293" s="5"/>
      <c r="N293" s="5"/>
      <c r="O293" s="5"/>
      <c r="P293" s="5"/>
      <c r="Q293" s="5"/>
      <c r="R293" s="5"/>
      <c r="S293" s="5"/>
      <c r="T293" s="5"/>
      <c r="U293" s="5"/>
      <c r="V293" s="5"/>
      <c r="W293" s="5"/>
      <c r="X293" s="5"/>
      <c r="Y293" s="5"/>
      <c r="Z293" s="5"/>
    </row>
    <row r="294" ht="16.5" customHeight="1">
      <c r="A294" s="5"/>
      <c r="B294" s="5"/>
      <c r="C294" s="5"/>
      <c r="D294" s="5"/>
      <c r="E294" s="5"/>
      <c r="F294" s="5"/>
      <c r="G294" s="5"/>
      <c r="H294" s="72"/>
      <c r="I294" s="107"/>
      <c r="J294" s="108"/>
      <c r="K294" s="5"/>
      <c r="L294" s="5"/>
      <c r="M294" s="5"/>
      <c r="N294" s="5"/>
      <c r="O294" s="5"/>
      <c r="P294" s="5"/>
      <c r="Q294" s="5"/>
      <c r="R294" s="5"/>
      <c r="S294" s="5"/>
      <c r="T294" s="5"/>
      <c r="U294" s="5"/>
      <c r="V294" s="5"/>
      <c r="W294" s="5"/>
      <c r="X294" s="5"/>
      <c r="Y294" s="5"/>
      <c r="Z294" s="5"/>
    </row>
    <row r="295" ht="16.5" customHeight="1">
      <c r="A295" s="5"/>
      <c r="B295" s="5"/>
      <c r="C295" s="5"/>
      <c r="D295" s="5"/>
      <c r="E295" s="5"/>
      <c r="F295" s="5"/>
      <c r="G295" s="5"/>
      <c r="H295" s="72"/>
      <c r="I295" s="107"/>
      <c r="J295" s="108"/>
      <c r="K295" s="5"/>
      <c r="L295" s="5"/>
      <c r="M295" s="5"/>
      <c r="N295" s="5"/>
      <c r="O295" s="5"/>
      <c r="P295" s="5"/>
      <c r="Q295" s="5"/>
      <c r="R295" s="5"/>
      <c r="S295" s="5"/>
      <c r="T295" s="5"/>
      <c r="U295" s="5"/>
      <c r="V295" s="5"/>
      <c r="W295" s="5"/>
      <c r="X295" s="5"/>
      <c r="Y295" s="5"/>
      <c r="Z295" s="5"/>
    </row>
    <row r="296" ht="16.5" customHeight="1">
      <c r="A296" s="5"/>
      <c r="B296" s="5"/>
      <c r="C296" s="5"/>
      <c r="D296" s="5"/>
      <c r="E296" s="5"/>
      <c r="F296" s="5"/>
      <c r="G296" s="5"/>
      <c r="H296" s="72"/>
      <c r="I296" s="107"/>
      <c r="J296" s="108"/>
      <c r="K296" s="5"/>
      <c r="L296" s="5"/>
      <c r="M296" s="5"/>
      <c r="N296" s="5"/>
      <c r="O296" s="5"/>
      <c r="P296" s="5"/>
      <c r="Q296" s="5"/>
      <c r="R296" s="5"/>
      <c r="S296" s="5"/>
      <c r="T296" s="5"/>
      <c r="U296" s="5"/>
      <c r="V296" s="5"/>
      <c r="W296" s="5"/>
      <c r="X296" s="5"/>
      <c r="Y296" s="5"/>
      <c r="Z296" s="5"/>
    </row>
    <row r="297" ht="16.5" customHeight="1">
      <c r="A297" s="5"/>
      <c r="B297" s="5"/>
      <c r="C297" s="5"/>
      <c r="D297" s="5"/>
      <c r="E297" s="5"/>
      <c r="F297" s="5"/>
      <c r="G297" s="5"/>
      <c r="H297" s="72"/>
      <c r="I297" s="107"/>
      <c r="J297" s="108"/>
      <c r="K297" s="5"/>
      <c r="L297" s="5"/>
      <c r="M297" s="5"/>
      <c r="N297" s="5"/>
      <c r="O297" s="5"/>
      <c r="P297" s="5"/>
      <c r="Q297" s="5"/>
      <c r="R297" s="5"/>
      <c r="S297" s="5"/>
      <c r="T297" s="5"/>
      <c r="U297" s="5"/>
      <c r="V297" s="5"/>
      <c r="W297" s="5"/>
      <c r="X297" s="5"/>
      <c r="Y297" s="5"/>
      <c r="Z297" s="5"/>
    </row>
    <row r="298" ht="16.5" customHeight="1">
      <c r="A298" s="5"/>
      <c r="B298" s="5"/>
      <c r="C298" s="5"/>
      <c r="D298" s="5"/>
      <c r="E298" s="5"/>
      <c r="F298" s="5"/>
      <c r="G298" s="5"/>
      <c r="H298" s="72"/>
      <c r="I298" s="107"/>
      <c r="J298" s="108"/>
      <c r="K298" s="5"/>
      <c r="L298" s="5"/>
      <c r="M298" s="5"/>
      <c r="N298" s="5"/>
      <c r="O298" s="5"/>
      <c r="P298" s="5"/>
      <c r="Q298" s="5"/>
      <c r="R298" s="5"/>
      <c r="S298" s="5"/>
      <c r="T298" s="5"/>
      <c r="U298" s="5"/>
      <c r="V298" s="5"/>
      <c r="W298" s="5"/>
      <c r="X298" s="5"/>
      <c r="Y298" s="5"/>
      <c r="Z298" s="5"/>
    </row>
    <row r="299" ht="16.5" customHeight="1">
      <c r="A299" s="5"/>
      <c r="B299" s="5"/>
      <c r="C299" s="5"/>
      <c r="D299" s="5"/>
      <c r="E299" s="5"/>
      <c r="F299" s="5"/>
      <c r="G299" s="5"/>
      <c r="H299" s="72"/>
      <c r="I299" s="107"/>
      <c r="J299" s="108"/>
      <c r="K299" s="5"/>
      <c r="L299" s="5"/>
      <c r="M299" s="5"/>
      <c r="N299" s="5"/>
      <c r="O299" s="5"/>
      <c r="P299" s="5"/>
      <c r="Q299" s="5"/>
      <c r="R299" s="5"/>
      <c r="S299" s="5"/>
      <c r="T299" s="5"/>
      <c r="U299" s="5"/>
      <c r="V299" s="5"/>
      <c r="W299" s="5"/>
      <c r="X299" s="5"/>
      <c r="Y299" s="5"/>
      <c r="Z299" s="5"/>
    </row>
    <row r="300" ht="16.5" customHeight="1">
      <c r="A300" s="5"/>
      <c r="B300" s="5"/>
      <c r="C300" s="5"/>
      <c r="D300" s="5"/>
      <c r="E300" s="5"/>
      <c r="F300" s="5"/>
      <c r="G300" s="5"/>
      <c r="H300" s="72"/>
      <c r="I300" s="107"/>
      <c r="J300" s="108"/>
      <c r="K300" s="5"/>
      <c r="L300" s="5"/>
      <c r="M300" s="5"/>
      <c r="N300" s="5"/>
      <c r="O300" s="5"/>
      <c r="P300" s="5"/>
      <c r="Q300" s="5"/>
      <c r="R300" s="5"/>
      <c r="S300" s="5"/>
      <c r="T300" s="5"/>
      <c r="U300" s="5"/>
      <c r="V300" s="5"/>
      <c r="W300" s="5"/>
      <c r="X300" s="5"/>
      <c r="Y300" s="5"/>
      <c r="Z300" s="5"/>
    </row>
    <row r="301" ht="16.5" customHeight="1">
      <c r="A301" s="5"/>
      <c r="B301" s="5"/>
      <c r="C301" s="5"/>
      <c r="D301" s="5"/>
      <c r="E301" s="5"/>
      <c r="F301" s="5"/>
      <c r="G301" s="5"/>
      <c r="H301" s="72"/>
      <c r="I301" s="107"/>
      <c r="J301" s="108"/>
      <c r="K301" s="5"/>
      <c r="L301" s="5"/>
      <c r="M301" s="5"/>
      <c r="N301" s="5"/>
      <c r="O301" s="5"/>
      <c r="P301" s="5"/>
      <c r="Q301" s="5"/>
      <c r="R301" s="5"/>
      <c r="S301" s="5"/>
      <c r="T301" s="5"/>
      <c r="U301" s="5"/>
      <c r="V301" s="5"/>
      <c r="W301" s="5"/>
      <c r="X301" s="5"/>
      <c r="Y301" s="5"/>
      <c r="Z301" s="5"/>
    </row>
    <row r="302" ht="16.5" customHeight="1">
      <c r="A302" s="5"/>
      <c r="B302" s="5"/>
      <c r="C302" s="5"/>
      <c r="D302" s="5"/>
      <c r="E302" s="5"/>
      <c r="F302" s="5"/>
      <c r="G302" s="5"/>
      <c r="H302" s="72"/>
      <c r="I302" s="107"/>
      <c r="J302" s="108"/>
      <c r="K302" s="5"/>
      <c r="L302" s="5"/>
      <c r="M302" s="5"/>
      <c r="N302" s="5"/>
      <c r="O302" s="5"/>
      <c r="P302" s="5"/>
      <c r="Q302" s="5"/>
      <c r="R302" s="5"/>
      <c r="S302" s="5"/>
      <c r="T302" s="5"/>
      <c r="U302" s="5"/>
      <c r="V302" s="5"/>
      <c r="W302" s="5"/>
      <c r="X302" s="5"/>
      <c r="Y302" s="5"/>
      <c r="Z302" s="5"/>
    </row>
    <row r="303" ht="16.5" customHeight="1">
      <c r="A303" s="5"/>
      <c r="B303" s="5"/>
      <c r="C303" s="5"/>
      <c r="D303" s="5"/>
      <c r="E303" s="5"/>
      <c r="F303" s="5"/>
      <c r="G303" s="5"/>
      <c r="H303" s="72"/>
      <c r="I303" s="107"/>
      <c r="J303" s="108"/>
      <c r="K303" s="5"/>
      <c r="L303" s="5"/>
      <c r="M303" s="5"/>
      <c r="N303" s="5"/>
      <c r="O303" s="5"/>
      <c r="P303" s="5"/>
      <c r="Q303" s="5"/>
      <c r="R303" s="5"/>
      <c r="S303" s="5"/>
      <c r="T303" s="5"/>
      <c r="U303" s="5"/>
      <c r="V303" s="5"/>
      <c r="W303" s="5"/>
      <c r="X303" s="5"/>
      <c r="Y303" s="5"/>
      <c r="Z303" s="5"/>
    </row>
    <row r="304" ht="16.5" customHeight="1">
      <c r="A304" s="5"/>
      <c r="B304" s="5"/>
      <c r="C304" s="5"/>
      <c r="D304" s="5"/>
      <c r="E304" s="5"/>
      <c r="F304" s="5"/>
      <c r="G304" s="5"/>
      <c r="H304" s="72"/>
      <c r="I304" s="107"/>
      <c r="J304" s="108"/>
      <c r="K304" s="5"/>
      <c r="L304" s="5"/>
      <c r="M304" s="5"/>
      <c r="N304" s="5"/>
      <c r="O304" s="5"/>
      <c r="P304" s="5"/>
      <c r="Q304" s="5"/>
      <c r="R304" s="5"/>
      <c r="S304" s="5"/>
      <c r="T304" s="5"/>
      <c r="U304" s="5"/>
      <c r="V304" s="5"/>
      <c r="W304" s="5"/>
      <c r="X304" s="5"/>
      <c r="Y304" s="5"/>
      <c r="Z304" s="5"/>
    </row>
    <row r="305" ht="16.5" customHeight="1">
      <c r="A305" s="5"/>
      <c r="B305" s="5"/>
      <c r="C305" s="5"/>
      <c r="D305" s="5"/>
      <c r="E305" s="5"/>
      <c r="F305" s="5"/>
      <c r="G305" s="5"/>
      <c r="H305" s="72"/>
      <c r="I305" s="107"/>
      <c r="J305" s="108"/>
      <c r="K305" s="5"/>
      <c r="L305" s="5"/>
      <c r="M305" s="5"/>
      <c r="N305" s="5"/>
      <c r="O305" s="5"/>
      <c r="P305" s="5"/>
      <c r="Q305" s="5"/>
      <c r="R305" s="5"/>
      <c r="S305" s="5"/>
      <c r="T305" s="5"/>
      <c r="U305" s="5"/>
      <c r="V305" s="5"/>
      <c r="W305" s="5"/>
      <c r="X305" s="5"/>
      <c r="Y305" s="5"/>
      <c r="Z305" s="5"/>
    </row>
    <row r="306" ht="16.5" customHeight="1">
      <c r="A306" s="5"/>
      <c r="B306" s="5"/>
      <c r="C306" s="5"/>
      <c r="D306" s="5"/>
      <c r="E306" s="5"/>
      <c r="F306" s="5"/>
      <c r="G306" s="5"/>
      <c r="H306" s="72"/>
      <c r="I306" s="107"/>
      <c r="J306" s="108"/>
      <c r="K306" s="5"/>
      <c r="L306" s="5"/>
      <c r="M306" s="5"/>
      <c r="N306" s="5"/>
      <c r="O306" s="5"/>
      <c r="P306" s="5"/>
      <c r="Q306" s="5"/>
      <c r="R306" s="5"/>
      <c r="S306" s="5"/>
      <c r="T306" s="5"/>
      <c r="U306" s="5"/>
      <c r="V306" s="5"/>
      <c r="W306" s="5"/>
      <c r="X306" s="5"/>
      <c r="Y306" s="5"/>
      <c r="Z306" s="5"/>
    </row>
    <row r="307" ht="16.5" customHeight="1">
      <c r="A307" s="5"/>
      <c r="B307" s="5"/>
      <c r="C307" s="5"/>
      <c r="D307" s="5"/>
      <c r="E307" s="5"/>
      <c r="F307" s="5"/>
      <c r="G307" s="5"/>
      <c r="H307" s="72"/>
      <c r="I307" s="107"/>
      <c r="J307" s="108"/>
      <c r="K307" s="5"/>
      <c r="L307" s="5"/>
      <c r="M307" s="5"/>
      <c r="N307" s="5"/>
      <c r="O307" s="5"/>
      <c r="P307" s="5"/>
      <c r="Q307" s="5"/>
      <c r="R307" s="5"/>
      <c r="S307" s="5"/>
      <c r="T307" s="5"/>
      <c r="U307" s="5"/>
      <c r="V307" s="5"/>
      <c r="W307" s="5"/>
      <c r="X307" s="5"/>
      <c r="Y307" s="5"/>
      <c r="Z307" s="5"/>
    </row>
    <row r="308" ht="16.5" customHeight="1">
      <c r="A308" s="5"/>
      <c r="B308" s="5"/>
      <c r="C308" s="5"/>
      <c r="D308" s="5"/>
      <c r="E308" s="5"/>
      <c r="F308" s="5"/>
      <c r="G308" s="5"/>
      <c r="H308" s="72"/>
      <c r="I308" s="107"/>
      <c r="J308" s="108"/>
      <c r="K308" s="5"/>
      <c r="L308" s="5"/>
      <c r="M308" s="5"/>
      <c r="N308" s="5"/>
      <c r="O308" s="5"/>
      <c r="P308" s="5"/>
      <c r="Q308" s="5"/>
      <c r="R308" s="5"/>
      <c r="S308" s="5"/>
      <c r="T308" s="5"/>
      <c r="U308" s="5"/>
      <c r="V308" s="5"/>
      <c r="W308" s="5"/>
      <c r="X308" s="5"/>
      <c r="Y308" s="5"/>
      <c r="Z308" s="5"/>
    </row>
    <row r="309" ht="16.5" customHeight="1">
      <c r="A309" s="5"/>
      <c r="B309" s="5"/>
      <c r="C309" s="5"/>
      <c r="D309" s="5"/>
      <c r="E309" s="5"/>
      <c r="F309" s="5"/>
      <c r="G309" s="5"/>
      <c r="H309" s="72"/>
      <c r="I309" s="107"/>
      <c r="J309" s="108"/>
      <c r="K309" s="5"/>
      <c r="L309" s="5"/>
      <c r="M309" s="5"/>
      <c r="N309" s="5"/>
      <c r="O309" s="5"/>
      <c r="P309" s="5"/>
      <c r="Q309" s="5"/>
      <c r="R309" s="5"/>
      <c r="S309" s="5"/>
      <c r="T309" s="5"/>
      <c r="U309" s="5"/>
      <c r="V309" s="5"/>
      <c r="W309" s="5"/>
      <c r="X309" s="5"/>
      <c r="Y309" s="5"/>
      <c r="Z309" s="5"/>
    </row>
    <row r="310" ht="16.5" customHeight="1">
      <c r="A310" s="5"/>
      <c r="B310" s="5"/>
      <c r="C310" s="5"/>
      <c r="D310" s="5"/>
      <c r="E310" s="5"/>
      <c r="F310" s="5"/>
      <c r="G310" s="5"/>
      <c r="H310" s="72"/>
      <c r="I310" s="107"/>
      <c r="J310" s="108"/>
      <c r="K310" s="5"/>
      <c r="L310" s="5"/>
      <c r="M310" s="5"/>
      <c r="N310" s="5"/>
      <c r="O310" s="5"/>
      <c r="P310" s="5"/>
      <c r="Q310" s="5"/>
      <c r="R310" s="5"/>
      <c r="S310" s="5"/>
      <c r="T310" s="5"/>
      <c r="U310" s="5"/>
      <c r="V310" s="5"/>
      <c r="W310" s="5"/>
      <c r="X310" s="5"/>
      <c r="Y310" s="5"/>
      <c r="Z310" s="5"/>
    </row>
    <row r="311" ht="16.5" customHeight="1">
      <c r="A311" s="5"/>
      <c r="B311" s="5"/>
      <c r="C311" s="5"/>
      <c r="D311" s="5"/>
      <c r="E311" s="5"/>
      <c r="F311" s="5"/>
      <c r="G311" s="5"/>
      <c r="H311" s="72"/>
      <c r="I311" s="107"/>
      <c r="J311" s="108"/>
      <c r="K311" s="5"/>
      <c r="L311" s="5"/>
      <c r="M311" s="5"/>
      <c r="N311" s="5"/>
      <c r="O311" s="5"/>
      <c r="P311" s="5"/>
      <c r="Q311" s="5"/>
      <c r="R311" s="5"/>
      <c r="S311" s="5"/>
      <c r="T311" s="5"/>
      <c r="U311" s="5"/>
      <c r="V311" s="5"/>
      <c r="W311" s="5"/>
      <c r="X311" s="5"/>
      <c r="Y311" s="5"/>
      <c r="Z311" s="5"/>
    </row>
    <row r="312" ht="16.5" customHeight="1">
      <c r="A312" s="5"/>
      <c r="B312" s="5"/>
      <c r="C312" s="5"/>
      <c r="D312" s="5"/>
      <c r="E312" s="5"/>
      <c r="F312" s="5"/>
      <c r="G312" s="5"/>
      <c r="H312" s="72"/>
      <c r="I312" s="107"/>
      <c r="J312" s="108"/>
      <c r="K312" s="5"/>
      <c r="L312" s="5"/>
      <c r="M312" s="5"/>
      <c r="N312" s="5"/>
      <c r="O312" s="5"/>
      <c r="P312" s="5"/>
      <c r="Q312" s="5"/>
      <c r="R312" s="5"/>
      <c r="S312" s="5"/>
      <c r="T312" s="5"/>
      <c r="U312" s="5"/>
      <c r="V312" s="5"/>
      <c r="W312" s="5"/>
      <c r="X312" s="5"/>
      <c r="Y312" s="5"/>
      <c r="Z312" s="5"/>
    </row>
    <row r="313" ht="16.5" customHeight="1">
      <c r="A313" s="5"/>
      <c r="B313" s="5"/>
      <c r="C313" s="5"/>
      <c r="D313" s="5"/>
      <c r="E313" s="5"/>
      <c r="F313" s="5"/>
      <c r="G313" s="5"/>
      <c r="H313" s="72"/>
      <c r="I313" s="107"/>
      <c r="J313" s="108"/>
      <c r="K313" s="5"/>
      <c r="L313" s="5"/>
      <c r="M313" s="5"/>
      <c r="N313" s="5"/>
      <c r="O313" s="5"/>
      <c r="P313" s="5"/>
      <c r="Q313" s="5"/>
      <c r="R313" s="5"/>
      <c r="S313" s="5"/>
      <c r="T313" s="5"/>
      <c r="U313" s="5"/>
      <c r="V313" s="5"/>
      <c r="W313" s="5"/>
      <c r="X313" s="5"/>
      <c r="Y313" s="5"/>
      <c r="Z313" s="5"/>
    </row>
    <row r="314" ht="16.5" customHeight="1">
      <c r="A314" s="5"/>
      <c r="B314" s="5"/>
      <c r="C314" s="5"/>
      <c r="D314" s="5"/>
      <c r="E314" s="5"/>
      <c r="F314" s="5"/>
      <c r="G314" s="5"/>
      <c r="H314" s="72"/>
      <c r="I314" s="107"/>
      <c r="J314" s="108"/>
      <c r="K314" s="5"/>
      <c r="L314" s="5"/>
      <c r="M314" s="5"/>
      <c r="N314" s="5"/>
      <c r="O314" s="5"/>
      <c r="P314" s="5"/>
      <c r="Q314" s="5"/>
      <c r="R314" s="5"/>
      <c r="S314" s="5"/>
      <c r="T314" s="5"/>
      <c r="U314" s="5"/>
      <c r="V314" s="5"/>
      <c r="W314" s="5"/>
      <c r="X314" s="5"/>
      <c r="Y314" s="5"/>
      <c r="Z314" s="5"/>
    </row>
    <row r="315" ht="16.5" customHeight="1">
      <c r="A315" s="5"/>
      <c r="B315" s="5"/>
      <c r="C315" s="5"/>
      <c r="D315" s="5"/>
      <c r="E315" s="5"/>
      <c r="F315" s="5"/>
      <c r="G315" s="5"/>
      <c r="H315" s="72"/>
      <c r="I315" s="107"/>
      <c r="J315" s="108"/>
      <c r="K315" s="5"/>
      <c r="L315" s="5"/>
      <c r="M315" s="5"/>
      <c r="N315" s="5"/>
      <c r="O315" s="5"/>
      <c r="P315" s="5"/>
      <c r="Q315" s="5"/>
      <c r="R315" s="5"/>
      <c r="S315" s="5"/>
      <c r="T315" s="5"/>
      <c r="U315" s="5"/>
      <c r="V315" s="5"/>
      <c r="W315" s="5"/>
      <c r="X315" s="5"/>
      <c r="Y315" s="5"/>
      <c r="Z315" s="5"/>
    </row>
    <row r="316" ht="16.5" customHeight="1">
      <c r="A316" s="5"/>
      <c r="B316" s="5"/>
      <c r="C316" s="5"/>
      <c r="D316" s="5"/>
      <c r="E316" s="5"/>
      <c r="F316" s="5"/>
      <c r="G316" s="5"/>
      <c r="H316" s="72"/>
      <c r="I316" s="107"/>
      <c r="J316" s="108"/>
      <c r="K316" s="5"/>
      <c r="L316" s="5"/>
      <c r="M316" s="5"/>
      <c r="N316" s="5"/>
      <c r="O316" s="5"/>
      <c r="P316" s="5"/>
      <c r="Q316" s="5"/>
      <c r="R316" s="5"/>
      <c r="S316" s="5"/>
      <c r="T316" s="5"/>
      <c r="U316" s="5"/>
      <c r="V316" s="5"/>
      <c r="W316" s="5"/>
      <c r="X316" s="5"/>
      <c r="Y316" s="5"/>
      <c r="Z316" s="5"/>
    </row>
    <row r="317" ht="16.5" customHeight="1">
      <c r="A317" s="5"/>
      <c r="B317" s="5"/>
      <c r="C317" s="5"/>
      <c r="D317" s="5"/>
      <c r="E317" s="5"/>
      <c r="F317" s="5"/>
      <c r="G317" s="5"/>
      <c r="H317" s="72"/>
      <c r="I317" s="107"/>
      <c r="J317" s="108"/>
      <c r="K317" s="5"/>
      <c r="L317" s="5"/>
      <c r="M317" s="5"/>
      <c r="N317" s="5"/>
      <c r="O317" s="5"/>
      <c r="P317" s="5"/>
      <c r="Q317" s="5"/>
      <c r="R317" s="5"/>
      <c r="S317" s="5"/>
      <c r="T317" s="5"/>
      <c r="U317" s="5"/>
      <c r="V317" s="5"/>
      <c r="W317" s="5"/>
      <c r="X317" s="5"/>
      <c r="Y317" s="5"/>
      <c r="Z317" s="5"/>
    </row>
    <row r="318" ht="16.5" customHeight="1">
      <c r="A318" s="5"/>
      <c r="B318" s="5"/>
      <c r="C318" s="5"/>
      <c r="D318" s="5"/>
      <c r="E318" s="5"/>
      <c r="F318" s="5"/>
      <c r="G318" s="5"/>
      <c r="H318" s="72"/>
      <c r="I318" s="107"/>
      <c r="J318" s="108"/>
      <c r="K318" s="5"/>
      <c r="L318" s="5"/>
      <c r="M318" s="5"/>
      <c r="N318" s="5"/>
      <c r="O318" s="5"/>
      <c r="P318" s="5"/>
      <c r="Q318" s="5"/>
      <c r="R318" s="5"/>
      <c r="S318" s="5"/>
      <c r="T318" s="5"/>
      <c r="U318" s="5"/>
      <c r="V318" s="5"/>
      <c r="W318" s="5"/>
      <c r="X318" s="5"/>
      <c r="Y318" s="5"/>
      <c r="Z318" s="5"/>
    </row>
    <row r="319" ht="16.5" customHeight="1">
      <c r="A319" s="5"/>
      <c r="B319" s="5"/>
      <c r="C319" s="5"/>
      <c r="D319" s="5"/>
      <c r="E319" s="5"/>
      <c r="F319" s="5"/>
      <c r="G319" s="5"/>
      <c r="H319" s="72"/>
      <c r="I319" s="107"/>
      <c r="J319" s="108"/>
      <c r="K319" s="5"/>
      <c r="L319" s="5"/>
      <c r="M319" s="5"/>
      <c r="N319" s="5"/>
      <c r="O319" s="5"/>
      <c r="P319" s="5"/>
      <c r="Q319" s="5"/>
      <c r="R319" s="5"/>
      <c r="S319" s="5"/>
      <c r="T319" s="5"/>
      <c r="U319" s="5"/>
      <c r="V319" s="5"/>
      <c r="W319" s="5"/>
      <c r="X319" s="5"/>
      <c r="Y319" s="5"/>
      <c r="Z319" s="5"/>
    </row>
    <row r="320" ht="16.5" customHeight="1">
      <c r="A320" s="5"/>
      <c r="B320" s="5"/>
      <c r="C320" s="5"/>
      <c r="D320" s="5"/>
      <c r="E320" s="5"/>
      <c r="F320" s="5"/>
      <c r="G320" s="5"/>
      <c r="H320" s="72"/>
      <c r="I320" s="107"/>
      <c r="J320" s="108"/>
      <c r="K320" s="5"/>
      <c r="L320" s="5"/>
      <c r="M320" s="5"/>
      <c r="N320" s="5"/>
      <c r="O320" s="5"/>
      <c r="P320" s="5"/>
      <c r="Q320" s="5"/>
      <c r="R320" s="5"/>
      <c r="S320" s="5"/>
      <c r="T320" s="5"/>
      <c r="U320" s="5"/>
      <c r="V320" s="5"/>
      <c r="W320" s="5"/>
      <c r="X320" s="5"/>
      <c r="Y320" s="5"/>
      <c r="Z320" s="5"/>
    </row>
    <row r="321" ht="16.5" customHeight="1">
      <c r="A321" s="5"/>
      <c r="B321" s="5"/>
      <c r="C321" s="5"/>
      <c r="D321" s="5"/>
      <c r="E321" s="5"/>
      <c r="F321" s="5"/>
      <c r="G321" s="5"/>
      <c r="H321" s="72"/>
      <c r="I321" s="107"/>
      <c r="J321" s="108"/>
      <c r="K321" s="5"/>
      <c r="L321" s="5"/>
      <c r="M321" s="5"/>
      <c r="N321" s="5"/>
      <c r="O321" s="5"/>
      <c r="P321" s="5"/>
      <c r="Q321" s="5"/>
      <c r="R321" s="5"/>
      <c r="S321" s="5"/>
      <c r="T321" s="5"/>
      <c r="U321" s="5"/>
      <c r="V321" s="5"/>
      <c r="W321" s="5"/>
      <c r="X321" s="5"/>
      <c r="Y321" s="5"/>
      <c r="Z321" s="5"/>
    </row>
    <row r="322" ht="16.5" customHeight="1">
      <c r="A322" s="5"/>
      <c r="B322" s="5"/>
      <c r="C322" s="5"/>
      <c r="D322" s="5"/>
      <c r="E322" s="5"/>
      <c r="F322" s="5"/>
      <c r="G322" s="5"/>
      <c r="H322" s="72"/>
      <c r="I322" s="107"/>
      <c r="J322" s="108"/>
      <c r="K322" s="5"/>
      <c r="L322" s="5"/>
      <c r="M322" s="5"/>
      <c r="N322" s="5"/>
      <c r="O322" s="5"/>
      <c r="P322" s="5"/>
      <c r="Q322" s="5"/>
      <c r="R322" s="5"/>
      <c r="S322" s="5"/>
      <c r="T322" s="5"/>
      <c r="U322" s="5"/>
      <c r="V322" s="5"/>
      <c r="W322" s="5"/>
      <c r="X322" s="5"/>
      <c r="Y322" s="5"/>
      <c r="Z322" s="5"/>
    </row>
    <row r="323" ht="16.5" customHeight="1">
      <c r="A323" s="5"/>
      <c r="B323" s="5"/>
      <c r="C323" s="5"/>
      <c r="D323" s="5"/>
      <c r="E323" s="5"/>
      <c r="F323" s="5"/>
      <c r="G323" s="5"/>
      <c r="H323" s="72"/>
      <c r="I323" s="107"/>
      <c r="J323" s="108"/>
      <c r="K323" s="5"/>
      <c r="L323" s="5"/>
      <c r="M323" s="5"/>
      <c r="N323" s="5"/>
      <c r="O323" s="5"/>
      <c r="P323" s="5"/>
      <c r="Q323" s="5"/>
      <c r="R323" s="5"/>
      <c r="S323" s="5"/>
      <c r="T323" s="5"/>
      <c r="U323" s="5"/>
      <c r="V323" s="5"/>
      <c r="W323" s="5"/>
      <c r="X323" s="5"/>
      <c r="Y323" s="5"/>
      <c r="Z323" s="5"/>
    </row>
    <row r="324" ht="16.5" customHeight="1">
      <c r="A324" s="5"/>
      <c r="B324" s="5"/>
      <c r="C324" s="5"/>
      <c r="D324" s="5"/>
      <c r="E324" s="5"/>
      <c r="F324" s="5"/>
      <c r="G324" s="5"/>
      <c r="H324" s="72"/>
      <c r="I324" s="107"/>
      <c r="J324" s="108"/>
      <c r="K324" s="5"/>
      <c r="L324" s="5"/>
      <c r="M324" s="5"/>
      <c r="N324" s="5"/>
      <c r="O324" s="5"/>
      <c r="P324" s="5"/>
      <c r="Q324" s="5"/>
      <c r="R324" s="5"/>
      <c r="S324" s="5"/>
      <c r="T324" s="5"/>
      <c r="U324" s="5"/>
      <c r="V324" s="5"/>
      <c r="W324" s="5"/>
      <c r="X324" s="5"/>
      <c r="Y324" s="5"/>
      <c r="Z324" s="5"/>
    </row>
    <row r="325" ht="16.5" customHeight="1">
      <c r="A325" s="5"/>
      <c r="B325" s="5"/>
      <c r="C325" s="5"/>
      <c r="D325" s="5"/>
      <c r="E325" s="5"/>
      <c r="F325" s="5"/>
      <c r="G325" s="5"/>
      <c r="H325" s="72"/>
      <c r="I325" s="107"/>
      <c r="J325" s="108"/>
      <c r="K325" s="5"/>
      <c r="L325" s="5"/>
      <c r="M325" s="5"/>
      <c r="N325" s="5"/>
      <c r="O325" s="5"/>
      <c r="P325" s="5"/>
      <c r="Q325" s="5"/>
      <c r="R325" s="5"/>
      <c r="S325" s="5"/>
      <c r="T325" s="5"/>
      <c r="U325" s="5"/>
      <c r="V325" s="5"/>
      <c r="W325" s="5"/>
      <c r="X325" s="5"/>
      <c r="Y325" s="5"/>
      <c r="Z325" s="5"/>
    </row>
    <row r="326" ht="16.5" customHeight="1">
      <c r="A326" s="5"/>
      <c r="B326" s="5"/>
      <c r="C326" s="5"/>
      <c r="D326" s="5"/>
      <c r="E326" s="5"/>
      <c r="F326" s="5"/>
      <c r="G326" s="5"/>
      <c r="H326" s="72"/>
      <c r="I326" s="107"/>
      <c r="J326" s="108"/>
      <c r="K326" s="5"/>
      <c r="L326" s="5"/>
      <c r="M326" s="5"/>
      <c r="N326" s="5"/>
      <c r="O326" s="5"/>
      <c r="P326" s="5"/>
      <c r="Q326" s="5"/>
      <c r="R326" s="5"/>
      <c r="S326" s="5"/>
      <c r="T326" s="5"/>
      <c r="U326" s="5"/>
      <c r="V326" s="5"/>
      <c r="W326" s="5"/>
      <c r="X326" s="5"/>
      <c r="Y326" s="5"/>
      <c r="Z326" s="5"/>
    </row>
    <row r="327" ht="16.5" customHeight="1">
      <c r="A327" s="5"/>
      <c r="B327" s="5"/>
      <c r="C327" s="5"/>
      <c r="D327" s="5"/>
      <c r="E327" s="5"/>
      <c r="F327" s="5"/>
      <c r="G327" s="5"/>
      <c r="H327" s="72"/>
      <c r="I327" s="107"/>
      <c r="J327" s="108"/>
      <c r="K327" s="5"/>
      <c r="L327" s="5"/>
      <c r="M327" s="5"/>
      <c r="N327" s="5"/>
      <c r="O327" s="5"/>
      <c r="P327" s="5"/>
      <c r="Q327" s="5"/>
      <c r="R327" s="5"/>
      <c r="S327" s="5"/>
      <c r="T327" s="5"/>
      <c r="U327" s="5"/>
      <c r="V327" s="5"/>
      <c r="W327" s="5"/>
      <c r="X327" s="5"/>
      <c r="Y327" s="5"/>
      <c r="Z327" s="5"/>
    </row>
    <row r="328" ht="16.5" customHeight="1">
      <c r="A328" s="5"/>
      <c r="B328" s="5"/>
      <c r="C328" s="5"/>
      <c r="D328" s="5"/>
      <c r="E328" s="5"/>
      <c r="F328" s="5"/>
      <c r="G328" s="5"/>
      <c r="H328" s="72"/>
      <c r="I328" s="107"/>
      <c r="J328" s="108"/>
      <c r="K328" s="5"/>
      <c r="L328" s="5"/>
      <c r="M328" s="5"/>
      <c r="N328" s="5"/>
      <c r="O328" s="5"/>
      <c r="P328" s="5"/>
      <c r="Q328" s="5"/>
      <c r="R328" s="5"/>
      <c r="S328" s="5"/>
      <c r="T328" s="5"/>
      <c r="U328" s="5"/>
      <c r="V328" s="5"/>
      <c r="W328" s="5"/>
      <c r="X328" s="5"/>
      <c r="Y328" s="5"/>
      <c r="Z328" s="5"/>
    </row>
    <row r="329" ht="16.5" customHeight="1">
      <c r="A329" s="5"/>
      <c r="B329" s="5"/>
      <c r="C329" s="5"/>
      <c r="D329" s="5"/>
      <c r="E329" s="5"/>
      <c r="F329" s="5"/>
      <c r="G329" s="5"/>
      <c r="H329" s="72"/>
      <c r="I329" s="107"/>
      <c r="J329" s="108"/>
      <c r="K329" s="5"/>
      <c r="L329" s="5"/>
      <c r="M329" s="5"/>
      <c r="N329" s="5"/>
      <c r="O329" s="5"/>
      <c r="P329" s="5"/>
      <c r="Q329" s="5"/>
      <c r="R329" s="5"/>
      <c r="S329" s="5"/>
      <c r="T329" s="5"/>
      <c r="U329" s="5"/>
      <c r="V329" s="5"/>
      <c r="W329" s="5"/>
      <c r="X329" s="5"/>
      <c r="Y329" s="5"/>
      <c r="Z329" s="5"/>
    </row>
    <row r="330" ht="16.5" customHeight="1">
      <c r="A330" s="5"/>
      <c r="B330" s="5"/>
      <c r="C330" s="5"/>
      <c r="D330" s="5"/>
      <c r="E330" s="5"/>
      <c r="F330" s="5"/>
      <c r="G330" s="5"/>
      <c r="H330" s="72"/>
      <c r="I330" s="107"/>
      <c r="J330" s="108"/>
      <c r="K330" s="5"/>
      <c r="L330" s="5"/>
      <c r="M330" s="5"/>
      <c r="N330" s="5"/>
      <c r="O330" s="5"/>
      <c r="P330" s="5"/>
      <c r="Q330" s="5"/>
      <c r="R330" s="5"/>
      <c r="S330" s="5"/>
      <c r="T330" s="5"/>
      <c r="U330" s="5"/>
      <c r="V330" s="5"/>
      <c r="W330" s="5"/>
      <c r="X330" s="5"/>
      <c r="Y330" s="5"/>
      <c r="Z330" s="5"/>
    </row>
    <row r="331" ht="16.5" customHeight="1">
      <c r="A331" s="5"/>
      <c r="B331" s="5"/>
      <c r="C331" s="5"/>
      <c r="D331" s="5"/>
      <c r="E331" s="5"/>
      <c r="F331" s="5"/>
      <c r="G331" s="5"/>
      <c r="H331" s="72"/>
      <c r="I331" s="107"/>
      <c r="J331" s="108"/>
      <c r="K331" s="5"/>
      <c r="L331" s="5"/>
      <c r="M331" s="5"/>
      <c r="N331" s="5"/>
      <c r="O331" s="5"/>
      <c r="P331" s="5"/>
      <c r="Q331" s="5"/>
      <c r="R331" s="5"/>
      <c r="S331" s="5"/>
      <c r="T331" s="5"/>
      <c r="U331" s="5"/>
      <c r="V331" s="5"/>
      <c r="W331" s="5"/>
      <c r="X331" s="5"/>
      <c r="Y331" s="5"/>
      <c r="Z331" s="5"/>
    </row>
    <row r="332" ht="16.5" customHeight="1">
      <c r="A332" s="5"/>
      <c r="B332" s="5"/>
      <c r="C332" s="5"/>
      <c r="D332" s="5"/>
      <c r="E332" s="5"/>
      <c r="F332" s="5"/>
      <c r="G332" s="5"/>
      <c r="H332" s="72"/>
      <c r="I332" s="107"/>
      <c r="J332" s="108"/>
      <c r="K332" s="5"/>
      <c r="L332" s="5"/>
      <c r="M332" s="5"/>
      <c r="N332" s="5"/>
      <c r="O332" s="5"/>
      <c r="P332" s="5"/>
      <c r="Q332" s="5"/>
      <c r="R332" s="5"/>
      <c r="S332" s="5"/>
      <c r="T332" s="5"/>
      <c r="U332" s="5"/>
      <c r="V332" s="5"/>
      <c r="W332" s="5"/>
      <c r="X332" s="5"/>
      <c r="Y332" s="5"/>
      <c r="Z332" s="5"/>
    </row>
    <row r="333" ht="16.5" customHeight="1">
      <c r="A333" s="5"/>
      <c r="B333" s="5"/>
      <c r="C333" s="5"/>
      <c r="D333" s="5"/>
      <c r="E333" s="5"/>
      <c r="F333" s="5"/>
      <c r="G333" s="5"/>
      <c r="H333" s="72"/>
      <c r="I333" s="107"/>
      <c r="J333" s="108"/>
      <c r="K333" s="5"/>
      <c r="L333" s="5"/>
      <c r="M333" s="5"/>
      <c r="N333" s="5"/>
      <c r="O333" s="5"/>
      <c r="P333" s="5"/>
      <c r="Q333" s="5"/>
      <c r="R333" s="5"/>
      <c r="S333" s="5"/>
      <c r="T333" s="5"/>
      <c r="U333" s="5"/>
      <c r="V333" s="5"/>
      <c r="W333" s="5"/>
      <c r="X333" s="5"/>
      <c r="Y333" s="5"/>
      <c r="Z333" s="5"/>
    </row>
    <row r="334" ht="16.5" customHeight="1">
      <c r="A334" s="5"/>
      <c r="B334" s="5"/>
      <c r="C334" s="5"/>
      <c r="D334" s="5"/>
      <c r="E334" s="5"/>
      <c r="F334" s="5"/>
      <c r="G334" s="5"/>
      <c r="H334" s="72"/>
      <c r="I334" s="107"/>
      <c r="J334" s="108"/>
      <c r="K334" s="5"/>
      <c r="L334" s="5"/>
      <c r="M334" s="5"/>
      <c r="N334" s="5"/>
      <c r="O334" s="5"/>
      <c r="P334" s="5"/>
      <c r="Q334" s="5"/>
      <c r="R334" s="5"/>
      <c r="S334" s="5"/>
      <c r="T334" s="5"/>
      <c r="U334" s="5"/>
      <c r="V334" s="5"/>
      <c r="W334" s="5"/>
      <c r="X334" s="5"/>
      <c r="Y334" s="5"/>
      <c r="Z334" s="5"/>
    </row>
    <row r="335" ht="16.5" customHeight="1">
      <c r="A335" s="5"/>
      <c r="B335" s="5"/>
      <c r="C335" s="5"/>
      <c r="D335" s="5"/>
      <c r="E335" s="5"/>
      <c r="F335" s="5"/>
      <c r="G335" s="5"/>
      <c r="H335" s="72"/>
      <c r="I335" s="107"/>
      <c r="J335" s="108"/>
      <c r="K335" s="5"/>
      <c r="L335" s="5"/>
      <c r="M335" s="5"/>
      <c r="N335" s="5"/>
      <c r="O335" s="5"/>
      <c r="P335" s="5"/>
      <c r="Q335" s="5"/>
      <c r="R335" s="5"/>
      <c r="S335" s="5"/>
      <c r="T335" s="5"/>
      <c r="U335" s="5"/>
      <c r="V335" s="5"/>
      <c r="W335" s="5"/>
      <c r="X335" s="5"/>
      <c r="Y335" s="5"/>
      <c r="Z335" s="5"/>
    </row>
    <row r="336" ht="16.5" customHeight="1">
      <c r="A336" s="5"/>
      <c r="B336" s="5"/>
      <c r="C336" s="5"/>
      <c r="D336" s="5"/>
      <c r="E336" s="5"/>
      <c r="F336" s="5"/>
      <c r="G336" s="5"/>
      <c r="H336" s="72"/>
      <c r="I336" s="107"/>
      <c r="J336" s="108"/>
      <c r="K336" s="5"/>
      <c r="L336" s="5"/>
      <c r="M336" s="5"/>
      <c r="N336" s="5"/>
      <c r="O336" s="5"/>
      <c r="P336" s="5"/>
      <c r="Q336" s="5"/>
      <c r="R336" s="5"/>
      <c r="S336" s="5"/>
      <c r="T336" s="5"/>
      <c r="U336" s="5"/>
      <c r="V336" s="5"/>
      <c r="W336" s="5"/>
      <c r="X336" s="5"/>
      <c r="Y336" s="5"/>
      <c r="Z336" s="5"/>
    </row>
    <row r="337" ht="16.5" customHeight="1">
      <c r="A337" s="5"/>
      <c r="B337" s="5"/>
      <c r="C337" s="5"/>
      <c r="D337" s="5"/>
      <c r="E337" s="5"/>
      <c r="F337" s="5"/>
      <c r="G337" s="5"/>
      <c r="H337" s="72"/>
      <c r="I337" s="107"/>
      <c r="J337" s="108"/>
      <c r="K337" s="5"/>
      <c r="L337" s="5"/>
      <c r="M337" s="5"/>
      <c r="N337" s="5"/>
      <c r="O337" s="5"/>
      <c r="P337" s="5"/>
      <c r="Q337" s="5"/>
      <c r="R337" s="5"/>
      <c r="S337" s="5"/>
      <c r="T337" s="5"/>
      <c r="U337" s="5"/>
      <c r="V337" s="5"/>
      <c r="W337" s="5"/>
      <c r="X337" s="5"/>
      <c r="Y337" s="5"/>
      <c r="Z337" s="5"/>
    </row>
    <row r="338" ht="16.5" customHeight="1">
      <c r="A338" s="5"/>
      <c r="B338" s="5"/>
      <c r="C338" s="5"/>
      <c r="D338" s="5"/>
      <c r="E338" s="5"/>
      <c r="F338" s="5"/>
      <c r="G338" s="5"/>
      <c r="H338" s="72"/>
      <c r="I338" s="107"/>
      <c r="J338" s="108"/>
      <c r="K338" s="5"/>
      <c r="L338" s="5"/>
      <c r="M338" s="5"/>
      <c r="N338" s="5"/>
      <c r="O338" s="5"/>
      <c r="P338" s="5"/>
      <c r="Q338" s="5"/>
      <c r="R338" s="5"/>
      <c r="S338" s="5"/>
      <c r="T338" s="5"/>
      <c r="U338" s="5"/>
      <c r="V338" s="5"/>
      <c r="W338" s="5"/>
      <c r="X338" s="5"/>
      <c r="Y338" s="5"/>
      <c r="Z338" s="5"/>
    </row>
    <row r="339" ht="16.5" customHeight="1">
      <c r="A339" s="5"/>
      <c r="B339" s="5"/>
      <c r="C339" s="5"/>
      <c r="D339" s="5"/>
      <c r="E339" s="5"/>
      <c r="F339" s="5"/>
      <c r="G339" s="5"/>
      <c r="H339" s="72"/>
      <c r="I339" s="107"/>
      <c r="J339" s="108"/>
      <c r="K339" s="5"/>
      <c r="L339" s="5"/>
      <c r="M339" s="5"/>
      <c r="N339" s="5"/>
      <c r="O339" s="5"/>
      <c r="P339" s="5"/>
      <c r="Q339" s="5"/>
      <c r="R339" s="5"/>
      <c r="S339" s="5"/>
      <c r="T339" s="5"/>
      <c r="U339" s="5"/>
      <c r="V339" s="5"/>
      <c r="W339" s="5"/>
      <c r="X339" s="5"/>
      <c r="Y339" s="5"/>
      <c r="Z339" s="5"/>
    </row>
    <row r="340" ht="16.5" customHeight="1">
      <c r="A340" s="5"/>
      <c r="B340" s="5"/>
      <c r="C340" s="5"/>
      <c r="D340" s="5"/>
      <c r="E340" s="5"/>
      <c r="F340" s="5"/>
      <c r="G340" s="5"/>
      <c r="H340" s="72"/>
      <c r="I340" s="107"/>
      <c r="J340" s="108"/>
      <c r="K340" s="5"/>
      <c r="L340" s="5"/>
      <c r="M340" s="5"/>
      <c r="N340" s="5"/>
      <c r="O340" s="5"/>
      <c r="P340" s="5"/>
      <c r="Q340" s="5"/>
      <c r="R340" s="5"/>
      <c r="S340" s="5"/>
      <c r="T340" s="5"/>
      <c r="U340" s="5"/>
      <c r="V340" s="5"/>
      <c r="W340" s="5"/>
      <c r="X340" s="5"/>
      <c r="Y340" s="5"/>
      <c r="Z340" s="5"/>
    </row>
    <row r="341" ht="16.5" customHeight="1">
      <c r="A341" s="5"/>
      <c r="B341" s="5"/>
      <c r="C341" s="5"/>
      <c r="D341" s="5"/>
      <c r="E341" s="5"/>
      <c r="F341" s="5"/>
      <c r="G341" s="5"/>
      <c r="H341" s="72"/>
      <c r="I341" s="107"/>
      <c r="J341" s="108"/>
      <c r="K341" s="5"/>
      <c r="L341" s="5"/>
      <c r="M341" s="5"/>
      <c r="N341" s="5"/>
      <c r="O341" s="5"/>
      <c r="P341" s="5"/>
      <c r="Q341" s="5"/>
      <c r="R341" s="5"/>
      <c r="S341" s="5"/>
      <c r="T341" s="5"/>
      <c r="U341" s="5"/>
      <c r="V341" s="5"/>
      <c r="W341" s="5"/>
      <c r="X341" s="5"/>
      <c r="Y341" s="5"/>
      <c r="Z341" s="5"/>
    </row>
    <row r="342" ht="16.5" customHeight="1">
      <c r="A342" s="5"/>
      <c r="B342" s="5"/>
      <c r="C342" s="5"/>
      <c r="D342" s="5"/>
      <c r="E342" s="5"/>
      <c r="F342" s="5"/>
      <c r="G342" s="5"/>
      <c r="H342" s="72"/>
      <c r="I342" s="107"/>
      <c r="J342" s="108"/>
      <c r="K342" s="5"/>
      <c r="L342" s="5"/>
      <c r="M342" s="5"/>
      <c r="N342" s="5"/>
      <c r="O342" s="5"/>
      <c r="P342" s="5"/>
      <c r="Q342" s="5"/>
      <c r="R342" s="5"/>
      <c r="S342" s="5"/>
      <c r="T342" s="5"/>
      <c r="U342" s="5"/>
      <c r="V342" s="5"/>
      <c r="W342" s="5"/>
      <c r="X342" s="5"/>
      <c r="Y342" s="5"/>
      <c r="Z342" s="5"/>
    </row>
    <row r="343" ht="16.5" customHeight="1">
      <c r="A343" s="5"/>
      <c r="B343" s="5"/>
      <c r="C343" s="5"/>
      <c r="D343" s="5"/>
      <c r="E343" s="5"/>
      <c r="F343" s="5"/>
      <c r="G343" s="5"/>
      <c r="H343" s="72"/>
      <c r="I343" s="107"/>
      <c r="J343" s="108"/>
      <c r="K343" s="5"/>
      <c r="L343" s="5"/>
      <c r="M343" s="5"/>
      <c r="N343" s="5"/>
      <c r="O343" s="5"/>
      <c r="P343" s="5"/>
      <c r="Q343" s="5"/>
      <c r="R343" s="5"/>
      <c r="S343" s="5"/>
      <c r="T343" s="5"/>
      <c r="U343" s="5"/>
      <c r="V343" s="5"/>
      <c r="W343" s="5"/>
      <c r="X343" s="5"/>
      <c r="Y343" s="5"/>
      <c r="Z343" s="5"/>
    </row>
    <row r="344" ht="16.5" customHeight="1">
      <c r="A344" s="5"/>
      <c r="B344" s="5"/>
      <c r="C344" s="5"/>
      <c r="D344" s="5"/>
      <c r="E344" s="5"/>
      <c r="F344" s="5"/>
      <c r="G344" s="5"/>
      <c r="H344" s="72"/>
      <c r="I344" s="107"/>
      <c r="J344" s="108"/>
      <c r="K344" s="5"/>
      <c r="L344" s="5"/>
      <c r="M344" s="5"/>
      <c r="N344" s="5"/>
      <c r="O344" s="5"/>
      <c r="P344" s="5"/>
      <c r="Q344" s="5"/>
      <c r="R344" s="5"/>
      <c r="S344" s="5"/>
      <c r="T344" s="5"/>
      <c r="U344" s="5"/>
      <c r="V344" s="5"/>
      <c r="W344" s="5"/>
      <c r="X344" s="5"/>
      <c r="Y344" s="5"/>
      <c r="Z344" s="5"/>
    </row>
    <row r="345" ht="16.5" customHeight="1">
      <c r="A345" s="5"/>
      <c r="B345" s="5"/>
      <c r="C345" s="5"/>
      <c r="D345" s="5"/>
      <c r="E345" s="5"/>
      <c r="F345" s="5"/>
      <c r="G345" s="5"/>
      <c r="H345" s="72"/>
      <c r="I345" s="107"/>
      <c r="J345" s="108"/>
      <c r="K345" s="5"/>
      <c r="L345" s="5"/>
      <c r="M345" s="5"/>
      <c r="N345" s="5"/>
      <c r="O345" s="5"/>
      <c r="P345" s="5"/>
      <c r="Q345" s="5"/>
      <c r="R345" s="5"/>
      <c r="S345" s="5"/>
      <c r="T345" s="5"/>
      <c r="U345" s="5"/>
      <c r="V345" s="5"/>
      <c r="W345" s="5"/>
      <c r="X345" s="5"/>
      <c r="Y345" s="5"/>
      <c r="Z345" s="5"/>
    </row>
    <row r="346" ht="16.5" customHeight="1">
      <c r="A346" s="5"/>
      <c r="B346" s="5"/>
      <c r="C346" s="5"/>
      <c r="D346" s="5"/>
      <c r="E346" s="5"/>
      <c r="F346" s="5"/>
      <c r="G346" s="5"/>
      <c r="H346" s="72"/>
      <c r="I346" s="107"/>
      <c r="J346" s="108"/>
      <c r="K346" s="5"/>
      <c r="L346" s="5"/>
      <c r="M346" s="5"/>
      <c r="N346" s="5"/>
      <c r="O346" s="5"/>
      <c r="P346" s="5"/>
      <c r="Q346" s="5"/>
      <c r="R346" s="5"/>
      <c r="S346" s="5"/>
      <c r="T346" s="5"/>
      <c r="U346" s="5"/>
      <c r="V346" s="5"/>
      <c r="W346" s="5"/>
      <c r="X346" s="5"/>
      <c r="Y346" s="5"/>
      <c r="Z346" s="5"/>
    </row>
    <row r="347" ht="16.5" customHeight="1">
      <c r="A347" s="5"/>
      <c r="B347" s="5"/>
      <c r="C347" s="5"/>
      <c r="D347" s="5"/>
      <c r="E347" s="5"/>
      <c r="F347" s="5"/>
      <c r="G347" s="5"/>
      <c r="H347" s="72"/>
      <c r="I347" s="107"/>
      <c r="J347" s="108"/>
      <c r="K347" s="5"/>
      <c r="L347" s="5"/>
      <c r="M347" s="5"/>
      <c r="N347" s="5"/>
      <c r="O347" s="5"/>
      <c r="P347" s="5"/>
      <c r="Q347" s="5"/>
      <c r="R347" s="5"/>
      <c r="S347" s="5"/>
      <c r="T347" s="5"/>
      <c r="U347" s="5"/>
      <c r="V347" s="5"/>
      <c r="W347" s="5"/>
      <c r="X347" s="5"/>
      <c r="Y347" s="5"/>
      <c r="Z347" s="5"/>
    </row>
    <row r="348" ht="16.5" customHeight="1">
      <c r="A348" s="5"/>
      <c r="B348" s="5"/>
      <c r="C348" s="5"/>
      <c r="D348" s="5"/>
      <c r="E348" s="5"/>
      <c r="F348" s="5"/>
      <c r="G348" s="5"/>
      <c r="H348" s="72"/>
      <c r="I348" s="107"/>
      <c r="J348" s="108"/>
      <c r="K348" s="5"/>
      <c r="L348" s="5"/>
      <c r="M348" s="5"/>
      <c r="N348" s="5"/>
      <c r="O348" s="5"/>
      <c r="P348" s="5"/>
      <c r="Q348" s="5"/>
      <c r="R348" s="5"/>
      <c r="S348" s="5"/>
      <c r="T348" s="5"/>
      <c r="U348" s="5"/>
      <c r="V348" s="5"/>
      <c r="W348" s="5"/>
      <c r="X348" s="5"/>
      <c r="Y348" s="5"/>
      <c r="Z348" s="5"/>
    </row>
    <row r="349" ht="16.5" customHeight="1">
      <c r="A349" s="5"/>
      <c r="B349" s="5"/>
      <c r="C349" s="5"/>
      <c r="D349" s="5"/>
      <c r="E349" s="5"/>
      <c r="F349" s="5"/>
      <c r="G349" s="5"/>
      <c r="H349" s="72"/>
      <c r="I349" s="107"/>
      <c r="J349" s="108"/>
      <c r="K349" s="5"/>
      <c r="L349" s="5"/>
      <c r="M349" s="5"/>
      <c r="N349" s="5"/>
      <c r="O349" s="5"/>
      <c r="P349" s="5"/>
      <c r="Q349" s="5"/>
      <c r="R349" s="5"/>
      <c r="S349" s="5"/>
      <c r="T349" s="5"/>
      <c r="U349" s="5"/>
      <c r="V349" s="5"/>
      <c r="W349" s="5"/>
      <c r="X349" s="5"/>
      <c r="Y349" s="5"/>
      <c r="Z349" s="5"/>
    </row>
    <row r="350" ht="16.5" customHeight="1">
      <c r="A350" s="5"/>
      <c r="B350" s="5"/>
      <c r="C350" s="5"/>
      <c r="D350" s="5"/>
      <c r="E350" s="5"/>
      <c r="F350" s="5"/>
      <c r="G350" s="5"/>
      <c r="H350" s="72"/>
      <c r="I350" s="107"/>
      <c r="J350" s="108"/>
      <c r="K350" s="5"/>
      <c r="L350" s="5"/>
      <c r="M350" s="5"/>
      <c r="N350" s="5"/>
      <c r="O350" s="5"/>
      <c r="P350" s="5"/>
      <c r="Q350" s="5"/>
      <c r="R350" s="5"/>
      <c r="S350" s="5"/>
      <c r="T350" s="5"/>
      <c r="U350" s="5"/>
      <c r="V350" s="5"/>
      <c r="W350" s="5"/>
      <c r="X350" s="5"/>
      <c r="Y350" s="5"/>
      <c r="Z350" s="5"/>
    </row>
    <row r="351" ht="16.5" customHeight="1">
      <c r="A351" s="5"/>
      <c r="B351" s="5"/>
      <c r="C351" s="5"/>
      <c r="D351" s="5"/>
      <c r="E351" s="5"/>
      <c r="F351" s="5"/>
      <c r="G351" s="5"/>
      <c r="H351" s="72"/>
      <c r="I351" s="107"/>
      <c r="J351" s="108"/>
      <c r="K351" s="5"/>
      <c r="L351" s="5"/>
      <c r="M351" s="5"/>
      <c r="N351" s="5"/>
      <c r="O351" s="5"/>
      <c r="P351" s="5"/>
      <c r="Q351" s="5"/>
      <c r="R351" s="5"/>
      <c r="S351" s="5"/>
      <c r="T351" s="5"/>
      <c r="U351" s="5"/>
      <c r="V351" s="5"/>
      <c r="W351" s="5"/>
      <c r="X351" s="5"/>
      <c r="Y351" s="5"/>
      <c r="Z351" s="5"/>
    </row>
    <row r="352" ht="16.5" customHeight="1">
      <c r="A352" s="5"/>
      <c r="B352" s="5"/>
      <c r="C352" s="5"/>
      <c r="D352" s="5"/>
      <c r="E352" s="5"/>
      <c r="F352" s="5"/>
      <c r="G352" s="5"/>
      <c r="H352" s="72"/>
      <c r="I352" s="107"/>
      <c r="J352" s="108"/>
      <c r="K352" s="5"/>
      <c r="L352" s="5"/>
      <c r="M352" s="5"/>
      <c r="N352" s="5"/>
      <c r="O352" s="5"/>
      <c r="P352" s="5"/>
      <c r="Q352" s="5"/>
      <c r="R352" s="5"/>
      <c r="S352" s="5"/>
      <c r="T352" s="5"/>
      <c r="U352" s="5"/>
      <c r="V352" s="5"/>
      <c r="W352" s="5"/>
      <c r="X352" s="5"/>
      <c r="Y352" s="5"/>
      <c r="Z352" s="5"/>
    </row>
    <row r="353" ht="16.5" customHeight="1">
      <c r="A353" s="5"/>
      <c r="B353" s="5"/>
      <c r="C353" s="5"/>
      <c r="D353" s="5"/>
      <c r="E353" s="5"/>
      <c r="F353" s="5"/>
      <c r="G353" s="5"/>
      <c r="H353" s="72"/>
      <c r="I353" s="107"/>
      <c r="J353" s="108"/>
      <c r="K353" s="5"/>
      <c r="L353" s="5"/>
      <c r="M353" s="5"/>
      <c r="N353" s="5"/>
      <c r="O353" s="5"/>
      <c r="P353" s="5"/>
      <c r="Q353" s="5"/>
      <c r="R353" s="5"/>
      <c r="S353" s="5"/>
      <c r="T353" s="5"/>
      <c r="U353" s="5"/>
      <c r="V353" s="5"/>
      <c r="W353" s="5"/>
      <c r="X353" s="5"/>
      <c r="Y353" s="5"/>
      <c r="Z353" s="5"/>
    </row>
    <row r="354" ht="16.5" customHeight="1">
      <c r="A354" s="5"/>
      <c r="B354" s="5"/>
      <c r="C354" s="5"/>
      <c r="D354" s="5"/>
      <c r="E354" s="5"/>
      <c r="F354" s="5"/>
      <c r="G354" s="5"/>
      <c r="H354" s="72"/>
      <c r="I354" s="107"/>
      <c r="J354" s="108"/>
      <c r="K354" s="5"/>
      <c r="L354" s="5"/>
      <c r="M354" s="5"/>
      <c r="N354" s="5"/>
      <c r="O354" s="5"/>
      <c r="P354" s="5"/>
      <c r="Q354" s="5"/>
      <c r="R354" s="5"/>
      <c r="S354" s="5"/>
      <c r="T354" s="5"/>
      <c r="U354" s="5"/>
      <c r="V354" s="5"/>
      <c r="W354" s="5"/>
      <c r="X354" s="5"/>
      <c r="Y354" s="5"/>
      <c r="Z354" s="5"/>
    </row>
    <row r="355" ht="16.5" customHeight="1">
      <c r="A355" s="5"/>
      <c r="B355" s="5"/>
      <c r="C355" s="5"/>
      <c r="D355" s="5"/>
      <c r="E355" s="5"/>
      <c r="F355" s="5"/>
      <c r="G355" s="5"/>
      <c r="H355" s="72"/>
      <c r="I355" s="107"/>
      <c r="J355" s="108"/>
      <c r="K355" s="5"/>
      <c r="L355" s="5"/>
      <c r="M355" s="5"/>
      <c r="N355" s="5"/>
      <c r="O355" s="5"/>
      <c r="P355" s="5"/>
      <c r="Q355" s="5"/>
      <c r="R355" s="5"/>
      <c r="S355" s="5"/>
      <c r="T355" s="5"/>
      <c r="U355" s="5"/>
      <c r="V355" s="5"/>
      <c r="W355" s="5"/>
      <c r="X355" s="5"/>
      <c r="Y355" s="5"/>
      <c r="Z355" s="5"/>
    </row>
    <row r="356" ht="16.5" customHeight="1">
      <c r="A356" s="5"/>
      <c r="B356" s="5"/>
      <c r="C356" s="5"/>
      <c r="D356" s="5"/>
      <c r="E356" s="5"/>
      <c r="F356" s="5"/>
      <c r="G356" s="5"/>
      <c r="H356" s="72"/>
      <c r="I356" s="107"/>
      <c r="J356" s="108"/>
      <c r="K356" s="5"/>
      <c r="L356" s="5"/>
      <c r="M356" s="5"/>
      <c r="N356" s="5"/>
      <c r="O356" s="5"/>
      <c r="P356" s="5"/>
      <c r="Q356" s="5"/>
      <c r="R356" s="5"/>
      <c r="S356" s="5"/>
      <c r="T356" s="5"/>
      <c r="U356" s="5"/>
      <c r="V356" s="5"/>
      <c r="W356" s="5"/>
      <c r="X356" s="5"/>
      <c r="Y356" s="5"/>
      <c r="Z356" s="5"/>
    </row>
    <row r="357" ht="16.5" customHeight="1">
      <c r="A357" s="5"/>
      <c r="B357" s="5"/>
      <c r="C357" s="5"/>
      <c r="D357" s="5"/>
      <c r="E357" s="5"/>
      <c r="F357" s="5"/>
      <c r="G357" s="5"/>
      <c r="H357" s="72"/>
      <c r="I357" s="107"/>
      <c r="J357" s="108"/>
      <c r="K357" s="5"/>
      <c r="L357" s="5"/>
      <c r="M357" s="5"/>
      <c r="N357" s="5"/>
      <c r="O357" s="5"/>
      <c r="P357" s="5"/>
      <c r="Q357" s="5"/>
      <c r="R357" s="5"/>
      <c r="S357" s="5"/>
      <c r="T357" s="5"/>
      <c r="U357" s="5"/>
      <c r="V357" s="5"/>
      <c r="W357" s="5"/>
      <c r="X357" s="5"/>
      <c r="Y357" s="5"/>
      <c r="Z357" s="5"/>
    </row>
    <row r="358" ht="16.5" customHeight="1">
      <c r="A358" s="5"/>
      <c r="B358" s="5"/>
      <c r="C358" s="5"/>
      <c r="D358" s="5"/>
      <c r="E358" s="5"/>
      <c r="F358" s="5"/>
      <c r="G358" s="5"/>
      <c r="H358" s="72"/>
      <c r="I358" s="107"/>
      <c r="J358" s="108"/>
      <c r="K358" s="5"/>
      <c r="L358" s="5"/>
      <c r="M358" s="5"/>
      <c r="N358" s="5"/>
      <c r="O358" s="5"/>
      <c r="P358" s="5"/>
      <c r="Q358" s="5"/>
      <c r="R358" s="5"/>
      <c r="S358" s="5"/>
      <c r="T358" s="5"/>
      <c r="U358" s="5"/>
      <c r="V358" s="5"/>
      <c r="W358" s="5"/>
      <c r="X358" s="5"/>
      <c r="Y358" s="5"/>
      <c r="Z358" s="5"/>
    </row>
    <row r="359" ht="16.5" customHeight="1">
      <c r="A359" s="5"/>
      <c r="B359" s="5"/>
      <c r="C359" s="5"/>
      <c r="D359" s="5"/>
      <c r="E359" s="5"/>
      <c r="F359" s="5"/>
      <c r="G359" s="5"/>
      <c r="H359" s="72"/>
      <c r="I359" s="107"/>
      <c r="J359" s="108"/>
      <c r="K359" s="5"/>
      <c r="L359" s="5"/>
      <c r="M359" s="5"/>
      <c r="N359" s="5"/>
      <c r="O359" s="5"/>
      <c r="P359" s="5"/>
      <c r="Q359" s="5"/>
      <c r="R359" s="5"/>
      <c r="S359" s="5"/>
      <c r="T359" s="5"/>
      <c r="U359" s="5"/>
      <c r="V359" s="5"/>
      <c r="W359" s="5"/>
      <c r="X359" s="5"/>
      <c r="Y359" s="5"/>
      <c r="Z359" s="5"/>
    </row>
    <row r="360" ht="16.5" customHeight="1">
      <c r="A360" s="5"/>
      <c r="B360" s="5"/>
      <c r="C360" s="5"/>
      <c r="D360" s="5"/>
      <c r="E360" s="5"/>
      <c r="F360" s="5"/>
      <c r="G360" s="5"/>
      <c r="H360" s="72"/>
      <c r="I360" s="107"/>
      <c r="J360" s="108"/>
      <c r="K360" s="5"/>
      <c r="L360" s="5"/>
      <c r="M360" s="5"/>
      <c r="N360" s="5"/>
      <c r="O360" s="5"/>
      <c r="P360" s="5"/>
      <c r="Q360" s="5"/>
      <c r="R360" s="5"/>
      <c r="S360" s="5"/>
      <c r="T360" s="5"/>
      <c r="U360" s="5"/>
      <c r="V360" s="5"/>
      <c r="W360" s="5"/>
      <c r="X360" s="5"/>
      <c r="Y360" s="5"/>
      <c r="Z360" s="5"/>
    </row>
    <row r="361" ht="16.5" customHeight="1">
      <c r="A361" s="5"/>
      <c r="B361" s="5"/>
      <c r="C361" s="5"/>
      <c r="D361" s="5"/>
      <c r="E361" s="5"/>
      <c r="F361" s="5"/>
      <c r="G361" s="5"/>
      <c r="H361" s="72"/>
      <c r="I361" s="107"/>
      <c r="J361" s="108"/>
      <c r="K361" s="5"/>
      <c r="L361" s="5"/>
      <c r="M361" s="5"/>
      <c r="N361" s="5"/>
      <c r="O361" s="5"/>
      <c r="P361" s="5"/>
      <c r="Q361" s="5"/>
      <c r="R361" s="5"/>
      <c r="S361" s="5"/>
      <c r="T361" s="5"/>
      <c r="U361" s="5"/>
      <c r="V361" s="5"/>
      <c r="W361" s="5"/>
      <c r="X361" s="5"/>
      <c r="Y361" s="5"/>
      <c r="Z361" s="5"/>
    </row>
    <row r="362" ht="16.5" customHeight="1">
      <c r="A362" s="5"/>
      <c r="B362" s="5"/>
      <c r="C362" s="5"/>
      <c r="D362" s="5"/>
      <c r="E362" s="5"/>
      <c r="F362" s="5"/>
      <c r="G362" s="5"/>
      <c r="H362" s="72"/>
      <c r="I362" s="107"/>
      <c r="J362" s="108"/>
      <c r="K362" s="5"/>
      <c r="L362" s="5"/>
      <c r="M362" s="5"/>
      <c r="N362" s="5"/>
      <c r="O362" s="5"/>
      <c r="P362" s="5"/>
      <c r="Q362" s="5"/>
      <c r="R362" s="5"/>
      <c r="S362" s="5"/>
      <c r="T362" s="5"/>
      <c r="U362" s="5"/>
      <c r="V362" s="5"/>
      <c r="W362" s="5"/>
      <c r="X362" s="5"/>
      <c r="Y362" s="5"/>
      <c r="Z362" s="5"/>
    </row>
    <row r="363" ht="16.5" customHeight="1">
      <c r="A363" s="5"/>
      <c r="B363" s="5"/>
      <c r="C363" s="5"/>
      <c r="D363" s="5"/>
      <c r="E363" s="5"/>
      <c r="F363" s="5"/>
      <c r="G363" s="5"/>
      <c r="H363" s="72"/>
      <c r="I363" s="107"/>
      <c r="J363" s="108"/>
      <c r="K363" s="5"/>
      <c r="L363" s="5"/>
      <c r="M363" s="5"/>
      <c r="N363" s="5"/>
      <c r="O363" s="5"/>
      <c r="P363" s="5"/>
      <c r="Q363" s="5"/>
      <c r="R363" s="5"/>
      <c r="S363" s="5"/>
      <c r="T363" s="5"/>
      <c r="U363" s="5"/>
      <c r="V363" s="5"/>
      <c r="W363" s="5"/>
      <c r="X363" s="5"/>
      <c r="Y363" s="5"/>
      <c r="Z363" s="5"/>
    </row>
    <row r="364" ht="16.5" customHeight="1">
      <c r="A364" s="5"/>
      <c r="B364" s="5"/>
      <c r="C364" s="5"/>
      <c r="D364" s="5"/>
      <c r="E364" s="5"/>
      <c r="F364" s="5"/>
      <c r="G364" s="5"/>
      <c r="H364" s="72"/>
      <c r="I364" s="107"/>
      <c r="J364" s="108"/>
      <c r="K364" s="5"/>
      <c r="L364" s="5"/>
      <c r="M364" s="5"/>
      <c r="N364" s="5"/>
      <c r="O364" s="5"/>
      <c r="P364" s="5"/>
      <c r="Q364" s="5"/>
      <c r="R364" s="5"/>
      <c r="S364" s="5"/>
      <c r="T364" s="5"/>
      <c r="U364" s="5"/>
      <c r="V364" s="5"/>
      <c r="W364" s="5"/>
      <c r="X364" s="5"/>
      <c r="Y364" s="5"/>
      <c r="Z364" s="5"/>
    </row>
    <row r="365" ht="16.5" customHeight="1">
      <c r="A365" s="5"/>
      <c r="B365" s="5"/>
      <c r="C365" s="5"/>
      <c r="D365" s="5"/>
      <c r="E365" s="5"/>
      <c r="F365" s="5"/>
      <c r="G365" s="5"/>
      <c r="H365" s="72"/>
      <c r="I365" s="107"/>
      <c r="J365" s="108"/>
      <c r="K365" s="5"/>
      <c r="L365" s="5"/>
      <c r="M365" s="5"/>
      <c r="N365" s="5"/>
      <c r="O365" s="5"/>
      <c r="P365" s="5"/>
      <c r="Q365" s="5"/>
      <c r="R365" s="5"/>
      <c r="S365" s="5"/>
      <c r="T365" s="5"/>
      <c r="U365" s="5"/>
      <c r="V365" s="5"/>
      <c r="W365" s="5"/>
      <c r="X365" s="5"/>
      <c r="Y365" s="5"/>
      <c r="Z365" s="5"/>
    </row>
    <row r="366" ht="16.5" customHeight="1">
      <c r="A366" s="5"/>
      <c r="B366" s="5"/>
      <c r="C366" s="5"/>
      <c r="D366" s="5"/>
      <c r="E366" s="5"/>
      <c r="F366" s="5"/>
      <c r="G366" s="5"/>
      <c r="H366" s="72"/>
      <c r="I366" s="107"/>
      <c r="J366" s="108"/>
      <c r="K366" s="5"/>
      <c r="L366" s="5"/>
      <c r="M366" s="5"/>
      <c r="N366" s="5"/>
      <c r="O366" s="5"/>
      <c r="P366" s="5"/>
      <c r="Q366" s="5"/>
      <c r="R366" s="5"/>
      <c r="S366" s="5"/>
      <c r="T366" s="5"/>
      <c r="U366" s="5"/>
      <c r="V366" s="5"/>
      <c r="W366" s="5"/>
      <c r="X366" s="5"/>
      <c r="Y366" s="5"/>
      <c r="Z366" s="5"/>
    </row>
    <row r="367" ht="16.5" customHeight="1">
      <c r="A367" s="5"/>
      <c r="B367" s="5"/>
      <c r="C367" s="5"/>
      <c r="D367" s="5"/>
      <c r="E367" s="5"/>
      <c r="F367" s="5"/>
      <c r="G367" s="5"/>
      <c r="H367" s="72"/>
      <c r="I367" s="107"/>
      <c r="J367" s="108"/>
      <c r="K367" s="5"/>
      <c r="L367" s="5"/>
      <c r="M367" s="5"/>
      <c r="N367" s="5"/>
      <c r="O367" s="5"/>
      <c r="P367" s="5"/>
      <c r="Q367" s="5"/>
      <c r="R367" s="5"/>
      <c r="S367" s="5"/>
      <c r="T367" s="5"/>
      <c r="U367" s="5"/>
      <c r="V367" s="5"/>
      <c r="W367" s="5"/>
      <c r="X367" s="5"/>
      <c r="Y367" s="5"/>
      <c r="Z367" s="5"/>
    </row>
    <row r="368" ht="16.5" customHeight="1">
      <c r="A368" s="5"/>
      <c r="B368" s="5"/>
      <c r="C368" s="5"/>
      <c r="D368" s="5"/>
      <c r="E368" s="5"/>
      <c r="F368" s="5"/>
      <c r="G368" s="5"/>
      <c r="H368" s="72"/>
      <c r="I368" s="107"/>
      <c r="J368" s="108"/>
      <c r="K368" s="5"/>
      <c r="L368" s="5"/>
      <c r="M368" s="5"/>
      <c r="N368" s="5"/>
      <c r="O368" s="5"/>
      <c r="P368" s="5"/>
      <c r="Q368" s="5"/>
      <c r="R368" s="5"/>
      <c r="S368" s="5"/>
      <c r="T368" s="5"/>
      <c r="U368" s="5"/>
      <c r="V368" s="5"/>
      <c r="W368" s="5"/>
      <c r="X368" s="5"/>
      <c r="Y368" s="5"/>
      <c r="Z368" s="5"/>
    </row>
    <row r="369" ht="16.5" customHeight="1">
      <c r="A369" s="5"/>
      <c r="B369" s="5"/>
      <c r="C369" s="5"/>
      <c r="D369" s="5"/>
      <c r="E369" s="5"/>
      <c r="F369" s="5"/>
      <c r="G369" s="5"/>
      <c r="H369" s="72"/>
      <c r="I369" s="107"/>
      <c r="J369" s="108"/>
      <c r="K369" s="5"/>
      <c r="L369" s="5"/>
      <c r="M369" s="5"/>
      <c r="N369" s="5"/>
      <c r="O369" s="5"/>
      <c r="P369" s="5"/>
      <c r="Q369" s="5"/>
      <c r="R369" s="5"/>
      <c r="S369" s="5"/>
      <c r="T369" s="5"/>
      <c r="U369" s="5"/>
      <c r="V369" s="5"/>
      <c r="W369" s="5"/>
      <c r="X369" s="5"/>
      <c r="Y369" s="5"/>
      <c r="Z369" s="5"/>
    </row>
    <row r="370" ht="16.5" customHeight="1">
      <c r="A370" s="5"/>
      <c r="B370" s="5"/>
      <c r="C370" s="5"/>
      <c r="D370" s="5"/>
      <c r="E370" s="5"/>
      <c r="F370" s="5"/>
      <c r="G370" s="5"/>
      <c r="H370" s="72"/>
      <c r="I370" s="107"/>
      <c r="J370" s="108"/>
      <c r="K370" s="5"/>
      <c r="L370" s="5"/>
      <c r="M370" s="5"/>
      <c r="N370" s="5"/>
      <c r="O370" s="5"/>
      <c r="P370" s="5"/>
      <c r="Q370" s="5"/>
      <c r="R370" s="5"/>
      <c r="S370" s="5"/>
      <c r="T370" s="5"/>
      <c r="U370" s="5"/>
      <c r="V370" s="5"/>
      <c r="W370" s="5"/>
      <c r="X370" s="5"/>
      <c r="Y370" s="5"/>
      <c r="Z370" s="5"/>
    </row>
    <row r="371" ht="16.5" customHeight="1">
      <c r="A371" s="5"/>
      <c r="B371" s="5"/>
      <c r="C371" s="5"/>
      <c r="D371" s="5"/>
      <c r="E371" s="5"/>
      <c r="F371" s="5"/>
      <c r="G371" s="5"/>
      <c r="H371" s="72"/>
      <c r="I371" s="107"/>
      <c r="J371" s="108"/>
      <c r="K371" s="5"/>
      <c r="L371" s="5"/>
      <c r="M371" s="5"/>
      <c r="N371" s="5"/>
      <c r="O371" s="5"/>
      <c r="P371" s="5"/>
      <c r="Q371" s="5"/>
      <c r="R371" s="5"/>
      <c r="S371" s="5"/>
      <c r="T371" s="5"/>
      <c r="U371" s="5"/>
      <c r="V371" s="5"/>
      <c r="W371" s="5"/>
      <c r="X371" s="5"/>
      <c r="Y371" s="5"/>
      <c r="Z371" s="5"/>
    </row>
    <row r="372" ht="16.5" customHeight="1">
      <c r="A372" s="5"/>
      <c r="B372" s="5"/>
      <c r="C372" s="5"/>
      <c r="D372" s="5"/>
      <c r="E372" s="5"/>
      <c r="F372" s="5"/>
      <c r="G372" s="5"/>
      <c r="H372" s="72"/>
      <c r="I372" s="107"/>
      <c r="J372" s="108"/>
      <c r="K372" s="5"/>
      <c r="L372" s="5"/>
      <c r="M372" s="5"/>
      <c r="N372" s="5"/>
      <c r="O372" s="5"/>
      <c r="P372" s="5"/>
      <c r="Q372" s="5"/>
      <c r="R372" s="5"/>
      <c r="S372" s="5"/>
      <c r="T372" s="5"/>
      <c r="U372" s="5"/>
      <c r="V372" s="5"/>
      <c r="W372" s="5"/>
      <c r="X372" s="5"/>
      <c r="Y372" s="5"/>
      <c r="Z372" s="5"/>
    </row>
    <row r="373" ht="16.5" customHeight="1">
      <c r="A373" s="5"/>
      <c r="B373" s="5"/>
      <c r="C373" s="5"/>
      <c r="D373" s="5"/>
      <c r="E373" s="5"/>
      <c r="F373" s="5"/>
      <c r="G373" s="5"/>
      <c r="H373" s="72"/>
      <c r="I373" s="107"/>
      <c r="J373" s="108"/>
      <c r="K373" s="5"/>
      <c r="L373" s="5"/>
      <c r="M373" s="5"/>
      <c r="N373" s="5"/>
      <c r="O373" s="5"/>
      <c r="P373" s="5"/>
      <c r="Q373" s="5"/>
      <c r="R373" s="5"/>
      <c r="S373" s="5"/>
      <c r="T373" s="5"/>
      <c r="U373" s="5"/>
      <c r="V373" s="5"/>
      <c r="W373" s="5"/>
      <c r="X373" s="5"/>
      <c r="Y373" s="5"/>
      <c r="Z373" s="5"/>
    </row>
    <row r="374" ht="16.5" customHeight="1">
      <c r="A374" s="5"/>
      <c r="B374" s="5"/>
      <c r="C374" s="5"/>
      <c r="D374" s="5"/>
      <c r="E374" s="5"/>
      <c r="F374" s="5"/>
      <c r="G374" s="5"/>
      <c r="H374" s="72"/>
      <c r="I374" s="107"/>
      <c r="J374" s="108"/>
      <c r="K374" s="5"/>
      <c r="L374" s="5"/>
      <c r="M374" s="5"/>
      <c r="N374" s="5"/>
      <c r="O374" s="5"/>
      <c r="P374" s="5"/>
      <c r="Q374" s="5"/>
      <c r="R374" s="5"/>
      <c r="S374" s="5"/>
      <c r="T374" s="5"/>
      <c r="U374" s="5"/>
      <c r="V374" s="5"/>
      <c r="W374" s="5"/>
      <c r="X374" s="5"/>
      <c r="Y374" s="5"/>
      <c r="Z374" s="5"/>
    </row>
    <row r="375" ht="16.5" customHeight="1">
      <c r="A375" s="5"/>
      <c r="B375" s="5"/>
      <c r="C375" s="5"/>
      <c r="D375" s="5"/>
      <c r="E375" s="5"/>
      <c r="F375" s="5"/>
      <c r="G375" s="5"/>
      <c r="H375" s="72"/>
      <c r="I375" s="107"/>
      <c r="J375" s="108"/>
      <c r="K375" s="5"/>
      <c r="L375" s="5"/>
      <c r="M375" s="5"/>
      <c r="N375" s="5"/>
      <c r="O375" s="5"/>
      <c r="P375" s="5"/>
      <c r="Q375" s="5"/>
      <c r="R375" s="5"/>
      <c r="S375" s="5"/>
      <c r="T375" s="5"/>
      <c r="U375" s="5"/>
      <c r="V375" s="5"/>
      <c r="W375" s="5"/>
      <c r="X375" s="5"/>
      <c r="Y375" s="5"/>
      <c r="Z375" s="5"/>
    </row>
    <row r="376" ht="16.5" customHeight="1">
      <c r="A376" s="5"/>
      <c r="B376" s="5"/>
      <c r="C376" s="5"/>
      <c r="D376" s="5"/>
      <c r="E376" s="5"/>
      <c r="F376" s="5"/>
      <c r="G376" s="5"/>
      <c r="H376" s="72"/>
      <c r="I376" s="107"/>
      <c r="J376" s="108"/>
      <c r="K376" s="5"/>
      <c r="L376" s="5"/>
      <c r="M376" s="5"/>
      <c r="N376" s="5"/>
      <c r="O376" s="5"/>
      <c r="P376" s="5"/>
      <c r="Q376" s="5"/>
      <c r="R376" s="5"/>
      <c r="S376" s="5"/>
      <c r="T376" s="5"/>
      <c r="U376" s="5"/>
      <c r="V376" s="5"/>
      <c r="W376" s="5"/>
      <c r="X376" s="5"/>
      <c r="Y376" s="5"/>
      <c r="Z376" s="5"/>
    </row>
    <row r="377" ht="16.5" customHeight="1">
      <c r="A377" s="5"/>
      <c r="B377" s="5"/>
      <c r="C377" s="5"/>
      <c r="D377" s="5"/>
      <c r="E377" s="5"/>
      <c r="F377" s="5"/>
      <c r="G377" s="5"/>
      <c r="H377" s="72"/>
      <c r="I377" s="107"/>
      <c r="J377" s="108"/>
      <c r="K377" s="5"/>
      <c r="L377" s="5"/>
      <c r="M377" s="5"/>
      <c r="N377" s="5"/>
      <c r="O377" s="5"/>
      <c r="P377" s="5"/>
      <c r="Q377" s="5"/>
      <c r="R377" s="5"/>
      <c r="S377" s="5"/>
      <c r="T377" s="5"/>
      <c r="U377" s="5"/>
      <c r="V377" s="5"/>
      <c r="W377" s="5"/>
      <c r="X377" s="5"/>
      <c r="Y377" s="5"/>
      <c r="Z377" s="5"/>
    </row>
    <row r="378" ht="16.5" customHeight="1">
      <c r="A378" s="5"/>
      <c r="B378" s="5"/>
      <c r="C378" s="5"/>
      <c r="D378" s="5"/>
      <c r="E378" s="5"/>
      <c r="F378" s="5"/>
      <c r="G378" s="5"/>
      <c r="H378" s="72"/>
      <c r="I378" s="107"/>
      <c r="J378" s="108"/>
      <c r="K378" s="5"/>
      <c r="L378" s="5"/>
      <c r="M378" s="5"/>
      <c r="N378" s="5"/>
      <c r="O378" s="5"/>
      <c r="P378" s="5"/>
      <c r="Q378" s="5"/>
      <c r="R378" s="5"/>
      <c r="S378" s="5"/>
      <c r="T378" s="5"/>
      <c r="U378" s="5"/>
      <c r="V378" s="5"/>
      <c r="W378" s="5"/>
      <c r="X378" s="5"/>
      <c r="Y378" s="5"/>
      <c r="Z378" s="5"/>
    </row>
    <row r="379" ht="16.5" customHeight="1">
      <c r="A379" s="5"/>
      <c r="B379" s="5"/>
      <c r="C379" s="5"/>
      <c r="D379" s="5"/>
      <c r="E379" s="5"/>
      <c r="F379" s="5"/>
      <c r="G379" s="5"/>
      <c r="H379" s="72"/>
      <c r="I379" s="107"/>
      <c r="J379" s="108"/>
      <c r="K379" s="5"/>
      <c r="L379" s="5"/>
      <c r="M379" s="5"/>
      <c r="N379" s="5"/>
      <c r="O379" s="5"/>
      <c r="P379" s="5"/>
      <c r="Q379" s="5"/>
      <c r="R379" s="5"/>
      <c r="S379" s="5"/>
      <c r="T379" s="5"/>
      <c r="U379" s="5"/>
      <c r="V379" s="5"/>
      <c r="W379" s="5"/>
      <c r="X379" s="5"/>
      <c r="Y379" s="5"/>
      <c r="Z379" s="5"/>
    </row>
    <row r="380" ht="16.5" customHeight="1">
      <c r="A380" s="5"/>
      <c r="B380" s="5"/>
      <c r="C380" s="5"/>
      <c r="D380" s="5"/>
      <c r="E380" s="5"/>
      <c r="F380" s="5"/>
      <c r="G380" s="5"/>
      <c r="H380" s="72"/>
      <c r="I380" s="107"/>
      <c r="J380" s="108"/>
      <c r="K380" s="5"/>
      <c r="L380" s="5"/>
      <c r="M380" s="5"/>
      <c r="N380" s="5"/>
      <c r="O380" s="5"/>
      <c r="P380" s="5"/>
      <c r="Q380" s="5"/>
      <c r="R380" s="5"/>
      <c r="S380" s="5"/>
      <c r="T380" s="5"/>
      <c r="U380" s="5"/>
      <c r="V380" s="5"/>
      <c r="W380" s="5"/>
      <c r="X380" s="5"/>
      <c r="Y380" s="5"/>
      <c r="Z380" s="5"/>
    </row>
    <row r="381" ht="16.5" customHeight="1">
      <c r="A381" s="5"/>
      <c r="B381" s="5"/>
      <c r="C381" s="5"/>
      <c r="D381" s="5"/>
      <c r="E381" s="5"/>
      <c r="F381" s="5"/>
      <c r="G381" s="5"/>
      <c r="H381" s="72"/>
      <c r="I381" s="107"/>
      <c r="J381" s="108"/>
      <c r="K381" s="5"/>
      <c r="L381" s="5"/>
      <c r="M381" s="5"/>
      <c r="N381" s="5"/>
      <c r="O381" s="5"/>
      <c r="P381" s="5"/>
      <c r="Q381" s="5"/>
      <c r="R381" s="5"/>
      <c r="S381" s="5"/>
      <c r="T381" s="5"/>
      <c r="U381" s="5"/>
      <c r="V381" s="5"/>
      <c r="W381" s="5"/>
      <c r="X381" s="5"/>
      <c r="Y381" s="5"/>
      <c r="Z381" s="5"/>
    </row>
    <row r="382" ht="16.5" customHeight="1">
      <c r="A382" s="5"/>
      <c r="B382" s="5"/>
      <c r="C382" s="5"/>
      <c r="D382" s="5"/>
      <c r="E382" s="5"/>
      <c r="F382" s="5"/>
      <c r="G382" s="5"/>
      <c r="H382" s="72"/>
      <c r="I382" s="107"/>
      <c r="J382" s="108"/>
      <c r="K382" s="5"/>
      <c r="L382" s="5"/>
      <c r="M382" s="5"/>
      <c r="N382" s="5"/>
      <c r="O382" s="5"/>
      <c r="P382" s="5"/>
      <c r="Q382" s="5"/>
      <c r="R382" s="5"/>
      <c r="S382" s="5"/>
      <c r="T382" s="5"/>
      <c r="U382" s="5"/>
      <c r="V382" s="5"/>
      <c r="W382" s="5"/>
      <c r="X382" s="5"/>
      <c r="Y382" s="5"/>
      <c r="Z382" s="5"/>
    </row>
    <row r="383" ht="16.5" customHeight="1">
      <c r="A383" s="5"/>
      <c r="B383" s="5"/>
      <c r="C383" s="5"/>
      <c r="D383" s="5"/>
      <c r="E383" s="5"/>
      <c r="F383" s="5"/>
      <c r="G383" s="5"/>
      <c r="H383" s="72"/>
      <c r="I383" s="107"/>
      <c r="J383" s="108"/>
      <c r="K383" s="5"/>
      <c r="L383" s="5"/>
      <c r="M383" s="5"/>
      <c r="N383" s="5"/>
      <c r="O383" s="5"/>
      <c r="P383" s="5"/>
      <c r="Q383" s="5"/>
      <c r="R383" s="5"/>
      <c r="S383" s="5"/>
      <c r="T383" s="5"/>
      <c r="U383" s="5"/>
      <c r="V383" s="5"/>
      <c r="W383" s="5"/>
      <c r="X383" s="5"/>
      <c r="Y383" s="5"/>
      <c r="Z383" s="5"/>
    </row>
    <row r="384" ht="16.5" customHeight="1">
      <c r="A384" s="5"/>
      <c r="B384" s="5"/>
      <c r="C384" s="5"/>
      <c r="D384" s="5"/>
      <c r="E384" s="5"/>
      <c r="F384" s="5"/>
      <c r="G384" s="5"/>
      <c r="H384" s="72"/>
      <c r="I384" s="107"/>
      <c r="J384" s="108"/>
      <c r="K384" s="5"/>
      <c r="L384" s="5"/>
      <c r="M384" s="5"/>
      <c r="N384" s="5"/>
      <c r="O384" s="5"/>
      <c r="P384" s="5"/>
      <c r="Q384" s="5"/>
      <c r="R384" s="5"/>
      <c r="S384" s="5"/>
      <c r="T384" s="5"/>
      <c r="U384" s="5"/>
      <c r="V384" s="5"/>
      <c r="W384" s="5"/>
      <c r="X384" s="5"/>
      <c r="Y384" s="5"/>
      <c r="Z384" s="5"/>
    </row>
    <row r="385" ht="16.5" customHeight="1">
      <c r="A385" s="5"/>
      <c r="B385" s="5"/>
      <c r="C385" s="5"/>
      <c r="D385" s="5"/>
      <c r="E385" s="5"/>
      <c r="F385" s="5"/>
      <c r="G385" s="5"/>
      <c r="H385" s="72"/>
      <c r="I385" s="107"/>
      <c r="J385" s="108"/>
      <c r="K385" s="5"/>
      <c r="L385" s="5"/>
      <c r="M385" s="5"/>
      <c r="N385" s="5"/>
      <c r="O385" s="5"/>
      <c r="P385" s="5"/>
      <c r="Q385" s="5"/>
      <c r="R385" s="5"/>
      <c r="S385" s="5"/>
      <c r="T385" s="5"/>
      <c r="U385" s="5"/>
      <c r="V385" s="5"/>
      <c r="W385" s="5"/>
      <c r="X385" s="5"/>
      <c r="Y385" s="5"/>
      <c r="Z385" s="5"/>
    </row>
    <row r="386" ht="16.5" customHeight="1">
      <c r="A386" s="5"/>
      <c r="B386" s="5"/>
      <c r="C386" s="5"/>
      <c r="D386" s="5"/>
      <c r="E386" s="5"/>
      <c r="F386" s="5"/>
      <c r="G386" s="5"/>
      <c r="H386" s="72"/>
      <c r="I386" s="107"/>
      <c r="J386" s="108"/>
      <c r="K386" s="5"/>
      <c r="L386" s="5"/>
      <c r="M386" s="5"/>
      <c r="N386" s="5"/>
      <c r="O386" s="5"/>
      <c r="P386" s="5"/>
      <c r="Q386" s="5"/>
      <c r="R386" s="5"/>
      <c r="S386" s="5"/>
      <c r="T386" s="5"/>
      <c r="U386" s="5"/>
      <c r="V386" s="5"/>
      <c r="W386" s="5"/>
      <c r="X386" s="5"/>
      <c r="Y386" s="5"/>
      <c r="Z386" s="5"/>
    </row>
    <row r="387" ht="16.5" customHeight="1">
      <c r="A387" s="5"/>
      <c r="B387" s="5"/>
      <c r="C387" s="5"/>
      <c r="D387" s="5"/>
      <c r="E387" s="5"/>
      <c r="F387" s="5"/>
      <c r="G387" s="5"/>
      <c r="H387" s="72"/>
      <c r="I387" s="107"/>
      <c r="J387" s="108"/>
      <c r="K387" s="5"/>
      <c r="L387" s="5"/>
      <c r="M387" s="5"/>
      <c r="N387" s="5"/>
      <c r="O387" s="5"/>
      <c r="P387" s="5"/>
      <c r="Q387" s="5"/>
      <c r="R387" s="5"/>
      <c r="S387" s="5"/>
      <c r="T387" s="5"/>
      <c r="U387" s="5"/>
      <c r="V387" s="5"/>
      <c r="W387" s="5"/>
      <c r="X387" s="5"/>
      <c r="Y387" s="5"/>
      <c r="Z387" s="5"/>
    </row>
    <row r="388" ht="16.5" customHeight="1">
      <c r="A388" s="5"/>
      <c r="B388" s="5"/>
      <c r="C388" s="5"/>
      <c r="D388" s="5"/>
      <c r="E388" s="5"/>
      <c r="F388" s="5"/>
      <c r="G388" s="5"/>
      <c r="H388" s="72"/>
      <c r="I388" s="107"/>
      <c r="J388" s="108"/>
      <c r="K388" s="5"/>
      <c r="L388" s="5"/>
      <c r="M388" s="5"/>
      <c r="N388" s="5"/>
      <c r="O388" s="5"/>
      <c r="P388" s="5"/>
      <c r="Q388" s="5"/>
      <c r="R388" s="5"/>
      <c r="S388" s="5"/>
      <c r="T388" s="5"/>
      <c r="U388" s="5"/>
      <c r="V388" s="5"/>
      <c r="W388" s="5"/>
      <c r="X388" s="5"/>
      <c r="Y388" s="5"/>
      <c r="Z388" s="5"/>
    </row>
    <row r="389" ht="16.5" customHeight="1">
      <c r="A389" s="5"/>
      <c r="B389" s="5"/>
      <c r="C389" s="5"/>
      <c r="D389" s="5"/>
      <c r="E389" s="5"/>
      <c r="F389" s="5"/>
      <c r="G389" s="5"/>
      <c r="H389" s="72"/>
      <c r="I389" s="107"/>
      <c r="J389" s="108"/>
      <c r="K389" s="5"/>
      <c r="L389" s="5"/>
      <c r="M389" s="5"/>
      <c r="N389" s="5"/>
      <c r="O389" s="5"/>
      <c r="P389" s="5"/>
      <c r="Q389" s="5"/>
      <c r="R389" s="5"/>
      <c r="S389" s="5"/>
      <c r="T389" s="5"/>
      <c r="U389" s="5"/>
      <c r="V389" s="5"/>
      <c r="W389" s="5"/>
      <c r="X389" s="5"/>
      <c r="Y389" s="5"/>
      <c r="Z389" s="5"/>
    </row>
    <row r="390" ht="16.5" customHeight="1">
      <c r="A390" s="5"/>
      <c r="B390" s="5"/>
      <c r="C390" s="5"/>
      <c r="D390" s="5"/>
      <c r="E390" s="5"/>
      <c r="F390" s="5"/>
      <c r="G390" s="5"/>
      <c r="H390" s="72"/>
      <c r="I390" s="107"/>
      <c r="J390" s="108"/>
      <c r="K390" s="5"/>
      <c r="L390" s="5"/>
      <c r="M390" s="5"/>
      <c r="N390" s="5"/>
      <c r="O390" s="5"/>
      <c r="P390" s="5"/>
      <c r="Q390" s="5"/>
      <c r="R390" s="5"/>
      <c r="S390" s="5"/>
      <c r="T390" s="5"/>
      <c r="U390" s="5"/>
      <c r="V390" s="5"/>
      <c r="W390" s="5"/>
      <c r="X390" s="5"/>
      <c r="Y390" s="5"/>
      <c r="Z390" s="5"/>
    </row>
    <row r="391" ht="16.5" customHeight="1">
      <c r="A391" s="5"/>
      <c r="B391" s="5"/>
      <c r="C391" s="5"/>
      <c r="D391" s="5"/>
      <c r="E391" s="5"/>
      <c r="F391" s="5"/>
      <c r="G391" s="5"/>
      <c r="H391" s="72"/>
      <c r="I391" s="107"/>
      <c r="J391" s="108"/>
      <c r="K391" s="5"/>
      <c r="L391" s="5"/>
      <c r="M391" s="5"/>
      <c r="N391" s="5"/>
      <c r="O391" s="5"/>
      <c r="P391" s="5"/>
      <c r="Q391" s="5"/>
      <c r="R391" s="5"/>
      <c r="S391" s="5"/>
      <c r="T391" s="5"/>
      <c r="U391" s="5"/>
      <c r="V391" s="5"/>
      <c r="W391" s="5"/>
      <c r="X391" s="5"/>
      <c r="Y391" s="5"/>
      <c r="Z391" s="5"/>
    </row>
    <row r="392" ht="16.5" customHeight="1">
      <c r="A392" s="5"/>
      <c r="B392" s="5"/>
      <c r="C392" s="5"/>
      <c r="D392" s="5"/>
      <c r="E392" s="5"/>
      <c r="F392" s="5"/>
      <c r="G392" s="5"/>
      <c r="H392" s="72"/>
      <c r="I392" s="107"/>
      <c r="J392" s="108"/>
      <c r="K392" s="5"/>
      <c r="L392" s="5"/>
      <c r="M392" s="5"/>
      <c r="N392" s="5"/>
      <c r="O392" s="5"/>
      <c r="P392" s="5"/>
      <c r="Q392" s="5"/>
      <c r="R392" s="5"/>
      <c r="S392" s="5"/>
      <c r="T392" s="5"/>
      <c r="U392" s="5"/>
      <c r="V392" s="5"/>
      <c r="W392" s="5"/>
      <c r="X392" s="5"/>
      <c r="Y392" s="5"/>
      <c r="Z392" s="5"/>
    </row>
    <row r="393" ht="16.5" customHeight="1">
      <c r="A393" s="5"/>
      <c r="B393" s="5"/>
      <c r="C393" s="5"/>
      <c r="D393" s="5"/>
      <c r="E393" s="5"/>
      <c r="F393" s="5"/>
      <c r="G393" s="5"/>
      <c r="H393" s="72"/>
      <c r="I393" s="107"/>
      <c r="J393" s="108"/>
      <c r="K393" s="5"/>
      <c r="L393" s="5"/>
      <c r="M393" s="5"/>
      <c r="N393" s="5"/>
      <c r="O393" s="5"/>
      <c r="P393" s="5"/>
      <c r="Q393" s="5"/>
      <c r="R393" s="5"/>
      <c r="S393" s="5"/>
      <c r="T393" s="5"/>
      <c r="U393" s="5"/>
      <c r="V393" s="5"/>
      <c r="W393" s="5"/>
      <c r="X393" s="5"/>
      <c r="Y393" s="5"/>
      <c r="Z393" s="5"/>
    </row>
    <row r="394" ht="16.5" customHeight="1">
      <c r="A394" s="5"/>
      <c r="B394" s="5"/>
      <c r="C394" s="5"/>
      <c r="D394" s="5"/>
      <c r="E394" s="5"/>
      <c r="F394" s="5"/>
      <c r="G394" s="5"/>
      <c r="H394" s="72"/>
      <c r="I394" s="107"/>
      <c r="J394" s="108"/>
      <c r="K394" s="5"/>
      <c r="L394" s="5"/>
      <c r="M394" s="5"/>
      <c r="N394" s="5"/>
      <c r="O394" s="5"/>
      <c r="P394" s="5"/>
      <c r="Q394" s="5"/>
      <c r="R394" s="5"/>
      <c r="S394" s="5"/>
      <c r="T394" s="5"/>
      <c r="U394" s="5"/>
      <c r="V394" s="5"/>
      <c r="W394" s="5"/>
      <c r="X394" s="5"/>
      <c r="Y394" s="5"/>
      <c r="Z394" s="5"/>
    </row>
    <row r="395" ht="16.5" customHeight="1">
      <c r="A395" s="5"/>
      <c r="B395" s="5"/>
      <c r="C395" s="5"/>
      <c r="D395" s="5"/>
      <c r="E395" s="5"/>
      <c r="F395" s="5"/>
      <c r="G395" s="5"/>
      <c r="H395" s="72"/>
      <c r="I395" s="107"/>
      <c r="J395" s="108"/>
      <c r="K395" s="5"/>
      <c r="L395" s="5"/>
      <c r="M395" s="5"/>
      <c r="N395" s="5"/>
      <c r="O395" s="5"/>
      <c r="P395" s="5"/>
      <c r="Q395" s="5"/>
      <c r="R395" s="5"/>
      <c r="S395" s="5"/>
      <c r="T395" s="5"/>
      <c r="U395" s="5"/>
      <c r="V395" s="5"/>
      <c r="W395" s="5"/>
      <c r="X395" s="5"/>
      <c r="Y395" s="5"/>
      <c r="Z395" s="5"/>
    </row>
    <row r="396" ht="16.5" customHeight="1">
      <c r="A396" s="5"/>
      <c r="B396" s="5"/>
      <c r="C396" s="5"/>
      <c r="D396" s="5"/>
      <c r="E396" s="5"/>
      <c r="F396" s="5"/>
      <c r="G396" s="5"/>
      <c r="H396" s="72"/>
      <c r="I396" s="107"/>
      <c r="J396" s="108"/>
      <c r="K396" s="5"/>
      <c r="L396" s="5"/>
      <c r="M396" s="5"/>
      <c r="N396" s="5"/>
      <c r="O396" s="5"/>
      <c r="P396" s="5"/>
      <c r="Q396" s="5"/>
      <c r="R396" s="5"/>
      <c r="S396" s="5"/>
      <c r="T396" s="5"/>
      <c r="U396" s="5"/>
      <c r="V396" s="5"/>
      <c r="W396" s="5"/>
      <c r="X396" s="5"/>
      <c r="Y396" s="5"/>
      <c r="Z396" s="5"/>
    </row>
    <row r="397" ht="16.5" customHeight="1">
      <c r="A397" s="5"/>
      <c r="B397" s="5"/>
      <c r="C397" s="5"/>
      <c r="D397" s="5"/>
      <c r="E397" s="5"/>
      <c r="F397" s="5"/>
      <c r="G397" s="5"/>
      <c r="H397" s="72"/>
      <c r="I397" s="107"/>
      <c r="J397" s="108"/>
      <c r="K397" s="5"/>
      <c r="L397" s="5"/>
      <c r="M397" s="5"/>
      <c r="N397" s="5"/>
      <c r="O397" s="5"/>
      <c r="P397" s="5"/>
      <c r="Q397" s="5"/>
      <c r="R397" s="5"/>
      <c r="S397" s="5"/>
      <c r="T397" s="5"/>
      <c r="U397" s="5"/>
      <c r="V397" s="5"/>
      <c r="W397" s="5"/>
      <c r="X397" s="5"/>
      <c r="Y397" s="5"/>
      <c r="Z397" s="5"/>
    </row>
    <row r="398" ht="16.5" customHeight="1">
      <c r="A398" s="5"/>
      <c r="B398" s="5"/>
      <c r="C398" s="5"/>
      <c r="D398" s="5"/>
      <c r="E398" s="5"/>
      <c r="F398" s="5"/>
      <c r="G398" s="5"/>
      <c r="H398" s="72"/>
      <c r="I398" s="107"/>
      <c r="J398" s="108"/>
      <c r="K398" s="5"/>
      <c r="L398" s="5"/>
      <c r="M398" s="5"/>
      <c r="N398" s="5"/>
      <c r="O398" s="5"/>
      <c r="P398" s="5"/>
      <c r="Q398" s="5"/>
      <c r="R398" s="5"/>
      <c r="S398" s="5"/>
      <c r="T398" s="5"/>
      <c r="U398" s="5"/>
      <c r="V398" s="5"/>
      <c r="W398" s="5"/>
      <c r="X398" s="5"/>
      <c r="Y398" s="5"/>
      <c r="Z398" s="5"/>
    </row>
    <row r="399" ht="16.5" customHeight="1">
      <c r="A399" s="5"/>
      <c r="B399" s="5"/>
      <c r="C399" s="5"/>
      <c r="D399" s="5"/>
      <c r="E399" s="5"/>
      <c r="F399" s="5"/>
      <c r="G399" s="5"/>
      <c r="H399" s="72"/>
      <c r="I399" s="107"/>
      <c r="J399" s="108"/>
      <c r="K399" s="5"/>
      <c r="L399" s="5"/>
      <c r="M399" s="5"/>
      <c r="N399" s="5"/>
      <c r="O399" s="5"/>
      <c r="P399" s="5"/>
      <c r="Q399" s="5"/>
      <c r="R399" s="5"/>
      <c r="S399" s="5"/>
      <c r="T399" s="5"/>
      <c r="U399" s="5"/>
      <c r="V399" s="5"/>
      <c r="W399" s="5"/>
      <c r="X399" s="5"/>
      <c r="Y399" s="5"/>
      <c r="Z399" s="5"/>
    </row>
    <row r="400" ht="16.5" customHeight="1">
      <c r="A400" s="5"/>
      <c r="B400" s="5"/>
      <c r="C400" s="5"/>
      <c r="D400" s="5"/>
      <c r="E400" s="5"/>
      <c r="F400" s="5"/>
      <c r="G400" s="5"/>
      <c r="H400" s="72"/>
      <c r="I400" s="107"/>
      <c r="J400" s="108"/>
      <c r="K400" s="5"/>
      <c r="L400" s="5"/>
      <c r="M400" s="5"/>
      <c r="N400" s="5"/>
      <c r="O400" s="5"/>
      <c r="P400" s="5"/>
      <c r="Q400" s="5"/>
      <c r="R400" s="5"/>
      <c r="S400" s="5"/>
      <c r="T400" s="5"/>
      <c r="U400" s="5"/>
      <c r="V400" s="5"/>
      <c r="W400" s="5"/>
      <c r="X400" s="5"/>
      <c r="Y400" s="5"/>
      <c r="Z400" s="5"/>
    </row>
    <row r="401" ht="16.5" customHeight="1">
      <c r="A401" s="5"/>
      <c r="B401" s="5"/>
      <c r="C401" s="5"/>
      <c r="D401" s="5"/>
      <c r="E401" s="5"/>
      <c r="F401" s="5"/>
      <c r="G401" s="5"/>
      <c r="H401" s="72"/>
      <c r="I401" s="107"/>
      <c r="J401" s="108"/>
      <c r="K401" s="5"/>
      <c r="L401" s="5"/>
      <c r="M401" s="5"/>
      <c r="N401" s="5"/>
      <c r="O401" s="5"/>
      <c r="P401" s="5"/>
      <c r="Q401" s="5"/>
      <c r="R401" s="5"/>
      <c r="S401" s="5"/>
      <c r="T401" s="5"/>
      <c r="U401" s="5"/>
      <c r="V401" s="5"/>
      <c r="W401" s="5"/>
      <c r="X401" s="5"/>
      <c r="Y401" s="5"/>
      <c r="Z401" s="5"/>
    </row>
    <row r="402" ht="16.5" customHeight="1">
      <c r="A402" s="5"/>
      <c r="B402" s="5"/>
      <c r="C402" s="5"/>
      <c r="D402" s="5"/>
      <c r="E402" s="5"/>
      <c r="F402" s="5"/>
      <c r="G402" s="5"/>
      <c r="H402" s="72"/>
      <c r="I402" s="107"/>
      <c r="J402" s="108"/>
      <c r="K402" s="5"/>
      <c r="L402" s="5"/>
      <c r="M402" s="5"/>
      <c r="N402" s="5"/>
      <c r="O402" s="5"/>
      <c r="P402" s="5"/>
      <c r="Q402" s="5"/>
      <c r="R402" s="5"/>
      <c r="S402" s="5"/>
      <c r="T402" s="5"/>
      <c r="U402" s="5"/>
      <c r="V402" s="5"/>
      <c r="W402" s="5"/>
      <c r="X402" s="5"/>
      <c r="Y402" s="5"/>
      <c r="Z402" s="5"/>
    </row>
    <row r="403" ht="16.5" customHeight="1">
      <c r="A403" s="5"/>
      <c r="B403" s="5"/>
      <c r="C403" s="5"/>
      <c r="D403" s="5"/>
      <c r="E403" s="5"/>
      <c r="F403" s="5"/>
      <c r="G403" s="5"/>
      <c r="H403" s="72"/>
      <c r="I403" s="107"/>
      <c r="J403" s="108"/>
      <c r="K403" s="5"/>
      <c r="L403" s="5"/>
      <c r="M403" s="5"/>
      <c r="N403" s="5"/>
      <c r="O403" s="5"/>
      <c r="P403" s="5"/>
      <c r="Q403" s="5"/>
      <c r="R403" s="5"/>
      <c r="S403" s="5"/>
      <c r="T403" s="5"/>
      <c r="U403" s="5"/>
      <c r="V403" s="5"/>
      <c r="W403" s="5"/>
      <c r="X403" s="5"/>
      <c r="Y403" s="5"/>
      <c r="Z403" s="5"/>
    </row>
    <row r="404" ht="16.5" customHeight="1">
      <c r="A404" s="5"/>
      <c r="B404" s="5"/>
      <c r="C404" s="5"/>
      <c r="D404" s="5"/>
      <c r="E404" s="5"/>
      <c r="F404" s="5"/>
      <c r="G404" s="5"/>
      <c r="H404" s="72"/>
      <c r="I404" s="107"/>
      <c r="J404" s="108"/>
      <c r="K404" s="5"/>
      <c r="L404" s="5"/>
      <c r="M404" s="5"/>
      <c r="N404" s="5"/>
      <c r="O404" s="5"/>
      <c r="P404" s="5"/>
      <c r="Q404" s="5"/>
      <c r="R404" s="5"/>
      <c r="S404" s="5"/>
      <c r="T404" s="5"/>
      <c r="U404" s="5"/>
      <c r="V404" s="5"/>
      <c r="W404" s="5"/>
      <c r="X404" s="5"/>
      <c r="Y404" s="5"/>
      <c r="Z404" s="5"/>
    </row>
    <row r="405" ht="16.5" customHeight="1">
      <c r="A405" s="5"/>
      <c r="B405" s="5"/>
      <c r="C405" s="5"/>
      <c r="D405" s="5"/>
      <c r="E405" s="5"/>
      <c r="F405" s="5"/>
      <c r="G405" s="5"/>
      <c r="H405" s="72"/>
      <c r="I405" s="107"/>
      <c r="J405" s="108"/>
      <c r="K405" s="5"/>
      <c r="L405" s="5"/>
      <c r="M405" s="5"/>
      <c r="N405" s="5"/>
      <c r="O405" s="5"/>
      <c r="P405" s="5"/>
      <c r="Q405" s="5"/>
      <c r="R405" s="5"/>
      <c r="S405" s="5"/>
      <c r="T405" s="5"/>
      <c r="U405" s="5"/>
      <c r="V405" s="5"/>
      <c r="W405" s="5"/>
      <c r="X405" s="5"/>
      <c r="Y405" s="5"/>
      <c r="Z405" s="5"/>
    </row>
    <row r="406" ht="16.5" customHeight="1">
      <c r="A406" s="5"/>
      <c r="B406" s="5"/>
      <c r="C406" s="5"/>
      <c r="D406" s="5"/>
      <c r="E406" s="5"/>
      <c r="F406" s="5"/>
      <c r="G406" s="5"/>
      <c r="H406" s="72"/>
      <c r="I406" s="107"/>
      <c r="J406" s="108"/>
      <c r="K406" s="5"/>
      <c r="L406" s="5"/>
      <c r="M406" s="5"/>
      <c r="N406" s="5"/>
      <c r="O406" s="5"/>
      <c r="P406" s="5"/>
      <c r="Q406" s="5"/>
      <c r="R406" s="5"/>
      <c r="S406" s="5"/>
      <c r="T406" s="5"/>
      <c r="U406" s="5"/>
      <c r="V406" s="5"/>
      <c r="W406" s="5"/>
      <c r="X406" s="5"/>
      <c r="Y406" s="5"/>
      <c r="Z406" s="5"/>
    </row>
    <row r="407" ht="16.5" customHeight="1">
      <c r="A407" s="5"/>
      <c r="B407" s="5"/>
      <c r="C407" s="5"/>
      <c r="D407" s="5"/>
      <c r="E407" s="5"/>
      <c r="F407" s="5"/>
      <c r="G407" s="5"/>
      <c r="H407" s="72"/>
      <c r="I407" s="107"/>
      <c r="J407" s="108"/>
      <c r="K407" s="5"/>
      <c r="L407" s="5"/>
      <c r="M407" s="5"/>
      <c r="N407" s="5"/>
      <c r="O407" s="5"/>
      <c r="P407" s="5"/>
      <c r="Q407" s="5"/>
      <c r="R407" s="5"/>
      <c r="S407" s="5"/>
      <c r="T407" s="5"/>
      <c r="U407" s="5"/>
      <c r="V407" s="5"/>
      <c r="W407" s="5"/>
      <c r="X407" s="5"/>
      <c r="Y407" s="5"/>
      <c r="Z407" s="5"/>
    </row>
    <row r="408" ht="16.5" customHeight="1">
      <c r="A408" s="5"/>
      <c r="B408" s="5"/>
      <c r="C408" s="5"/>
      <c r="D408" s="5"/>
      <c r="E408" s="5"/>
      <c r="F408" s="5"/>
      <c r="G408" s="5"/>
      <c r="H408" s="72"/>
      <c r="I408" s="107"/>
      <c r="J408" s="108"/>
      <c r="K408" s="5"/>
      <c r="L408" s="5"/>
      <c r="M408" s="5"/>
      <c r="N408" s="5"/>
      <c r="O408" s="5"/>
      <c r="P408" s="5"/>
      <c r="Q408" s="5"/>
      <c r="R408" s="5"/>
      <c r="S408" s="5"/>
      <c r="T408" s="5"/>
      <c r="U408" s="5"/>
      <c r="V408" s="5"/>
      <c r="W408" s="5"/>
      <c r="X408" s="5"/>
      <c r="Y408" s="5"/>
      <c r="Z408" s="5"/>
    </row>
    <row r="409" ht="16.5" customHeight="1">
      <c r="A409" s="5"/>
      <c r="B409" s="5"/>
      <c r="C409" s="5"/>
      <c r="D409" s="5"/>
      <c r="E409" s="5"/>
      <c r="F409" s="5"/>
      <c r="G409" s="5"/>
      <c r="H409" s="72"/>
      <c r="I409" s="107"/>
      <c r="J409" s="108"/>
      <c r="K409" s="5"/>
      <c r="L409" s="5"/>
      <c r="M409" s="5"/>
      <c r="N409" s="5"/>
      <c r="O409" s="5"/>
      <c r="P409" s="5"/>
      <c r="Q409" s="5"/>
      <c r="R409" s="5"/>
      <c r="S409" s="5"/>
      <c r="T409" s="5"/>
      <c r="U409" s="5"/>
      <c r="V409" s="5"/>
      <c r="W409" s="5"/>
      <c r="X409" s="5"/>
      <c r="Y409" s="5"/>
      <c r="Z409" s="5"/>
    </row>
    <row r="410" ht="16.5" customHeight="1">
      <c r="A410" s="5"/>
      <c r="B410" s="5"/>
      <c r="C410" s="5"/>
      <c r="D410" s="5"/>
      <c r="E410" s="5"/>
      <c r="F410" s="5"/>
      <c r="G410" s="5"/>
      <c r="H410" s="72"/>
      <c r="I410" s="107"/>
      <c r="J410" s="108"/>
      <c r="K410" s="5"/>
      <c r="L410" s="5"/>
      <c r="M410" s="5"/>
      <c r="N410" s="5"/>
      <c r="O410" s="5"/>
      <c r="P410" s="5"/>
      <c r="Q410" s="5"/>
      <c r="R410" s="5"/>
      <c r="S410" s="5"/>
      <c r="T410" s="5"/>
      <c r="U410" s="5"/>
      <c r="V410" s="5"/>
      <c r="W410" s="5"/>
      <c r="X410" s="5"/>
      <c r="Y410" s="5"/>
      <c r="Z410" s="5"/>
    </row>
    <row r="411" ht="16.5" customHeight="1">
      <c r="A411" s="5"/>
      <c r="B411" s="5"/>
      <c r="C411" s="5"/>
      <c r="D411" s="5"/>
      <c r="E411" s="5"/>
      <c r="F411" s="5"/>
      <c r="G411" s="5"/>
      <c r="H411" s="72"/>
      <c r="I411" s="107"/>
      <c r="J411" s="108"/>
      <c r="K411" s="5"/>
      <c r="L411" s="5"/>
      <c r="M411" s="5"/>
      <c r="N411" s="5"/>
      <c r="O411" s="5"/>
      <c r="P411" s="5"/>
      <c r="Q411" s="5"/>
      <c r="R411" s="5"/>
      <c r="S411" s="5"/>
      <c r="T411" s="5"/>
      <c r="U411" s="5"/>
      <c r="V411" s="5"/>
      <c r="W411" s="5"/>
      <c r="X411" s="5"/>
      <c r="Y411" s="5"/>
      <c r="Z411" s="5"/>
    </row>
    <row r="412" ht="16.5" customHeight="1">
      <c r="A412" s="5"/>
      <c r="B412" s="5"/>
      <c r="C412" s="5"/>
      <c r="D412" s="5"/>
      <c r="E412" s="5"/>
      <c r="F412" s="5"/>
      <c r="G412" s="5"/>
      <c r="H412" s="72"/>
      <c r="I412" s="107"/>
      <c r="J412" s="108"/>
      <c r="K412" s="5"/>
      <c r="L412" s="5"/>
      <c r="M412" s="5"/>
      <c r="N412" s="5"/>
      <c r="O412" s="5"/>
      <c r="P412" s="5"/>
      <c r="Q412" s="5"/>
      <c r="R412" s="5"/>
      <c r="S412" s="5"/>
      <c r="T412" s="5"/>
      <c r="U412" s="5"/>
      <c r="V412" s="5"/>
      <c r="W412" s="5"/>
      <c r="X412" s="5"/>
      <c r="Y412" s="5"/>
      <c r="Z412" s="5"/>
    </row>
    <row r="413" ht="16.5" customHeight="1">
      <c r="A413" s="5"/>
      <c r="B413" s="5"/>
      <c r="C413" s="5"/>
      <c r="D413" s="5"/>
      <c r="E413" s="5"/>
      <c r="F413" s="5"/>
      <c r="G413" s="5"/>
      <c r="H413" s="72"/>
      <c r="I413" s="107"/>
      <c r="J413" s="108"/>
      <c r="K413" s="5"/>
      <c r="L413" s="5"/>
      <c r="M413" s="5"/>
      <c r="N413" s="5"/>
      <c r="O413" s="5"/>
      <c r="P413" s="5"/>
      <c r="Q413" s="5"/>
      <c r="R413" s="5"/>
      <c r="S413" s="5"/>
      <c r="T413" s="5"/>
      <c r="U413" s="5"/>
      <c r="V413" s="5"/>
      <c r="W413" s="5"/>
      <c r="X413" s="5"/>
      <c r="Y413" s="5"/>
      <c r="Z413" s="5"/>
    </row>
    <row r="414" ht="16.5" customHeight="1">
      <c r="A414" s="5"/>
      <c r="B414" s="5"/>
      <c r="C414" s="5"/>
      <c r="D414" s="5"/>
      <c r="E414" s="5"/>
      <c r="F414" s="5"/>
      <c r="G414" s="5"/>
      <c r="H414" s="72"/>
      <c r="I414" s="107"/>
      <c r="J414" s="108"/>
      <c r="K414" s="5"/>
      <c r="L414" s="5"/>
      <c r="M414" s="5"/>
      <c r="N414" s="5"/>
      <c r="O414" s="5"/>
      <c r="P414" s="5"/>
      <c r="Q414" s="5"/>
      <c r="R414" s="5"/>
      <c r="S414" s="5"/>
      <c r="T414" s="5"/>
      <c r="U414" s="5"/>
      <c r="V414" s="5"/>
      <c r="W414" s="5"/>
      <c r="X414" s="5"/>
      <c r="Y414" s="5"/>
      <c r="Z414" s="5"/>
    </row>
    <row r="415" ht="16.5" customHeight="1">
      <c r="A415" s="5"/>
      <c r="B415" s="5"/>
      <c r="C415" s="5"/>
      <c r="D415" s="5"/>
      <c r="E415" s="5"/>
      <c r="F415" s="5"/>
      <c r="G415" s="5"/>
      <c r="H415" s="72"/>
      <c r="I415" s="107"/>
      <c r="J415" s="108"/>
      <c r="K415" s="5"/>
      <c r="L415" s="5"/>
      <c r="M415" s="5"/>
      <c r="N415" s="5"/>
      <c r="O415" s="5"/>
      <c r="P415" s="5"/>
      <c r="Q415" s="5"/>
      <c r="R415" s="5"/>
      <c r="S415" s="5"/>
      <c r="T415" s="5"/>
      <c r="U415" s="5"/>
      <c r="V415" s="5"/>
      <c r="W415" s="5"/>
      <c r="X415" s="5"/>
      <c r="Y415" s="5"/>
      <c r="Z415" s="5"/>
    </row>
    <row r="416" ht="16.5" customHeight="1">
      <c r="A416" s="5"/>
      <c r="B416" s="5"/>
      <c r="C416" s="5"/>
      <c r="D416" s="5"/>
      <c r="E416" s="5"/>
      <c r="F416" s="5"/>
      <c r="G416" s="5"/>
      <c r="H416" s="72"/>
      <c r="I416" s="107"/>
      <c r="J416" s="108"/>
      <c r="K416" s="5"/>
      <c r="L416" s="5"/>
      <c r="M416" s="5"/>
      <c r="N416" s="5"/>
      <c r="O416" s="5"/>
      <c r="P416" s="5"/>
      <c r="Q416" s="5"/>
      <c r="R416" s="5"/>
      <c r="S416" s="5"/>
      <c r="T416" s="5"/>
      <c r="U416" s="5"/>
      <c r="V416" s="5"/>
      <c r="W416" s="5"/>
      <c r="X416" s="5"/>
      <c r="Y416" s="5"/>
      <c r="Z416" s="5"/>
    </row>
    <row r="417" ht="16.5" customHeight="1">
      <c r="A417" s="5"/>
      <c r="B417" s="5"/>
      <c r="C417" s="5"/>
      <c r="D417" s="5"/>
      <c r="E417" s="5"/>
      <c r="F417" s="5"/>
      <c r="G417" s="5"/>
      <c r="H417" s="72"/>
      <c r="I417" s="107"/>
      <c r="J417" s="108"/>
      <c r="K417" s="5"/>
      <c r="L417" s="5"/>
      <c r="M417" s="5"/>
      <c r="N417" s="5"/>
      <c r="O417" s="5"/>
      <c r="P417" s="5"/>
      <c r="Q417" s="5"/>
      <c r="R417" s="5"/>
      <c r="S417" s="5"/>
      <c r="T417" s="5"/>
      <c r="U417" s="5"/>
      <c r="V417" s="5"/>
      <c r="W417" s="5"/>
      <c r="X417" s="5"/>
      <c r="Y417" s="5"/>
      <c r="Z417" s="5"/>
    </row>
    <row r="418" ht="16.5" customHeight="1">
      <c r="A418" s="5"/>
      <c r="B418" s="5"/>
      <c r="C418" s="5"/>
      <c r="D418" s="5"/>
      <c r="E418" s="5"/>
      <c r="F418" s="5"/>
      <c r="G418" s="5"/>
      <c r="H418" s="72"/>
      <c r="I418" s="107"/>
      <c r="J418" s="108"/>
      <c r="K418" s="5"/>
      <c r="L418" s="5"/>
      <c r="M418" s="5"/>
      <c r="N418" s="5"/>
      <c r="O418" s="5"/>
      <c r="P418" s="5"/>
      <c r="Q418" s="5"/>
      <c r="R418" s="5"/>
      <c r="S418" s="5"/>
      <c r="T418" s="5"/>
      <c r="U418" s="5"/>
      <c r="V418" s="5"/>
      <c r="W418" s="5"/>
      <c r="X418" s="5"/>
      <c r="Y418" s="5"/>
      <c r="Z418" s="5"/>
    </row>
    <row r="419" ht="16.5" customHeight="1">
      <c r="A419" s="5"/>
      <c r="B419" s="5"/>
      <c r="C419" s="5"/>
      <c r="D419" s="5"/>
      <c r="E419" s="5"/>
      <c r="F419" s="5"/>
      <c r="G419" s="5"/>
      <c r="H419" s="72"/>
      <c r="I419" s="107"/>
      <c r="J419" s="108"/>
      <c r="K419" s="5"/>
      <c r="L419" s="5"/>
      <c r="M419" s="5"/>
      <c r="N419" s="5"/>
      <c r="O419" s="5"/>
      <c r="P419" s="5"/>
      <c r="Q419" s="5"/>
      <c r="R419" s="5"/>
      <c r="S419" s="5"/>
      <c r="T419" s="5"/>
      <c r="U419" s="5"/>
      <c r="V419" s="5"/>
      <c r="W419" s="5"/>
      <c r="X419" s="5"/>
      <c r="Y419" s="5"/>
      <c r="Z419" s="5"/>
    </row>
    <row r="420" ht="16.5" customHeight="1">
      <c r="A420" s="5"/>
      <c r="B420" s="5"/>
      <c r="C420" s="5"/>
      <c r="D420" s="5"/>
      <c r="E420" s="5"/>
      <c r="F420" s="5"/>
      <c r="G420" s="5"/>
      <c r="H420" s="72"/>
      <c r="I420" s="107"/>
      <c r="J420" s="108"/>
      <c r="K420" s="5"/>
      <c r="L420" s="5"/>
      <c r="M420" s="5"/>
      <c r="N420" s="5"/>
      <c r="O420" s="5"/>
      <c r="P420" s="5"/>
      <c r="Q420" s="5"/>
      <c r="R420" s="5"/>
      <c r="S420" s="5"/>
      <c r="T420" s="5"/>
      <c r="U420" s="5"/>
      <c r="V420" s="5"/>
      <c r="W420" s="5"/>
      <c r="X420" s="5"/>
      <c r="Y420" s="5"/>
      <c r="Z420" s="5"/>
    </row>
    <row r="421" ht="16.5" customHeight="1">
      <c r="A421" s="5"/>
      <c r="B421" s="5"/>
      <c r="C421" s="5"/>
      <c r="D421" s="5"/>
      <c r="E421" s="5"/>
      <c r="F421" s="5"/>
      <c r="G421" s="5"/>
      <c r="H421" s="72"/>
      <c r="I421" s="107"/>
      <c r="J421" s="108"/>
      <c r="K421" s="5"/>
      <c r="L421" s="5"/>
      <c r="M421" s="5"/>
      <c r="N421" s="5"/>
      <c r="O421" s="5"/>
      <c r="P421" s="5"/>
      <c r="Q421" s="5"/>
      <c r="R421" s="5"/>
      <c r="S421" s="5"/>
      <c r="T421" s="5"/>
      <c r="U421" s="5"/>
      <c r="V421" s="5"/>
      <c r="W421" s="5"/>
      <c r="X421" s="5"/>
      <c r="Y421" s="5"/>
      <c r="Z421" s="5"/>
    </row>
    <row r="422" ht="16.5" customHeight="1">
      <c r="A422" s="5"/>
      <c r="B422" s="5"/>
      <c r="C422" s="5"/>
      <c r="D422" s="5"/>
      <c r="E422" s="5"/>
      <c r="F422" s="5"/>
      <c r="G422" s="5"/>
      <c r="H422" s="72"/>
      <c r="I422" s="107"/>
      <c r="J422" s="108"/>
      <c r="K422" s="5"/>
      <c r="L422" s="5"/>
      <c r="M422" s="5"/>
      <c r="N422" s="5"/>
      <c r="O422" s="5"/>
      <c r="P422" s="5"/>
      <c r="Q422" s="5"/>
      <c r="R422" s="5"/>
      <c r="S422" s="5"/>
      <c r="T422" s="5"/>
      <c r="U422" s="5"/>
      <c r="V422" s="5"/>
      <c r="W422" s="5"/>
      <c r="X422" s="5"/>
      <c r="Y422" s="5"/>
      <c r="Z422" s="5"/>
    </row>
    <row r="423" ht="16.5" customHeight="1">
      <c r="A423" s="5"/>
      <c r="B423" s="5"/>
      <c r="C423" s="5"/>
      <c r="D423" s="5"/>
      <c r="E423" s="5"/>
      <c r="F423" s="5"/>
      <c r="G423" s="5"/>
      <c r="H423" s="72"/>
      <c r="I423" s="107"/>
      <c r="J423" s="108"/>
      <c r="K423" s="5"/>
      <c r="L423" s="5"/>
      <c r="M423" s="5"/>
      <c r="N423" s="5"/>
      <c r="O423" s="5"/>
      <c r="P423" s="5"/>
      <c r="Q423" s="5"/>
      <c r="R423" s="5"/>
      <c r="S423" s="5"/>
      <c r="T423" s="5"/>
      <c r="U423" s="5"/>
      <c r="V423" s="5"/>
      <c r="W423" s="5"/>
      <c r="X423" s="5"/>
      <c r="Y423" s="5"/>
      <c r="Z423" s="5"/>
    </row>
    <row r="424" ht="16.5" customHeight="1">
      <c r="A424" s="5"/>
      <c r="B424" s="5"/>
      <c r="C424" s="5"/>
      <c r="D424" s="5"/>
      <c r="E424" s="5"/>
      <c r="F424" s="5"/>
      <c r="G424" s="5"/>
      <c r="H424" s="72"/>
      <c r="I424" s="107"/>
      <c r="J424" s="108"/>
      <c r="K424" s="5"/>
      <c r="L424" s="5"/>
      <c r="M424" s="5"/>
      <c r="N424" s="5"/>
      <c r="O424" s="5"/>
      <c r="P424" s="5"/>
      <c r="Q424" s="5"/>
      <c r="R424" s="5"/>
      <c r="S424" s="5"/>
      <c r="T424" s="5"/>
      <c r="U424" s="5"/>
      <c r="V424" s="5"/>
      <c r="W424" s="5"/>
      <c r="X424" s="5"/>
      <c r="Y424" s="5"/>
      <c r="Z424" s="5"/>
    </row>
    <row r="425" ht="16.5" customHeight="1">
      <c r="A425" s="5"/>
      <c r="B425" s="5"/>
      <c r="C425" s="5"/>
      <c r="D425" s="5"/>
      <c r="E425" s="5"/>
      <c r="F425" s="5"/>
      <c r="G425" s="5"/>
      <c r="H425" s="72"/>
      <c r="I425" s="107"/>
      <c r="J425" s="108"/>
      <c r="K425" s="5"/>
      <c r="L425" s="5"/>
      <c r="M425" s="5"/>
      <c r="N425" s="5"/>
      <c r="O425" s="5"/>
      <c r="P425" s="5"/>
      <c r="Q425" s="5"/>
      <c r="R425" s="5"/>
      <c r="S425" s="5"/>
      <c r="T425" s="5"/>
      <c r="U425" s="5"/>
      <c r="V425" s="5"/>
      <c r="W425" s="5"/>
      <c r="X425" s="5"/>
      <c r="Y425" s="5"/>
      <c r="Z425" s="5"/>
    </row>
    <row r="426" ht="16.5" customHeight="1">
      <c r="A426" s="5"/>
      <c r="B426" s="5"/>
      <c r="C426" s="5"/>
      <c r="D426" s="5"/>
      <c r="E426" s="5"/>
      <c r="F426" s="5"/>
      <c r="G426" s="5"/>
      <c r="H426" s="72"/>
      <c r="I426" s="107"/>
      <c r="J426" s="108"/>
      <c r="K426" s="5"/>
      <c r="L426" s="5"/>
      <c r="M426" s="5"/>
      <c r="N426" s="5"/>
      <c r="O426" s="5"/>
      <c r="P426" s="5"/>
      <c r="Q426" s="5"/>
      <c r="R426" s="5"/>
      <c r="S426" s="5"/>
      <c r="T426" s="5"/>
      <c r="U426" s="5"/>
      <c r="V426" s="5"/>
      <c r="W426" s="5"/>
      <c r="X426" s="5"/>
      <c r="Y426" s="5"/>
      <c r="Z426" s="5"/>
    </row>
    <row r="427" ht="16.5" customHeight="1">
      <c r="A427" s="5"/>
      <c r="B427" s="5"/>
      <c r="C427" s="5"/>
      <c r="D427" s="5"/>
      <c r="E427" s="5"/>
      <c r="F427" s="5"/>
      <c r="G427" s="5"/>
      <c r="H427" s="72"/>
      <c r="I427" s="107"/>
      <c r="J427" s="108"/>
      <c r="K427" s="5"/>
      <c r="L427" s="5"/>
      <c r="M427" s="5"/>
      <c r="N427" s="5"/>
      <c r="O427" s="5"/>
      <c r="P427" s="5"/>
      <c r="Q427" s="5"/>
      <c r="R427" s="5"/>
      <c r="S427" s="5"/>
      <c r="T427" s="5"/>
      <c r="U427" s="5"/>
      <c r="V427" s="5"/>
      <c r="W427" s="5"/>
      <c r="X427" s="5"/>
      <c r="Y427" s="5"/>
      <c r="Z427" s="5"/>
    </row>
    <row r="428" ht="16.5" customHeight="1">
      <c r="A428" s="5"/>
      <c r="B428" s="5"/>
      <c r="C428" s="5"/>
      <c r="D428" s="5"/>
      <c r="E428" s="5"/>
      <c r="F428" s="5"/>
      <c r="G428" s="5"/>
      <c r="H428" s="72"/>
      <c r="I428" s="107"/>
      <c r="J428" s="108"/>
      <c r="K428" s="5"/>
      <c r="L428" s="5"/>
      <c r="M428" s="5"/>
      <c r="N428" s="5"/>
      <c r="O428" s="5"/>
      <c r="P428" s="5"/>
      <c r="Q428" s="5"/>
      <c r="R428" s="5"/>
      <c r="S428" s="5"/>
      <c r="T428" s="5"/>
      <c r="U428" s="5"/>
      <c r="V428" s="5"/>
      <c r="W428" s="5"/>
      <c r="X428" s="5"/>
      <c r="Y428" s="5"/>
      <c r="Z428" s="5"/>
    </row>
    <row r="429" ht="16.5" customHeight="1">
      <c r="A429" s="5"/>
      <c r="B429" s="5"/>
      <c r="C429" s="5"/>
      <c r="D429" s="5"/>
      <c r="E429" s="5"/>
      <c r="F429" s="5"/>
      <c r="G429" s="5"/>
      <c r="H429" s="72"/>
      <c r="I429" s="107"/>
      <c r="J429" s="108"/>
      <c r="K429" s="5"/>
      <c r="L429" s="5"/>
      <c r="M429" s="5"/>
      <c r="N429" s="5"/>
      <c r="O429" s="5"/>
      <c r="P429" s="5"/>
      <c r="Q429" s="5"/>
      <c r="R429" s="5"/>
      <c r="S429" s="5"/>
      <c r="T429" s="5"/>
      <c r="U429" s="5"/>
      <c r="V429" s="5"/>
      <c r="W429" s="5"/>
      <c r="X429" s="5"/>
      <c r="Y429" s="5"/>
      <c r="Z429" s="5"/>
    </row>
    <row r="430" ht="16.5" customHeight="1">
      <c r="A430" s="5"/>
      <c r="B430" s="5"/>
      <c r="C430" s="5"/>
      <c r="D430" s="5"/>
      <c r="E430" s="5"/>
      <c r="F430" s="5"/>
      <c r="G430" s="5"/>
      <c r="H430" s="72"/>
      <c r="I430" s="107"/>
      <c r="J430" s="108"/>
      <c r="K430" s="5"/>
      <c r="L430" s="5"/>
      <c r="M430" s="5"/>
      <c r="N430" s="5"/>
      <c r="O430" s="5"/>
      <c r="P430" s="5"/>
      <c r="Q430" s="5"/>
      <c r="R430" s="5"/>
      <c r="S430" s="5"/>
      <c r="T430" s="5"/>
      <c r="U430" s="5"/>
      <c r="V430" s="5"/>
      <c r="W430" s="5"/>
      <c r="X430" s="5"/>
      <c r="Y430" s="5"/>
      <c r="Z430" s="5"/>
    </row>
    <row r="431" ht="16.5" customHeight="1">
      <c r="A431" s="5"/>
      <c r="B431" s="5"/>
      <c r="C431" s="5"/>
      <c r="D431" s="5"/>
      <c r="E431" s="5"/>
      <c r="F431" s="5"/>
      <c r="G431" s="5"/>
      <c r="H431" s="72"/>
      <c r="I431" s="107"/>
      <c r="J431" s="108"/>
      <c r="K431" s="5"/>
      <c r="L431" s="5"/>
      <c r="M431" s="5"/>
      <c r="N431" s="5"/>
      <c r="O431" s="5"/>
      <c r="P431" s="5"/>
      <c r="Q431" s="5"/>
      <c r="R431" s="5"/>
      <c r="S431" s="5"/>
      <c r="T431" s="5"/>
      <c r="U431" s="5"/>
      <c r="V431" s="5"/>
      <c r="W431" s="5"/>
      <c r="X431" s="5"/>
      <c r="Y431" s="5"/>
      <c r="Z431" s="5"/>
    </row>
    <row r="432" ht="16.5" customHeight="1">
      <c r="A432" s="5"/>
      <c r="B432" s="5"/>
      <c r="C432" s="5"/>
      <c r="D432" s="5"/>
      <c r="E432" s="5"/>
      <c r="F432" s="5"/>
      <c r="G432" s="5"/>
      <c r="H432" s="72"/>
      <c r="I432" s="107"/>
      <c r="J432" s="108"/>
      <c r="K432" s="5"/>
      <c r="L432" s="5"/>
      <c r="M432" s="5"/>
      <c r="N432" s="5"/>
      <c r="O432" s="5"/>
      <c r="P432" s="5"/>
      <c r="Q432" s="5"/>
      <c r="R432" s="5"/>
      <c r="S432" s="5"/>
      <c r="T432" s="5"/>
      <c r="U432" s="5"/>
      <c r="V432" s="5"/>
      <c r="W432" s="5"/>
      <c r="X432" s="5"/>
      <c r="Y432" s="5"/>
      <c r="Z432" s="5"/>
    </row>
    <row r="433" ht="16.5" customHeight="1">
      <c r="A433" s="5"/>
      <c r="B433" s="5"/>
      <c r="C433" s="5"/>
      <c r="D433" s="5"/>
      <c r="E433" s="5"/>
      <c r="F433" s="5"/>
      <c r="G433" s="5"/>
      <c r="H433" s="72"/>
      <c r="I433" s="107"/>
      <c r="J433" s="108"/>
      <c r="K433" s="5"/>
      <c r="L433" s="5"/>
      <c r="M433" s="5"/>
      <c r="N433" s="5"/>
      <c r="O433" s="5"/>
      <c r="P433" s="5"/>
      <c r="Q433" s="5"/>
      <c r="R433" s="5"/>
      <c r="S433" s="5"/>
      <c r="T433" s="5"/>
      <c r="U433" s="5"/>
      <c r="V433" s="5"/>
      <c r="W433" s="5"/>
      <c r="X433" s="5"/>
      <c r="Y433" s="5"/>
      <c r="Z433" s="5"/>
    </row>
    <row r="434" ht="16.5" customHeight="1">
      <c r="A434" s="5"/>
      <c r="B434" s="5"/>
      <c r="C434" s="5"/>
      <c r="D434" s="5"/>
      <c r="E434" s="5"/>
      <c r="F434" s="5"/>
      <c r="G434" s="5"/>
      <c r="H434" s="72"/>
      <c r="I434" s="107"/>
      <c r="J434" s="108"/>
      <c r="K434" s="5"/>
      <c r="L434" s="5"/>
      <c r="M434" s="5"/>
      <c r="N434" s="5"/>
      <c r="O434" s="5"/>
      <c r="P434" s="5"/>
      <c r="Q434" s="5"/>
      <c r="R434" s="5"/>
      <c r="S434" s="5"/>
      <c r="T434" s="5"/>
      <c r="U434" s="5"/>
      <c r="V434" s="5"/>
      <c r="W434" s="5"/>
      <c r="X434" s="5"/>
      <c r="Y434" s="5"/>
      <c r="Z434" s="5"/>
    </row>
    <row r="435" ht="16.5" customHeight="1">
      <c r="A435" s="5"/>
      <c r="B435" s="5"/>
      <c r="C435" s="5"/>
      <c r="D435" s="5"/>
      <c r="E435" s="5"/>
      <c r="F435" s="5"/>
      <c r="G435" s="5"/>
      <c r="H435" s="72"/>
      <c r="I435" s="107"/>
      <c r="J435" s="108"/>
      <c r="K435" s="5"/>
      <c r="L435" s="5"/>
      <c r="M435" s="5"/>
      <c r="N435" s="5"/>
      <c r="O435" s="5"/>
      <c r="P435" s="5"/>
      <c r="Q435" s="5"/>
      <c r="R435" s="5"/>
      <c r="S435" s="5"/>
      <c r="T435" s="5"/>
      <c r="U435" s="5"/>
      <c r="V435" s="5"/>
      <c r="W435" s="5"/>
      <c r="X435" s="5"/>
      <c r="Y435" s="5"/>
      <c r="Z435" s="5"/>
    </row>
    <row r="436" ht="16.5" customHeight="1">
      <c r="A436" s="5"/>
      <c r="B436" s="5"/>
      <c r="C436" s="5"/>
      <c r="D436" s="5"/>
      <c r="E436" s="5"/>
      <c r="F436" s="5"/>
      <c r="G436" s="5"/>
      <c r="H436" s="72"/>
      <c r="I436" s="107"/>
      <c r="J436" s="108"/>
      <c r="K436" s="5"/>
      <c r="L436" s="5"/>
      <c r="M436" s="5"/>
      <c r="N436" s="5"/>
      <c r="O436" s="5"/>
      <c r="P436" s="5"/>
      <c r="Q436" s="5"/>
      <c r="R436" s="5"/>
      <c r="S436" s="5"/>
      <c r="T436" s="5"/>
      <c r="U436" s="5"/>
      <c r="V436" s="5"/>
      <c r="W436" s="5"/>
      <c r="X436" s="5"/>
      <c r="Y436" s="5"/>
      <c r="Z436" s="5"/>
    </row>
    <row r="437" ht="16.5" customHeight="1">
      <c r="A437" s="5"/>
      <c r="B437" s="5"/>
      <c r="C437" s="5"/>
      <c r="D437" s="5"/>
      <c r="E437" s="5"/>
      <c r="F437" s="5"/>
      <c r="G437" s="5"/>
      <c r="H437" s="72"/>
      <c r="I437" s="107"/>
      <c r="J437" s="108"/>
      <c r="K437" s="5"/>
      <c r="L437" s="5"/>
      <c r="M437" s="5"/>
      <c r="N437" s="5"/>
      <c r="O437" s="5"/>
      <c r="P437" s="5"/>
      <c r="Q437" s="5"/>
      <c r="R437" s="5"/>
      <c r="S437" s="5"/>
      <c r="T437" s="5"/>
      <c r="U437" s="5"/>
      <c r="V437" s="5"/>
      <c r="W437" s="5"/>
      <c r="X437" s="5"/>
      <c r="Y437" s="5"/>
      <c r="Z437" s="5"/>
    </row>
    <row r="438" ht="16.5" customHeight="1">
      <c r="A438" s="5"/>
      <c r="B438" s="5"/>
      <c r="C438" s="5"/>
      <c r="D438" s="5"/>
      <c r="E438" s="5"/>
      <c r="F438" s="5"/>
      <c r="G438" s="5"/>
      <c r="H438" s="72"/>
      <c r="I438" s="107"/>
      <c r="J438" s="108"/>
      <c r="K438" s="5"/>
      <c r="L438" s="5"/>
      <c r="M438" s="5"/>
      <c r="N438" s="5"/>
      <c r="O438" s="5"/>
      <c r="P438" s="5"/>
      <c r="Q438" s="5"/>
      <c r="R438" s="5"/>
      <c r="S438" s="5"/>
      <c r="T438" s="5"/>
      <c r="U438" s="5"/>
      <c r="V438" s="5"/>
      <c r="W438" s="5"/>
      <c r="X438" s="5"/>
      <c r="Y438" s="5"/>
      <c r="Z438" s="5"/>
    </row>
    <row r="439" ht="16.5" customHeight="1">
      <c r="A439" s="5"/>
      <c r="B439" s="5"/>
      <c r="C439" s="5"/>
      <c r="D439" s="5"/>
      <c r="E439" s="5"/>
      <c r="F439" s="5"/>
      <c r="G439" s="5"/>
      <c r="H439" s="72"/>
      <c r="I439" s="107"/>
      <c r="J439" s="108"/>
      <c r="K439" s="5"/>
      <c r="L439" s="5"/>
      <c r="M439" s="5"/>
      <c r="N439" s="5"/>
      <c r="O439" s="5"/>
      <c r="P439" s="5"/>
      <c r="Q439" s="5"/>
      <c r="R439" s="5"/>
      <c r="S439" s="5"/>
      <c r="T439" s="5"/>
      <c r="U439" s="5"/>
      <c r="V439" s="5"/>
      <c r="W439" s="5"/>
      <c r="X439" s="5"/>
      <c r="Y439" s="5"/>
      <c r="Z439" s="5"/>
    </row>
    <row r="440" ht="16.5" customHeight="1">
      <c r="A440" s="5"/>
      <c r="B440" s="5"/>
      <c r="C440" s="5"/>
      <c r="D440" s="5"/>
      <c r="E440" s="5"/>
      <c r="F440" s="5"/>
      <c r="G440" s="5"/>
      <c r="H440" s="72"/>
      <c r="I440" s="107"/>
      <c r="J440" s="108"/>
      <c r="K440" s="5"/>
      <c r="L440" s="5"/>
      <c r="M440" s="5"/>
      <c r="N440" s="5"/>
      <c r="O440" s="5"/>
      <c r="P440" s="5"/>
      <c r="Q440" s="5"/>
      <c r="R440" s="5"/>
      <c r="S440" s="5"/>
      <c r="T440" s="5"/>
      <c r="U440" s="5"/>
      <c r="V440" s="5"/>
      <c r="W440" s="5"/>
      <c r="X440" s="5"/>
      <c r="Y440" s="5"/>
      <c r="Z440" s="5"/>
    </row>
    <row r="441" ht="16.5" customHeight="1">
      <c r="A441" s="5"/>
      <c r="B441" s="5"/>
      <c r="C441" s="5"/>
      <c r="D441" s="5"/>
      <c r="E441" s="5"/>
      <c r="F441" s="5"/>
      <c r="G441" s="5"/>
      <c r="H441" s="72"/>
      <c r="I441" s="107"/>
      <c r="J441" s="108"/>
      <c r="K441" s="5"/>
      <c r="L441" s="5"/>
      <c r="M441" s="5"/>
      <c r="N441" s="5"/>
      <c r="O441" s="5"/>
      <c r="P441" s="5"/>
      <c r="Q441" s="5"/>
      <c r="R441" s="5"/>
      <c r="S441" s="5"/>
      <c r="T441" s="5"/>
      <c r="U441" s="5"/>
      <c r="V441" s="5"/>
      <c r="W441" s="5"/>
      <c r="X441" s="5"/>
      <c r="Y441" s="5"/>
      <c r="Z441" s="5"/>
    </row>
    <row r="442" ht="16.5" customHeight="1">
      <c r="A442" s="5"/>
      <c r="B442" s="5"/>
      <c r="C442" s="5"/>
      <c r="D442" s="5"/>
      <c r="E442" s="5"/>
      <c r="F442" s="5"/>
      <c r="G442" s="5"/>
      <c r="H442" s="72"/>
      <c r="I442" s="107"/>
      <c r="J442" s="108"/>
      <c r="K442" s="5"/>
      <c r="L442" s="5"/>
      <c r="M442" s="5"/>
      <c r="N442" s="5"/>
      <c r="O442" s="5"/>
      <c r="P442" s="5"/>
      <c r="Q442" s="5"/>
      <c r="R442" s="5"/>
      <c r="S442" s="5"/>
      <c r="T442" s="5"/>
      <c r="U442" s="5"/>
      <c r="V442" s="5"/>
      <c r="W442" s="5"/>
      <c r="X442" s="5"/>
      <c r="Y442" s="5"/>
      <c r="Z442" s="5"/>
    </row>
    <row r="443" ht="16.5" customHeight="1">
      <c r="A443" s="5"/>
      <c r="B443" s="5"/>
      <c r="C443" s="5"/>
      <c r="D443" s="5"/>
      <c r="E443" s="5"/>
      <c r="F443" s="5"/>
      <c r="G443" s="5"/>
      <c r="H443" s="72"/>
      <c r="I443" s="107"/>
      <c r="J443" s="108"/>
      <c r="K443" s="5"/>
      <c r="L443" s="5"/>
      <c r="M443" s="5"/>
      <c r="N443" s="5"/>
      <c r="O443" s="5"/>
      <c r="P443" s="5"/>
      <c r="Q443" s="5"/>
      <c r="R443" s="5"/>
      <c r="S443" s="5"/>
      <c r="T443" s="5"/>
      <c r="U443" s="5"/>
      <c r="V443" s="5"/>
      <c r="W443" s="5"/>
      <c r="X443" s="5"/>
      <c r="Y443" s="5"/>
      <c r="Z443" s="5"/>
    </row>
    <row r="444" ht="16.5" customHeight="1">
      <c r="A444" s="5"/>
      <c r="B444" s="5"/>
      <c r="C444" s="5"/>
      <c r="D444" s="5"/>
      <c r="E444" s="5"/>
      <c r="F444" s="5"/>
      <c r="G444" s="5"/>
      <c r="H444" s="72"/>
      <c r="I444" s="107"/>
      <c r="J444" s="108"/>
      <c r="K444" s="5"/>
      <c r="L444" s="5"/>
      <c r="M444" s="5"/>
      <c r="N444" s="5"/>
      <c r="O444" s="5"/>
      <c r="P444" s="5"/>
      <c r="Q444" s="5"/>
      <c r="R444" s="5"/>
      <c r="S444" s="5"/>
      <c r="T444" s="5"/>
      <c r="U444" s="5"/>
      <c r="V444" s="5"/>
      <c r="W444" s="5"/>
      <c r="X444" s="5"/>
      <c r="Y444" s="5"/>
      <c r="Z444" s="5"/>
    </row>
    <row r="445" ht="16.5" customHeight="1">
      <c r="A445" s="5"/>
      <c r="B445" s="5"/>
      <c r="C445" s="5"/>
      <c r="D445" s="5"/>
      <c r="E445" s="5"/>
      <c r="F445" s="5"/>
      <c r="G445" s="5"/>
      <c r="H445" s="72"/>
      <c r="I445" s="107"/>
      <c r="J445" s="108"/>
      <c r="K445" s="5"/>
      <c r="L445" s="5"/>
      <c r="M445" s="5"/>
      <c r="N445" s="5"/>
      <c r="O445" s="5"/>
      <c r="P445" s="5"/>
      <c r="Q445" s="5"/>
      <c r="R445" s="5"/>
      <c r="S445" s="5"/>
      <c r="T445" s="5"/>
      <c r="U445" s="5"/>
      <c r="V445" s="5"/>
      <c r="W445" s="5"/>
      <c r="X445" s="5"/>
      <c r="Y445" s="5"/>
      <c r="Z445" s="5"/>
    </row>
    <row r="446" ht="16.5" customHeight="1">
      <c r="A446" s="5"/>
      <c r="B446" s="5"/>
      <c r="C446" s="5"/>
      <c r="D446" s="5"/>
      <c r="E446" s="5"/>
      <c r="F446" s="5"/>
      <c r="G446" s="5"/>
      <c r="H446" s="72"/>
      <c r="I446" s="107"/>
      <c r="J446" s="108"/>
      <c r="K446" s="5"/>
      <c r="L446" s="5"/>
      <c r="M446" s="5"/>
      <c r="N446" s="5"/>
      <c r="O446" s="5"/>
      <c r="P446" s="5"/>
      <c r="Q446" s="5"/>
      <c r="R446" s="5"/>
      <c r="S446" s="5"/>
      <c r="T446" s="5"/>
      <c r="U446" s="5"/>
      <c r="V446" s="5"/>
      <c r="W446" s="5"/>
      <c r="X446" s="5"/>
      <c r="Y446" s="5"/>
      <c r="Z446" s="5"/>
    </row>
    <row r="447" ht="16.5" customHeight="1">
      <c r="A447" s="5"/>
      <c r="B447" s="5"/>
      <c r="C447" s="5"/>
      <c r="D447" s="5"/>
      <c r="E447" s="5"/>
      <c r="F447" s="5"/>
      <c r="G447" s="5"/>
      <c r="H447" s="72"/>
      <c r="I447" s="107"/>
      <c r="J447" s="108"/>
      <c r="K447" s="5"/>
      <c r="L447" s="5"/>
      <c r="M447" s="5"/>
      <c r="N447" s="5"/>
      <c r="O447" s="5"/>
      <c r="P447" s="5"/>
      <c r="Q447" s="5"/>
      <c r="R447" s="5"/>
      <c r="S447" s="5"/>
      <c r="T447" s="5"/>
      <c r="U447" s="5"/>
      <c r="V447" s="5"/>
      <c r="W447" s="5"/>
      <c r="X447" s="5"/>
      <c r="Y447" s="5"/>
      <c r="Z447" s="5"/>
    </row>
    <row r="448" ht="16.5" customHeight="1">
      <c r="A448" s="5"/>
      <c r="B448" s="5"/>
      <c r="C448" s="5"/>
      <c r="D448" s="5"/>
      <c r="E448" s="5"/>
      <c r="F448" s="5"/>
      <c r="G448" s="5"/>
      <c r="H448" s="72"/>
      <c r="I448" s="107"/>
      <c r="J448" s="108"/>
      <c r="K448" s="5"/>
      <c r="L448" s="5"/>
      <c r="M448" s="5"/>
      <c r="N448" s="5"/>
      <c r="O448" s="5"/>
      <c r="P448" s="5"/>
      <c r="Q448" s="5"/>
      <c r="R448" s="5"/>
      <c r="S448" s="5"/>
      <c r="T448" s="5"/>
      <c r="U448" s="5"/>
      <c r="V448" s="5"/>
      <c r="W448" s="5"/>
      <c r="X448" s="5"/>
      <c r="Y448" s="5"/>
      <c r="Z448" s="5"/>
    </row>
    <row r="449" ht="16.5" customHeight="1">
      <c r="A449" s="5"/>
      <c r="B449" s="5"/>
      <c r="C449" s="5"/>
      <c r="D449" s="5"/>
      <c r="E449" s="5"/>
      <c r="F449" s="5"/>
      <c r="G449" s="5"/>
      <c r="H449" s="72"/>
      <c r="I449" s="107"/>
      <c r="J449" s="108"/>
      <c r="K449" s="5"/>
      <c r="L449" s="5"/>
      <c r="M449" s="5"/>
      <c r="N449" s="5"/>
      <c r="O449" s="5"/>
      <c r="P449" s="5"/>
      <c r="Q449" s="5"/>
      <c r="R449" s="5"/>
      <c r="S449" s="5"/>
      <c r="T449" s="5"/>
      <c r="U449" s="5"/>
      <c r="V449" s="5"/>
      <c r="W449" s="5"/>
      <c r="X449" s="5"/>
      <c r="Y449" s="5"/>
      <c r="Z449" s="5"/>
    </row>
    <row r="450" ht="16.5" customHeight="1">
      <c r="A450" s="5"/>
      <c r="B450" s="5"/>
      <c r="C450" s="5"/>
      <c r="D450" s="5"/>
      <c r="E450" s="5"/>
      <c r="F450" s="5"/>
      <c r="G450" s="5"/>
      <c r="H450" s="72"/>
      <c r="I450" s="107"/>
      <c r="J450" s="108"/>
      <c r="K450" s="5"/>
      <c r="L450" s="5"/>
      <c r="M450" s="5"/>
      <c r="N450" s="5"/>
      <c r="O450" s="5"/>
      <c r="P450" s="5"/>
      <c r="Q450" s="5"/>
      <c r="R450" s="5"/>
      <c r="S450" s="5"/>
      <c r="T450" s="5"/>
      <c r="U450" s="5"/>
      <c r="V450" s="5"/>
      <c r="W450" s="5"/>
      <c r="X450" s="5"/>
      <c r="Y450" s="5"/>
      <c r="Z450" s="5"/>
    </row>
    <row r="451" ht="16.5" customHeight="1">
      <c r="A451" s="5"/>
      <c r="B451" s="5"/>
      <c r="C451" s="5"/>
      <c r="D451" s="5"/>
      <c r="E451" s="5"/>
      <c r="F451" s="5"/>
      <c r="G451" s="5"/>
      <c r="H451" s="72"/>
      <c r="I451" s="107"/>
      <c r="J451" s="108"/>
      <c r="K451" s="5"/>
      <c r="L451" s="5"/>
      <c r="M451" s="5"/>
      <c r="N451" s="5"/>
      <c r="O451" s="5"/>
      <c r="P451" s="5"/>
      <c r="Q451" s="5"/>
      <c r="R451" s="5"/>
      <c r="S451" s="5"/>
      <c r="T451" s="5"/>
      <c r="U451" s="5"/>
      <c r="V451" s="5"/>
      <c r="W451" s="5"/>
      <c r="X451" s="5"/>
      <c r="Y451" s="5"/>
      <c r="Z451" s="5"/>
    </row>
    <row r="452" ht="16.5" customHeight="1">
      <c r="A452" s="5"/>
      <c r="B452" s="5"/>
      <c r="C452" s="5"/>
      <c r="D452" s="5"/>
      <c r="E452" s="5"/>
      <c r="F452" s="5"/>
      <c r="G452" s="5"/>
      <c r="H452" s="72"/>
      <c r="I452" s="107"/>
      <c r="J452" s="108"/>
      <c r="K452" s="5"/>
      <c r="L452" s="5"/>
      <c r="M452" s="5"/>
      <c r="N452" s="5"/>
      <c r="O452" s="5"/>
      <c r="P452" s="5"/>
      <c r="Q452" s="5"/>
      <c r="R452" s="5"/>
      <c r="S452" s="5"/>
      <c r="T452" s="5"/>
      <c r="U452" s="5"/>
      <c r="V452" s="5"/>
      <c r="W452" s="5"/>
      <c r="X452" s="5"/>
      <c r="Y452" s="5"/>
      <c r="Z452" s="5"/>
    </row>
    <row r="453" ht="16.5" customHeight="1">
      <c r="A453" s="5"/>
      <c r="B453" s="5"/>
      <c r="C453" s="5"/>
      <c r="D453" s="5"/>
      <c r="E453" s="5"/>
      <c r="F453" s="5"/>
      <c r="G453" s="5"/>
      <c r="H453" s="72"/>
      <c r="I453" s="107"/>
      <c r="J453" s="108"/>
      <c r="K453" s="5"/>
      <c r="L453" s="5"/>
      <c r="M453" s="5"/>
      <c r="N453" s="5"/>
      <c r="O453" s="5"/>
      <c r="P453" s="5"/>
      <c r="Q453" s="5"/>
      <c r="R453" s="5"/>
      <c r="S453" s="5"/>
      <c r="T453" s="5"/>
      <c r="U453" s="5"/>
      <c r="V453" s="5"/>
      <c r="W453" s="5"/>
      <c r="X453" s="5"/>
      <c r="Y453" s="5"/>
      <c r="Z453" s="5"/>
    </row>
    <row r="454" ht="16.5" customHeight="1">
      <c r="A454" s="5"/>
      <c r="B454" s="5"/>
      <c r="C454" s="5"/>
      <c r="D454" s="5"/>
      <c r="E454" s="5"/>
      <c r="F454" s="5"/>
      <c r="G454" s="5"/>
      <c r="H454" s="72"/>
      <c r="I454" s="107"/>
      <c r="J454" s="108"/>
      <c r="K454" s="5"/>
      <c r="L454" s="5"/>
      <c r="M454" s="5"/>
      <c r="N454" s="5"/>
      <c r="O454" s="5"/>
      <c r="P454" s="5"/>
      <c r="Q454" s="5"/>
      <c r="R454" s="5"/>
      <c r="S454" s="5"/>
      <c r="T454" s="5"/>
      <c r="U454" s="5"/>
      <c r="V454" s="5"/>
      <c r="W454" s="5"/>
      <c r="X454" s="5"/>
      <c r="Y454" s="5"/>
      <c r="Z454" s="5"/>
    </row>
    <row r="455" ht="16.5" customHeight="1">
      <c r="A455" s="5"/>
      <c r="B455" s="5"/>
      <c r="C455" s="5"/>
      <c r="D455" s="5"/>
      <c r="E455" s="5"/>
      <c r="F455" s="5"/>
      <c r="G455" s="5"/>
      <c r="H455" s="72"/>
      <c r="I455" s="107"/>
      <c r="J455" s="108"/>
      <c r="K455" s="5"/>
      <c r="L455" s="5"/>
      <c r="M455" s="5"/>
      <c r="N455" s="5"/>
      <c r="O455" s="5"/>
      <c r="P455" s="5"/>
      <c r="Q455" s="5"/>
      <c r="R455" s="5"/>
      <c r="S455" s="5"/>
      <c r="T455" s="5"/>
      <c r="U455" s="5"/>
      <c r="V455" s="5"/>
      <c r="W455" s="5"/>
      <c r="X455" s="5"/>
      <c r="Y455" s="5"/>
      <c r="Z455" s="5"/>
    </row>
    <row r="456" ht="16.5" customHeight="1">
      <c r="A456" s="5"/>
      <c r="B456" s="5"/>
      <c r="C456" s="5"/>
      <c r="D456" s="5"/>
      <c r="E456" s="5"/>
      <c r="F456" s="5"/>
      <c r="G456" s="5"/>
      <c r="H456" s="72"/>
      <c r="I456" s="107"/>
      <c r="J456" s="108"/>
      <c r="K456" s="5"/>
      <c r="L456" s="5"/>
      <c r="M456" s="5"/>
      <c r="N456" s="5"/>
      <c r="O456" s="5"/>
      <c r="P456" s="5"/>
      <c r="Q456" s="5"/>
      <c r="R456" s="5"/>
      <c r="S456" s="5"/>
      <c r="T456" s="5"/>
      <c r="U456" s="5"/>
      <c r="V456" s="5"/>
      <c r="W456" s="5"/>
      <c r="X456" s="5"/>
      <c r="Y456" s="5"/>
      <c r="Z456" s="5"/>
    </row>
    <row r="457" ht="16.5" customHeight="1">
      <c r="A457" s="5"/>
      <c r="B457" s="5"/>
      <c r="C457" s="5"/>
      <c r="D457" s="5"/>
      <c r="E457" s="5"/>
      <c r="F457" s="5"/>
      <c r="G457" s="5"/>
      <c r="H457" s="72"/>
      <c r="I457" s="107"/>
      <c r="J457" s="108"/>
      <c r="K457" s="5"/>
      <c r="L457" s="5"/>
      <c r="M457" s="5"/>
      <c r="N457" s="5"/>
      <c r="O457" s="5"/>
      <c r="P457" s="5"/>
      <c r="Q457" s="5"/>
      <c r="R457" s="5"/>
      <c r="S457" s="5"/>
      <c r="T457" s="5"/>
      <c r="U457" s="5"/>
      <c r="V457" s="5"/>
      <c r="W457" s="5"/>
      <c r="X457" s="5"/>
      <c r="Y457" s="5"/>
      <c r="Z457" s="5"/>
    </row>
    <row r="458" ht="16.5" customHeight="1">
      <c r="A458" s="5"/>
      <c r="B458" s="5"/>
      <c r="C458" s="5"/>
      <c r="D458" s="5"/>
      <c r="E458" s="5"/>
      <c r="F458" s="5"/>
      <c r="G458" s="5"/>
      <c r="H458" s="72"/>
      <c r="I458" s="107"/>
      <c r="J458" s="108"/>
      <c r="K458" s="5"/>
      <c r="L458" s="5"/>
      <c r="M458" s="5"/>
      <c r="N458" s="5"/>
      <c r="O458" s="5"/>
      <c r="P458" s="5"/>
      <c r="Q458" s="5"/>
      <c r="R458" s="5"/>
      <c r="S458" s="5"/>
      <c r="T458" s="5"/>
      <c r="U458" s="5"/>
      <c r="V458" s="5"/>
      <c r="W458" s="5"/>
      <c r="X458" s="5"/>
      <c r="Y458" s="5"/>
      <c r="Z458" s="5"/>
    </row>
    <row r="459" ht="16.5" customHeight="1">
      <c r="A459" s="5"/>
      <c r="B459" s="5"/>
      <c r="C459" s="5"/>
      <c r="D459" s="5"/>
      <c r="E459" s="5"/>
      <c r="F459" s="5"/>
      <c r="G459" s="5"/>
      <c r="H459" s="72"/>
      <c r="I459" s="107"/>
      <c r="J459" s="108"/>
      <c r="K459" s="5"/>
      <c r="L459" s="5"/>
      <c r="M459" s="5"/>
      <c r="N459" s="5"/>
      <c r="O459" s="5"/>
      <c r="P459" s="5"/>
      <c r="Q459" s="5"/>
      <c r="R459" s="5"/>
      <c r="S459" s="5"/>
      <c r="T459" s="5"/>
      <c r="U459" s="5"/>
      <c r="V459" s="5"/>
      <c r="W459" s="5"/>
      <c r="X459" s="5"/>
      <c r="Y459" s="5"/>
      <c r="Z459" s="5"/>
    </row>
    <row r="460" ht="16.5" customHeight="1">
      <c r="A460" s="5"/>
      <c r="B460" s="5"/>
      <c r="C460" s="5"/>
      <c r="D460" s="5"/>
      <c r="E460" s="5"/>
      <c r="F460" s="5"/>
      <c r="G460" s="5"/>
      <c r="H460" s="72"/>
      <c r="I460" s="107"/>
      <c r="J460" s="108"/>
      <c r="K460" s="5"/>
      <c r="L460" s="5"/>
      <c r="M460" s="5"/>
      <c r="N460" s="5"/>
      <c r="O460" s="5"/>
      <c r="P460" s="5"/>
      <c r="Q460" s="5"/>
      <c r="R460" s="5"/>
      <c r="S460" s="5"/>
      <c r="T460" s="5"/>
      <c r="U460" s="5"/>
      <c r="V460" s="5"/>
      <c r="W460" s="5"/>
      <c r="X460" s="5"/>
      <c r="Y460" s="5"/>
      <c r="Z460" s="5"/>
    </row>
    <row r="461" ht="16.5" customHeight="1">
      <c r="A461" s="5"/>
      <c r="B461" s="5"/>
      <c r="C461" s="5"/>
      <c r="D461" s="5"/>
      <c r="E461" s="5"/>
      <c r="F461" s="5"/>
      <c r="G461" s="5"/>
      <c r="H461" s="72"/>
      <c r="I461" s="107"/>
      <c r="J461" s="108"/>
      <c r="K461" s="5"/>
      <c r="L461" s="5"/>
      <c r="M461" s="5"/>
      <c r="N461" s="5"/>
      <c r="O461" s="5"/>
      <c r="P461" s="5"/>
      <c r="Q461" s="5"/>
      <c r="R461" s="5"/>
      <c r="S461" s="5"/>
      <c r="T461" s="5"/>
      <c r="U461" s="5"/>
      <c r="V461" s="5"/>
      <c r="W461" s="5"/>
      <c r="X461" s="5"/>
      <c r="Y461" s="5"/>
      <c r="Z461" s="5"/>
    </row>
    <row r="462" ht="16.5" customHeight="1">
      <c r="A462" s="5"/>
      <c r="B462" s="5"/>
      <c r="C462" s="5"/>
      <c r="D462" s="5"/>
      <c r="E462" s="5"/>
      <c r="F462" s="5"/>
      <c r="G462" s="5"/>
      <c r="H462" s="72"/>
      <c r="I462" s="107"/>
      <c r="J462" s="108"/>
      <c r="K462" s="5"/>
      <c r="L462" s="5"/>
      <c r="M462" s="5"/>
      <c r="N462" s="5"/>
      <c r="O462" s="5"/>
      <c r="P462" s="5"/>
      <c r="Q462" s="5"/>
      <c r="R462" s="5"/>
      <c r="S462" s="5"/>
      <c r="T462" s="5"/>
      <c r="U462" s="5"/>
      <c r="V462" s="5"/>
      <c r="W462" s="5"/>
      <c r="X462" s="5"/>
      <c r="Y462" s="5"/>
      <c r="Z462" s="5"/>
    </row>
    <row r="463" ht="16.5" customHeight="1">
      <c r="A463" s="5"/>
      <c r="B463" s="5"/>
      <c r="C463" s="5"/>
      <c r="D463" s="5"/>
      <c r="E463" s="5"/>
      <c r="F463" s="5"/>
      <c r="G463" s="5"/>
      <c r="H463" s="72"/>
      <c r="I463" s="107"/>
      <c r="J463" s="108"/>
      <c r="K463" s="5"/>
      <c r="L463" s="5"/>
      <c r="M463" s="5"/>
      <c r="N463" s="5"/>
      <c r="O463" s="5"/>
      <c r="P463" s="5"/>
      <c r="Q463" s="5"/>
      <c r="R463" s="5"/>
      <c r="S463" s="5"/>
      <c r="T463" s="5"/>
      <c r="U463" s="5"/>
      <c r="V463" s="5"/>
      <c r="W463" s="5"/>
      <c r="X463" s="5"/>
      <c r="Y463" s="5"/>
      <c r="Z463" s="5"/>
    </row>
    <row r="464" ht="16.5" customHeight="1">
      <c r="A464" s="5"/>
      <c r="B464" s="5"/>
      <c r="C464" s="5"/>
      <c r="D464" s="5"/>
      <c r="E464" s="5"/>
      <c r="F464" s="5"/>
      <c r="G464" s="5"/>
      <c r="H464" s="72"/>
      <c r="I464" s="107"/>
      <c r="J464" s="108"/>
      <c r="K464" s="5"/>
      <c r="L464" s="5"/>
      <c r="M464" s="5"/>
      <c r="N464" s="5"/>
      <c r="O464" s="5"/>
      <c r="P464" s="5"/>
      <c r="Q464" s="5"/>
      <c r="R464" s="5"/>
      <c r="S464" s="5"/>
      <c r="T464" s="5"/>
      <c r="U464" s="5"/>
      <c r="V464" s="5"/>
      <c r="W464" s="5"/>
      <c r="X464" s="5"/>
      <c r="Y464" s="5"/>
      <c r="Z464" s="5"/>
    </row>
    <row r="465" ht="16.5" customHeight="1">
      <c r="A465" s="5"/>
      <c r="B465" s="5"/>
      <c r="C465" s="5"/>
      <c r="D465" s="5"/>
      <c r="E465" s="5"/>
      <c r="F465" s="5"/>
      <c r="G465" s="5"/>
      <c r="H465" s="72"/>
      <c r="I465" s="107"/>
      <c r="J465" s="108"/>
      <c r="K465" s="5"/>
      <c r="L465" s="5"/>
      <c r="M465" s="5"/>
      <c r="N465" s="5"/>
      <c r="O465" s="5"/>
      <c r="P465" s="5"/>
      <c r="Q465" s="5"/>
      <c r="R465" s="5"/>
      <c r="S465" s="5"/>
      <c r="T465" s="5"/>
      <c r="U465" s="5"/>
      <c r="V465" s="5"/>
      <c r="W465" s="5"/>
      <c r="X465" s="5"/>
      <c r="Y465" s="5"/>
      <c r="Z465" s="5"/>
    </row>
    <row r="466" ht="16.5" customHeight="1">
      <c r="A466" s="5"/>
      <c r="B466" s="5"/>
      <c r="C466" s="5"/>
      <c r="D466" s="5"/>
      <c r="E466" s="5"/>
      <c r="F466" s="5"/>
      <c r="G466" s="5"/>
      <c r="H466" s="72"/>
      <c r="I466" s="107"/>
      <c r="J466" s="108"/>
      <c r="K466" s="5"/>
      <c r="L466" s="5"/>
      <c r="M466" s="5"/>
      <c r="N466" s="5"/>
      <c r="O466" s="5"/>
      <c r="P466" s="5"/>
      <c r="Q466" s="5"/>
      <c r="R466" s="5"/>
      <c r="S466" s="5"/>
      <c r="T466" s="5"/>
      <c r="U466" s="5"/>
      <c r="V466" s="5"/>
      <c r="W466" s="5"/>
      <c r="X466" s="5"/>
      <c r="Y466" s="5"/>
      <c r="Z466" s="5"/>
    </row>
    <row r="467" ht="16.5" customHeight="1">
      <c r="A467" s="5"/>
      <c r="B467" s="5"/>
      <c r="C467" s="5"/>
      <c r="D467" s="5"/>
      <c r="E467" s="5"/>
      <c r="F467" s="5"/>
      <c r="G467" s="5"/>
      <c r="H467" s="72"/>
      <c r="I467" s="107"/>
      <c r="J467" s="108"/>
      <c r="K467" s="5"/>
      <c r="L467" s="5"/>
      <c r="M467" s="5"/>
      <c r="N467" s="5"/>
      <c r="O467" s="5"/>
      <c r="P467" s="5"/>
      <c r="Q467" s="5"/>
      <c r="R467" s="5"/>
      <c r="S467" s="5"/>
      <c r="T467" s="5"/>
      <c r="U467" s="5"/>
      <c r="V467" s="5"/>
      <c r="W467" s="5"/>
      <c r="X467" s="5"/>
      <c r="Y467" s="5"/>
      <c r="Z467" s="5"/>
    </row>
    <row r="468" ht="16.5" customHeight="1">
      <c r="A468" s="5"/>
      <c r="B468" s="5"/>
      <c r="C468" s="5"/>
      <c r="D468" s="5"/>
      <c r="E468" s="5"/>
      <c r="F468" s="5"/>
      <c r="G468" s="5"/>
      <c r="H468" s="72"/>
      <c r="I468" s="107"/>
      <c r="J468" s="108"/>
      <c r="K468" s="5"/>
      <c r="L468" s="5"/>
      <c r="M468" s="5"/>
      <c r="N468" s="5"/>
      <c r="O468" s="5"/>
      <c r="P468" s="5"/>
      <c r="Q468" s="5"/>
      <c r="R468" s="5"/>
      <c r="S468" s="5"/>
      <c r="T468" s="5"/>
      <c r="U468" s="5"/>
      <c r="V468" s="5"/>
      <c r="W468" s="5"/>
      <c r="X468" s="5"/>
      <c r="Y468" s="5"/>
      <c r="Z468" s="5"/>
    </row>
    <row r="469" ht="16.5" customHeight="1">
      <c r="A469" s="5"/>
      <c r="B469" s="5"/>
      <c r="C469" s="5"/>
      <c r="D469" s="5"/>
      <c r="E469" s="5"/>
      <c r="F469" s="5"/>
      <c r="G469" s="5"/>
      <c r="H469" s="72"/>
      <c r="I469" s="107"/>
      <c r="J469" s="108"/>
      <c r="K469" s="5"/>
      <c r="L469" s="5"/>
      <c r="M469" s="5"/>
      <c r="N469" s="5"/>
      <c r="O469" s="5"/>
      <c r="P469" s="5"/>
      <c r="Q469" s="5"/>
      <c r="R469" s="5"/>
      <c r="S469" s="5"/>
      <c r="T469" s="5"/>
      <c r="U469" s="5"/>
      <c r="V469" s="5"/>
      <c r="W469" s="5"/>
      <c r="X469" s="5"/>
      <c r="Y469" s="5"/>
      <c r="Z469" s="5"/>
    </row>
    <row r="470" ht="16.5" customHeight="1">
      <c r="A470" s="5"/>
      <c r="B470" s="5"/>
      <c r="C470" s="5"/>
      <c r="D470" s="5"/>
      <c r="E470" s="5"/>
      <c r="F470" s="5"/>
      <c r="G470" s="5"/>
      <c r="H470" s="72"/>
      <c r="I470" s="107"/>
      <c r="J470" s="108"/>
      <c r="K470" s="5"/>
      <c r="L470" s="5"/>
      <c r="M470" s="5"/>
      <c r="N470" s="5"/>
      <c r="O470" s="5"/>
      <c r="P470" s="5"/>
      <c r="Q470" s="5"/>
      <c r="R470" s="5"/>
      <c r="S470" s="5"/>
      <c r="T470" s="5"/>
      <c r="U470" s="5"/>
      <c r="V470" s="5"/>
      <c r="W470" s="5"/>
      <c r="X470" s="5"/>
      <c r="Y470" s="5"/>
      <c r="Z470" s="5"/>
    </row>
    <row r="471" ht="16.5" customHeight="1">
      <c r="A471" s="5"/>
      <c r="B471" s="5"/>
      <c r="C471" s="5"/>
      <c r="D471" s="5"/>
      <c r="E471" s="5"/>
      <c r="F471" s="5"/>
      <c r="G471" s="5"/>
      <c r="H471" s="72"/>
      <c r="I471" s="107"/>
      <c r="J471" s="108"/>
      <c r="K471" s="5"/>
      <c r="L471" s="5"/>
      <c r="M471" s="5"/>
      <c r="N471" s="5"/>
      <c r="O471" s="5"/>
      <c r="P471" s="5"/>
      <c r="Q471" s="5"/>
      <c r="R471" s="5"/>
      <c r="S471" s="5"/>
      <c r="T471" s="5"/>
      <c r="U471" s="5"/>
      <c r="V471" s="5"/>
      <c r="W471" s="5"/>
      <c r="X471" s="5"/>
      <c r="Y471" s="5"/>
      <c r="Z471" s="5"/>
    </row>
    <row r="472" ht="16.5" customHeight="1">
      <c r="A472" s="5"/>
      <c r="B472" s="5"/>
      <c r="C472" s="5"/>
      <c r="D472" s="5"/>
      <c r="E472" s="5"/>
      <c r="F472" s="5"/>
      <c r="G472" s="5"/>
      <c r="H472" s="72"/>
      <c r="I472" s="107"/>
      <c r="J472" s="108"/>
      <c r="K472" s="5"/>
      <c r="L472" s="5"/>
      <c r="M472" s="5"/>
      <c r="N472" s="5"/>
      <c r="O472" s="5"/>
      <c r="P472" s="5"/>
      <c r="Q472" s="5"/>
      <c r="R472" s="5"/>
      <c r="S472" s="5"/>
      <c r="T472" s="5"/>
      <c r="U472" s="5"/>
      <c r="V472" s="5"/>
      <c r="W472" s="5"/>
      <c r="X472" s="5"/>
      <c r="Y472" s="5"/>
      <c r="Z472" s="5"/>
    </row>
    <row r="473" ht="16.5" customHeight="1">
      <c r="A473" s="5"/>
      <c r="B473" s="5"/>
      <c r="C473" s="5"/>
      <c r="D473" s="5"/>
      <c r="E473" s="5"/>
      <c r="F473" s="5"/>
      <c r="G473" s="5"/>
      <c r="H473" s="72"/>
      <c r="I473" s="107"/>
      <c r="J473" s="108"/>
      <c r="K473" s="5"/>
      <c r="L473" s="5"/>
      <c r="M473" s="5"/>
      <c r="N473" s="5"/>
      <c r="O473" s="5"/>
      <c r="P473" s="5"/>
      <c r="Q473" s="5"/>
      <c r="R473" s="5"/>
      <c r="S473" s="5"/>
      <c r="T473" s="5"/>
      <c r="U473" s="5"/>
      <c r="V473" s="5"/>
      <c r="W473" s="5"/>
      <c r="X473" s="5"/>
      <c r="Y473" s="5"/>
      <c r="Z473" s="5"/>
    </row>
    <row r="474" ht="16.5" customHeight="1">
      <c r="A474" s="5"/>
      <c r="B474" s="5"/>
      <c r="C474" s="5"/>
      <c r="D474" s="5"/>
      <c r="E474" s="5"/>
      <c r="F474" s="5"/>
      <c r="G474" s="5"/>
      <c r="H474" s="72"/>
      <c r="I474" s="107"/>
      <c r="J474" s="108"/>
      <c r="K474" s="5"/>
      <c r="L474" s="5"/>
      <c r="M474" s="5"/>
      <c r="N474" s="5"/>
      <c r="O474" s="5"/>
      <c r="P474" s="5"/>
      <c r="Q474" s="5"/>
      <c r="R474" s="5"/>
      <c r="S474" s="5"/>
      <c r="T474" s="5"/>
      <c r="U474" s="5"/>
      <c r="V474" s="5"/>
      <c r="W474" s="5"/>
      <c r="X474" s="5"/>
      <c r="Y474" s="5"/>
      <c r="Z474" s="5"/>
    </row>
    <row r="475" ht="16.5" customHeight="1">
      <c r="A475" s="5"/>
      <c r="B475" s="5"/>
      <c r="C475" s="5"/>
      <c r="D475" s="5"/>
      <c r="E475" s="5"/>
      <c r="F475" s="5"/>
      <c r="G475" s="5"/>
      <c r="H475" s="72"/>
      <c r="I475" s="107"/>
      <c r="J475" s="108"/>
      <c r="K475" s="5"/>
      <c r="L475" s="5"/>
      <c r="M475" s="5"/>
      <c r="N475" s="5"/>
      <c r="O475" s="5"/>
      <c r="P475" s="5"/>
      <c r="Q475" s="5"/>
      <c r="R475" s="5"/>
      <c r="S475" s="5"/>
      <c r="T475" s="5"/>
      <c r="U475" s="5"/>
      <c r="V475" s="5"/>
      <c r="W475" s="5"/>
      <c r="X475" s="5"/>
      <c r="Y475" s="5"/>
      <c r="Z475" s="5"/>
    </row>
    <row r="476" ht="16.5" customHeight="1">
      <c r="A476" s="5"/>
      <c r="B476" s="5"/>
      <c r="C476" s="5"/>
      <c r="D476" s="5"/>
      <c r="E476" s="5"/>
      <c r="F476" s="5"/>
      <c r="G476" s="5"/>
      <c r="H476" s="72"/>
      <c r="I476" s="107"/>
      <c r="J476" s="108"/>
      <c r="K476" s="5"/>
      <c r="L476" s="5"/>
      <c r="M476" s="5"/>
      <c r="N476" s="5"/>
      <c r="O476" s="5"/>
      <c r="P476" s="5"/>
      <c r="Q476" s="5"/>
      <c r="R476" s="5"/>
      <c r="S476" s="5"/>
      <c r="T476" s="5"/>
      <c r="U476" s="5"/>
      <c r="V476" s="5"/>
      <c r="W476" s="5"/>
      <c r="X476" s="5"/>
      <c r="Y476" s="5"/>
      <c r="Z476" s="5"/>
    </row>
    <row r="477" ht="16.5" customHeight="1">
      <c r="A477" s="5"/>
      <c r="B477" s="5"/>
      <c r="C477" s="5"/>
      <c r="D477" s="5"/>
      <c r="E477" s="5"/>
      <c r="F477" s="5"/>
      <c r="G477" s="5"/>
      <c r="H477" s="72"/>
      <c r="I477" s="107"/>
      <c r="J477" s="108"/>
      <c r="K477" s="5"/>
      <c r="L477" s="5"/>
      <c r="M477" s="5"/>
      <c r="N477" s="5"/>
      <c r="O477" s="5"/>
      <c r="P477" s="5"/>
      <c r="Q477" s="5"/>
      <c r="R477" s="5"/>
      <c r="S477" s="5"/>
      <c r="T477" s="5"/>
      <c r="U477" s="5"/>
      <c r="V477" s="5"/>
      <c r="W477" s="5"/>
      <c r="X477" s="5"/>
      <c r="Y477" s="5"/>
      <c r="Z477" s="5"/>
    </row>
    <row r="478" ht="16.5" customHeight="1">
      <c r="A478" s="5"/>
      <c r="B478" s="5"/>
      <c r="C478" s="5"/>
      <c r="D478" s="5"/>
      <c r="E478" s="5"/>
      <c r="F478" s="5"/>
      <c r="G478" s="5"/>
      <c r="H478" s="72"/>
      <c r="I478" s="107"/>
      <c r="J478" s="108"/>
      <c r="K478" s="5"/>
      <c r="L478" s="5"/>
      <c r="M478" s="5"/>
      <c r="N478" s="5"/>
      <c r="O478" s="5"/>
      <c r="P478" s="5"/>
      <c r="Q478" s="5"/>
      <c r="R478" s="5"/>
      <c r="S478" s="5"/>
      <c r="T478" s="5"/>
      <c r="U478" s="5"/>
      <c r="V478" s="5"/>
      <c r="W478" s="5"/>
      <c r="X478" s="5"/>
      <c r="Y478" s="5"/>
      <c r="Z478" s="5"/>
    </row>
    <row r="479" ht="16.5" customHeight="1">
      <c r="A479" s="5"/>
      <c r="B479" s="5"/>
      <c r="C479" s="5"/>
      <c r="D479" s="5"/>
      <c r="E479" s="5"/>
      <c r="F479" s="5"/>
      <c r="G479" s="5"/>
      <c r="H479" s="72"/>
      <c r="I479" s="107"/>
      <c r="J479" s="108"/>
      <c r="K479" s="5"/>
      <c r="L479" s="5"/>
      <c r="M479" s="5"/>
      <c r="N479" s="5"/>
      <c r="O479" s="5"/>
      <c r="P479" s="5"/>
      <c r="Q479" s="5"/>
      <c r="R479" s="5"/>
      <c r="S479" s="5"/>
      <c r="T479" s="5"/>
      <c r="U479" s="5"/>
      <c r="V479" s="5"/>
      <c r="W479" s="5"/>
      <c r="X479" s="5"/>
      <c r="Y479" s="5"/>
      <c r="Z479" s="5"/>
    </row>
    <row r="480" ht="16.5" customHeight="1">
      <c r="A480" s="5"/>
      <c r="B480" s="5"/>
      <c r="C480" s="5"/>
      <c r="D480" s="5"/>
      <c r="E480" s="5"/>
      <c r="F480" s="5"/>
      <c r="G480" s="5"/>
      <c r="H480" s="72"/>
      <c r="I480" s="107"/>
      <c r="J480" s="108"/>
      <c r="K480" s="5"/>
      <c r="L480" s="5"/>
      <c r="M480" s="5"/>
      <c r="N480" s="5"/>
      <c r="O480" s="5"/>
      <c r="P480" s="5"/>
      <c r="Q480" s="5"/>
      <c r="R480" s="5"/>
      <c r="S480" s="5"/>
      <c r="T480" s="5"/>
      <c r="U480" s="5"/>
      <c r="V480" s="5"/>
      <c r="W480" s="5"/>
      <c r="X480" s="5"/>
      <c r="Y480" s="5"/>
      <c r="Z480" s="5"/>
    </row>
    <row r="481" ht="16.5" customHeight="1">
      <c r="A481" s="5"/>
      <c r="B481" s="5"/>
      <c r="C481" s="5"/>
      <c r="D481" s="5"/>
      <c r="E481" s="5"/>
      <c r="F481" s="5"/>
      <c r="G481" s="5"/>
      <c r="H481" s="72"/>
      <c r="I481" s="107"/>
      <c r="J481" s="108"/>
      <c r="K481" s="5"/>
      <c r="L481" s="5"/>
      <c r="M481" s="5"/>
      <c r="N481" s="5"/>
      <c r="O481" s="5"/>
      <c r="P481" s="5"/>
      <c r="Q481" s="5"/>
      <c r="R481" s="5"/>
      <c r="S481" s="5"/>
      <c r="T481" s="5"/>
      <c r="U481" s="5"/>
      <c r="V481" s="5"/>
      <c r="W481" s="5"/>
      <c r="X481" s="5"/>
      <c r="Y481" s="5"/>
      <c r="Z481" s="5"/>
    </row>
    <row r="482" ht="16.5" customHeight="1">
      <c r="A482" s="5"/>
      <c r="B482" s="5"/>
      <c r="C482" s="5"/>
      <c r="D482" s="5"/>
      <c r="E482" s="5"/>
      <c r="F482" s="5"/>
      <c r="G482" s="5"/>
      <c r="H482" s="72"/>
      <c r="I482" s="107"/>
      <c r="J482" s="108"/>
      <c r="K482" s="5"/>
      <c r="L482" s="5"/>
      <c r="M482" s="5"/>
      <c r="N482" s="5"/>
      <c r="O482" s="5"/>
      <c r="P482" s="5"/>
      <c r="Q482" s="5"/>
      <c r="R482" s="5"/>
      <c r="S482" s="5"/>
      <c r="T482" s="5"/>
      <c r="U482" s="5"/>
      <c r="V482" s="5"/>
      <c r="W482" s="5"/>
      <c r="X482" s="5"/>
      <c r="Y482" s="5"/>
      <c r="Z482" s="5"/>
    </row>
    <row r="483" ht="16.5" customHeight="1">
      <c r="A483" s="5"/>
      <c r="B483" s="5"/>
      <c r="C483" s="5"/>
      <c r="D483" s="5"/>
      <c r="E483" s="5"/>
      <c r="F483" s="5"/>
      <c r="G483" s="5"/>
      <c r="H483" s="72"/>
      <c r="I483" s="107"/>
      <c r="J483" s="108"/>
      <c r="K483" s="5"/>
      <c r="L483" s="5"/>
      <c r="M483" s="5"/>
      <c r="N483" s="5"/>
      <c r="O483" s="5"/>
      <c r="P483" s="5"/>
      <c r="Q483" s="5"/>
      <c r="R483" s="5"/>
      <c r="S483" s="5"/>
      <c r="T483" s="5"/>
      <c r="U483" s="5"/>
      <c r="V483" s="5"/>
      <c r="W483" s="5"/>
      <c r="X483" s="5"/>
      <c r="Y483" s="5"/>
      <c r="Z483" s="5"/>
    </row>
    <row r="484" ht="16.5" customHeight="1">
      <c r="A484" s="5"/>
      <c r="B484" s="5"/>
      <c r="C484" s="5"/>
      <c r="D484" s="5"/>
      <c r="E484" s="5"/>
      <c r="F484" s="5"/>
      <c r="G484" s="5"/>
      <c r="H484" s="72"/>
      <c r="I484" s="107"/>
      <c r="J484" s="108"/>
      <c r="K484" s="5"/>
      <c r="L484" s="5"/>
      <c r="M484" s="5"/>
      <c r="N484" s="5"/>
      <c r="O484" s="5"/>
      <c r="P484" s="5"/>
      <c r="Q484" s="5"/>
      <c r="R484" s="5"/>
      <c r="S484" s="5"/>
      <c r="T484" s="5"/>
      <c r="U484" s="5"/>
      <c r="V484" s="5"/>
      <c r="W484" s="5"/>
      <c r="X484" s="5"/>
      <c r="Y484" s="5"/>
      <c r="Z484" s="5"/>
    </row>
    <row r="485" ht="16.5" customHeight="1">
      <c r="A485" s="5"/>
      <c r="B485" s="5"/>
      <c r="C485" s="5"/>
      <c r="D485" s="5"/>
      <c r="E485" s="5"/>
      <c r="F485" s="5"/>
      <c r="G485" s="5"/>
      <c r="H485" s="72"/>
      <c r="I485" s="107"/>
      <c r="J485" s="108"/>
      <c r="K485" s="5"/>
      <c r="L485" s="5"/>
      <c r="M485" s="5"/>
      <c r="N485" s="5"/>
      <c r="O485" s="5"/>
      <c r="P485" s="5"/>
      <c r="Q485" s="5"/>
      <c r="R485" s="5"/>
      <c r="S485" s="5"/>
      <c r="T485" s="5"/>
      <c r="U485" s="5"/>
      <c r="V485" s="5"/>
      <c r="W485" s="5"/>
      <c r="X485" s="5"/>
      <c r="Y485" s="5"/>
      <c r="Z485" s="5"/>
    </row>
    <row r="486" ht="16.5" customHeight="1">
      <c r="A486" s="5"/>
      <c r="B486" s="5"/>
      <c r="C486" s="5"/>
      <c r="D486" s="5"/>
      <c r="E486" s="5"/>
      <c r="F486" s="5"/>
      <c r="G486" s="5"/>
      <c r="H486" s="72"/>
      <c r="I486" s="107"/>
      <c r="J486" s="108"/>
      <c r="K486" s="5"/>
      <c r="L486" s="5"/>
      <c r="M486" s="5"/>
      <c r="N486" s="5"/>
      <c r="O486" s="5"/>
      <c r="P486" s="5"/>
      <c r="Q486" s="5"/>
      <c r="R486" s="5"/>
      <c r="S486" s="5"/>
      <c r="T486" s="5"/>
      <c r="U486" s="5"/>
      <c r="V486" s="5"/>
      <c r="W486" s="5"/>
      <c r="X486" s="5"/>
      <c r="Y486" s="5"/>
      <c r="Z486" s="5"/>
    </row>
    <row r="487" ht="16.5" customHeight="1">
      <c r="A487" s="5"/>
      <c r="B487" s="5"/>
      <c r="C487" s="5"/>
      <c r="D487" s="5"/>
      <c r="E487" s="5"/>
      <c r="F487" s="5"/>
      <c r="G487" s="5"/>
      <c r="H487" s="72"/>
      <c r="I487" s="107"/>
      <c r="J487" s="108"/>
      <c r="K487" s="5"/>
      <c r="L487" s="5"/>
      <c r="M487" s="5"/>
      <c r="N487" s="5"/>
      <c r="O487" s="5"/>
      <c r="P487" s="5"/>
      <c r="Q487" s="5"/>
      <c r="R487" s="5"/>
      <c r="S487" s="5"/>
      <c r="T487" s="5"/>
      <c r="U487" s="5"/>
      <c r="V487" s="5"/>
      <c r="W487" s="5"/>
      <c r="X487" s="5"/>
      <c r="Y487" s="5"/>
      <c r="Z487" s="5"/>
    </row>
    <row r="488" ht="16.5" customHeight="1">
      <c r="A488" s="5"/>
      <c r="B488" s="5"/>
      <c r="C488" s="5"/>
      <c r="D488" s="5"/>
      <c r="E488" s="5"/>
      <c r="F488" s="5"/>
      <c r="G488" s="5"/>
      <c r="H488" s="72"/>
      <c r="I488" s="107"/>
      <c r="J488" s="108"/>
      <c r="K488" s="5"/>
      <c r="L488" s="5"/>
      <c r="M488" s="5"/>
      <c r="N488" s="5"/>
      <c r="O488" s="5"/>
      <c r="P488" s="5"/>
      <c r="Q488" s="5"/>
      <c r="R488" s="5"/>
      <c r="S488" s="5"/>
      <c r="T488" s="5"/>
      <c r="U488" s="5"/>
      <c r="V488" s="5"/>
      <c r="W488" s="5"/>
      <c r="X488" s="5"/>
      <c r="Y488" s="5"/>
      <c r="Z488" s="5"/>
    </row>
    <row r="489" ht="16.5" customHeight="1">
      <c r="A489" s="5"/>
      <c r="B489" s="5"/>
      <c r="C489" s="5"/>
      <c r="D489" s="5"/>
      <c r="E489" s="5"/>
      <c r="F489" s="5"/>
      <c r="G489" s="5"/>
      <c r="H489" s="72"/>
      <c r="I489" s="107"/>
      <c r="J489" s="108"/>
      <c r="K489" s="5"/>
      <c r="L489" s="5"/>
      <c r="M489" s="5"/>
      <c r="N489" s="5"/>
      <c r="O489" s="5"/>
      <c r="P489" s="5"/>
      <c r="Q489" s="5"/>
      <c r="R489" s="5"/>
      <c r="S489" s="5"/>
      <c r="T489" s="5"/>
      <c r="U489" s="5"/>
      <c r="V489" s="5"/>
      <c r="W489" s="5"/>
      <c r="X489" s="5"/>
      <c r="Y489" s="5"/>
      <c r="Z489" s="5"/>
    </row>
    <row r="490" ht="16.5" customHeight="1">
      <c r="A490" s="5"/>
      <c r="B490" s="5"/>
      <c r="C490" s="5"/>
      <c r="D490" s="5"/>
      <c r="E490" s="5"/>
      <c r="F490" s="5"/>
      <c r="G490" s="5"/>
      <c r="H490" s="72"/>
      <c r="I490" s="107"/>
      <c r="J490" s="108"/>
      <c r="K490" s="5"/>
      <c r="L490" s="5"/>
      <c r="M490" s="5"/>
      <c r="N490" s="5"/>
      <c r="O490" s="5"/>
      <c r="P490" s="5"/>
      <c r="Q490" s="5"/>
      <c r="R490" s="5"/>
      <c r="S490" s="5"/>
      <c r="T490" s="5"/>
      <c r="U490" s="5"/>
      <c r="V490" s="5"/>
      <c r="W490" s="5"/>
      <c r="X490" s="5"/>
      <c r="Y490" s="5"/>
      <c r="Z490" s="5"/>
    </row>
    <row r="491" ht="16.5" customHeight="1">
      <c r="A491" s="5"/>
      <c r="B491" s="5"/>
      <c r="C491" s="5"/>
      <c r="D491" s="5"/>
      <c r="E491" s="5"/>
      <c r="F491" s="5"/>
      <c r="G491" s="5"/>
      <c r="H491" s="72"/>
      <c r="I491" s="107"/>
      <c r="J491" s="108"/>
      <c r="K491" s="5"/>
      <c r="L491" s="5"/>
      <c r="M491" s="5"/>
      <c r="N491" s="5"/>
      <c r="O491" s="5"/>
      <c r="P491" s="5"/>
      <c r="Q491" s="5"/>
      <c r="R491" s="5"/>
      <c r="S491" s="5"/>
      <c r="T491" s="5"/>
      <c r="U491" s="5"/>
      <c r="V491" s="5"/>
      <c r="W491" s="5"/>
      <c r="X491" s="5"/>
      <c r="Y491" s="5"/>
      <c r="Z491" s="5"/>
    </row>
    <row r="492" ht="16.5" customHeight="1">
      <c r="A492" s="5"/>
      <c r="B492" s="5"/>
      <c r="C492" s="5"/>
      <c r="D492" s="5"/>
      <c r="E492" s="5"/>
      <c r="F492" s="5"/>
      <c r="G492" s="5"/>
      <c r="H492" s="72"/>
      <c r="I492" s="107"/>
      <c r="J492" s="108"/>
      <c r="K492" s="5"/>
      <c r="L492" s="5"/>
      <c r="M492" s="5"/>
      <c r="N492" s="5"/>
      <c r="O492" s="5"/>
      <c r="P492" s="5"/>
      <c r="Q492" s="5"/>
      <c r="R492" s="5"/>
      <c r="S492" s="5"/>
      <c r="T492" s="5"/>
      <c r="U492" s="5"/>
      <c r="V492" s="5"/>
      <c r="W492" s="5"/>
      <c r="X492" s="5"/>
      <c r="Y492" s="5"/>
      <c r="Z492" s="5"/>
    </row>
    <row r="493" ht="16.5" customHeight="1">
      <c r="A493" s="5"/>
      <c r="B493" s="5"/>
      <c r="C493" s="5"/>
      <c r="D493" s="5"/>
      <c r="E493" s="5"/>
      <c r="F493" s="5"/>
      <c r="G493" s="5"/>
      <c r="H493" s="72"/>
      <c r="I493" s="107"/>
      <c r="J493" s="108"/>
      <c r="K493" s="5"/>
      <c r="L493" s="5"/>
      <c r="M493" s="5"/>
      <c r="N493" s="5"/>
      <c r="O493" s="5"/>
      <c r="P493" s="5"/>
      <c r="Q493" s="5"/>
      <c r="R493" s="5"/>
      <c r="S493" s="5"/>
      <c r="T493" s="5"/>
      <c r="U493" s="5"/>
      <c r="V493" s="5"/>
      <c r="W493" s="5"/>
      <c r="X493" s="5"/>
      <c r="Y493" s="5"/>
      <c r="Z493" s="5"/>
    </row>
    <row r="494" ht="16.5" customHeight="1">
      <c r="A494" s="5"/>
      <c r="B494" s="5"/>
      <c r="C494" s="5"/>
      <c r="D494" s="5"/>
      <c r="E494" s="5"/>
      <c r="F494" s="5"/>
      <c r="G494" s="5"/>
      <c r="H494" s="72"/>
      <c r="I494" s="107"/>
      <c r="J494" s="108"/>
      <c r="K494" s="5"/>
      <c r="L494" s="5"/>
      <c r="M494" s="5"/>
      <c r="N494" s="5"/>
      <c r="O494" s="5"/>
      <c r="P494" s="5"/>
      <c r="Q494" s="5"/>
      <c r="R494" s="5"/>
      <c r="S494" s="5"/>
      <c r="T494" s="5"/>
      <c r="U494" s="5"/>
      <c r="V494" s="5"/>
      <c r="W494" s="5"/>
      <c r="X494" s="5"/>
      <c r="Y494" s="5"/>
      <c r="Z494" s="5"/>
    </row>
    <row r="495" ht="16.5" customHeight="1">
      <c r="A495" s="5"/>
      <c r="B495" s="5"/>
      <c r="C495" s="5"/>
      <c r="D495" s="5"/>
      <c r="E495" s="5"/>
      <c r="F495" s="5"/>
      <c r="G495" s="5"/>
      <c r="H495" s="72"/>
      <c r="I495" s="107"/>
      <c r="J495" s="108"/>
      <c r="K495" s="5"/>
      <c r="L495" s="5"/>
      <c r="M495" s="5"/>
      <c r="N495" s="5"/>
      <c r="O495" s="5"/>
      <c r="P495" s="5"/>
      <c r="Q495" s="5"/>
      <c r="R495" s="5"/>
      <c r="S495" s="5"/>
      <c r="T495" s="5"/>
      <c r="U495" s="5"/>
      <c r="V495" s="5"/>
      <c r="W495" s="5"/>
      <c r="X495" s="5"/>
      <c r="Y495" s="5"/>
      <c r="Z495" s="5"/>
    </row>
    <row r="496" ht="16.5" customHeight="1">
      <c r="A496" s="5"/>
      <c r="B496" s="5"/>
      <c r="C496" s="5"/>
      <c r="D496" s="5"/>
      <c r="E496" s="5"/>
      <c r="F496" s="5"/>
      <c r="G496" s="5"/>
      <c r="H496" s="72"/>
      <c r="I496" s="107"/>
      <c r="J496" s="108"/>
      <c r="K496" s="5"/>
      <c r="L496" s="5"/>
      <c r="M496" s="5"/>
      <c r="N496" s="5"/>
      <c r="O496" s="5"/>
      <c r="P496" s="5"/>
      <c r="Q496" s="5"/>
      <c r="R496" s="5"/>
      <c r="S496" s="5"/>
      <c r="T496" s="5"/>
      <c r="U496" s="5"/>
      <c r="V496" s="5"/>
      <c r="W496" s="5"/>
      <c r="X496" s="5"/>
      <c r="Y496" s="5"/>
      <c r="Z496" s="5"/>
    </row>
    <row r="497" ht="16.5" customHeight="1">
      <c r="A497" s="5"/>
      <c r="B497" s="5"/>
      <c r="C497" s="5"/>
      <c r="D497" s="5"/>
      <c r="E497" s="5"/>
      <c r="F497" s="5"/>
      <c r="G497" s="5"/>
      <c r="H497" s="72"/>
      <c r="I497" s="107"/>
      <c r="J497" s="108"/>
      <c r="K497" s="5"/>
      <c r="L497" s="5"/>
      <c r="M497" s="5"/>
      <c r="N497" s="5"/>
      <c r="O497" s="5"/>
      <c r="P497" s="5"/>
      <c r="Q497" s="5"/>
      <c r="R497" s="5"/>
      <c r="S497" s="5"/>
      <c r="T497" s="5"/>
      <c r="U497" s="5"/>
      <c r="V497" s="5"/>
      <c r="W497" s="5"/>
      <c r="X497" s="5"/>
      <c r="Y497" s="5"/>
      <c r="Z497" s="5"/>
    </row>
    <row r="498" ht="16.5" customHeight="1">
      <c r="A498" s="5"/>
      <c r="B498" s="5"/>
      <c r="C498" s="5"/>
      <c r="D498" s="5"/>
      <c r="E498" s="5"/>
      <c r="F498" s="5"/>
      <c r="G498" s="5"/>
      <c r="H498" s="72"/>
      <c r="I498" s="107"/>
      <c r="J498" s="108"/>
      <c r="K498" s="5"/>
      <c r="L498" s="5"/>
      <c r="M498" s="5"/>
      <c r="N498" s="5"/>
      <c r="O498" s="5"/>
      <c r="P498" s="5"/>
      <c r="Q498" s="5"/>
      <c r="R498" s="5"/>
      <c r="S498" s="5"/>
      <c r="T498" s="5"/>
      <c r="U498" s="5"/>
      <c r="V498" s="5"/>
      <c r="W498" s="5"/>
      <c r="X498" s="5"/>
      <c r="Y498" s="5"/>
      <c r="Z498" s="5"/>
    </row>
    <row r="499" ht="16.5" customHeight="1">
      <c r="A499" s="5"/>
      <c r="B499" s="5"/>
      <c r="C499" s="5"/>
      <c r="D499" s="5"/>
      <c r="E499" s="5"/>
      <c r="F499" s="5"/>
      <c r="G499" s="5"/>
      <c r="H499" s="72"/>
      <c r="I499" s="107"/>
      <c r="J499" s="108"/>
      <c r="K499" s="5"/>
      <c r="L499" s="5"/>
      <c r="M499" s="5"/>
      <c r="N499" s="5"/>
      <c r="O499" s="5"/>
      <c r="P499" s="5"/>
      <c r="Q499" s="5"/>
      <c r="R499" s="5"/>
      <c r="S499" s="5"/>
      <c r="T499" s="5"/>
      <c r="U499" s="5"/>
      <c r="V499" s="5"/>
      <c r="W499" s="5"/>
      <c r="X499" s="5"/>
      <c r="Y499" s="5"/>
      <c r="Z499" s="5"/>
    </row>
    <row r="500" ht="16.5" customHeight="1">
      <c r="A500" s="5"/>
      <c r="B500" s="5"/>
      <c r="C500" s="5"/>
      <c r="D500" s="5"/>
      <c r="E500" s="5"/>
      <c r="F500" s="5"/>
      <c r="G500" s="5"/>
      <c r="H500" s="72"/>
      <c r="I500" s="107"/>
      <c r="J500" s="108"/>
      <c r="K500" s="5"/>
      <c r="L500" s="5"/>
      <c r="M500" s="5"/>
      <c r="N500" s="5"/>
      <c r="O500" s="5"/>
      <c r="P500" s="5"/>
      <c r="Q500" s="5"/>
      <c r="R500" s="5"/>
      <c r="S500" s="5"/>
      <c r="T500" s="5"/>
      <c r="U500" s="5"/>
      <c r="V500" s="5"/>
      <c r="W500" s="5"/>
      <c r="X500" s="5"/>
      <c r="Y500" s="5"/>
      <c r="Z500" s="5"/>
    </row>
    <row r="501" ht="16.5" customHeight="1">
      <c r="A501" s="5"/>
      <c r="B501" s="5"/>
      <c r="C501" s="5"/>
      <c r="D501" s="5"/>
      <c r="E501" s="5"/>
      <c r="F501" s="5"/>
      <c r="G501" s="5"/>
      <c r="H501" s="72"/>
      <c r="I501" s="107"/>
      <c r="J501" s="108"/>
      <c r="K501" s="5"/>
      <c r="L501" s="5"/>
      <c r="M501" s="5"/>
      <c r="N501" s="5"/>
      <c r="O501" s="5"/>
      <c r="P501" s="5"/>
      <c r="Q501" s="5"/>
      <c r="R501" s="5"/>
      <c r="S501" s="5"/>
      <c r="T501" s="5"/>
      <c r="U501" s="5"/>
      <c r="V501" s="5"/>
      <c r="W501" s="5"/>
      <c r="X501" s="5"/>
      <c r="Y501" s="5"/>
      <c r="Z501" s="5"/>
    </row>
    <row r="502" ht="16.5" customHeight="1">
      <c r="A502" s="5"/>
      <c r="B502" s="5"/>
      <c r="C502" s="5"/>
      <c r="D502" s="5"/>
      <c r="E502" s="5"/>
      <c r="F502" s="5"/>
      <c r="G502" s="5"/>
      <c r="H502" s="72"/>
      <c r="I502" s="107"/>
      <c r="J502" s="108"/>
      <c r="K502" s="5"/>
      <c r="L502" s="5"/>
      <c r="M502" s="5"/>
      <c r="N502" s="5"/>
      <c r="O502" s="5"/>
      <c r="P502" s="5"/>
      <c r="Q502" s="5"/>
      <c r="R502" s="5"/>
      <c r="S502" s="5"/>
      <c r="T502" s="5"/>
      <c r="U502" s="5"/>
      <c r="V502" s="5"/>
      <c r="W502" s="5"/>
      <c r="X502" s="5"/>
      <c r="Y502" s="5"/>
      <c r="Z502" s="5"/>
    </row>
    <row r="503" ht="16.5" customHeight="1">
      <c r="A503" s="5"/>
      <c r="B503" s="5"/>
      <c r="C503" s="5"/>
      <c r="D503" s="5"/>
      <c r="E503" s="5"/>
      <c r="F503" s="5"/>
      <c r="G503" s="5"/>
      <c r="H503" s="72"/>
      <c r="I503" s="107"/>
      <c r="J503" s="108"/>
      <c r="K503" s="5"/>
      <c r="L503" s="5"/>
      <c r="M503" s="5"/>
      <c r="N503" s="5"/>
      <c r="O503" s="5"/>
      <c r="P503" s="5"/>
      <c r="Q503" s="5"/>
      <c r="R503" s="5"/>
      <c r="S503" s="5"/>
      <c r="T503" s="5"/>
      <c r="U503" s="5"/>
      <c r="V503" s="5"/>
      <c r="W503" s="5"/>
      <c r="X503" s="5"/>
      <c r="Y503" s="5"/>
      <c r="Z503" s="5"/>
    </row>
    <row r="504" ht="16.5" customHeight="1">
      <c r="A504" s="5"/>
      <c r="B504" s="5"/>
      <c r="C504" s="5"/>
      <c r="D504" s="5"/>
      <c r="E504" s="5"/>
      <c r="F504" s="5"/>
      <c r="G504" s="5"/>
      <c r="H504" s="72"/>
      <c r="I504" s="107"/>
      <c r="J504" s="108"/>
      <c r="K504" s="5"/>
      <c r="L504" s="5"/>
      <c r="M504" s="5"/>
      <c r="N504" s="5"/>
      <c r="O504" s="5"/>
      <c r="P504" s="5"/>
      <c r="Q504" s="5"/>
      <c r="R504" s="5"/>
      <c r="S504" s="5"/>
      <c r="T504" s="5"/>
      <c r="U504" s="5"/>
      <c r="V504" s="5"/>
      <c r="W504" s="5"/>
      <c r="X504" s="5"/>
      <c r="Y504" s="5"/>
      <c r="Z504" s="5"/>
    </row>
    <row r="505" ht="16.5" customHeight="1">
      <c r="A505" s="5"/>
      <c r="B505" s="5"/>
      <c r="C505" s="5"/>
      <c r="D505" s="5"/>
      <c r="E505" s="5"/>
      <c r="F505" s="5"/>
      <c r="G505" s="5"/>
      <c r="H505" s="72"/>
      <c r="I505" s="107"/>
      <c r="J505" s="108"/>
      <c r="K505" s="5"/>
      <c r="L505" s="5"/>
      <c r="M505" s="5"/>
      <c r="N505" s="5"/>
      <c r="O505" s="5"/>
      <c r="P505" s="5"/>
      <c r="Q505" s="5"/>
      <c r="R505" s="5"/>
      <c r="S505" s="5"/>
      <c r="T505" s="5"/>
      <c r="U505" s="5"/>
      <c r="V505" s="5"/>
      <c r="W505" s="5"/>
      <c r="X505" s="5"/>
      <c r="Y505" s="5"/>
      <c r="Z505" s="5"/>
    </row>
    <row r="506" ht="16.5" customHeight="1">
      <c r="A506" s="5"/>
      <c r="B506" s="5"/>
      <c r="C506" s="5"/>
      <c r="D506" s="5"/>
      <c r="E506" s="5"/>
      <c r="F506" s="5"/>
      <c r="G506" s="5"/>
      <c r="H506" s="72"/>
      <c r="I506" s="107"/>
      <c r="J506" s="108"/>
      <c r="K506" s="5"/>
      <c r="L506" s="5"/>
      <c r="M506" s="5"/>
      <c r="N506" s="5"/>
      <c r="O506" s="5"/>
      <c r="P506" s="5"/>
      <c r="Q506" s="5"/>
      <c r="R506" s="5"/>
      <c r="S506" s="5"/>
      <c r="T506" s="5"/>
      <c r="U506" s="5"/>
      <c r="V506" s="5"/>
      <c r="W506" s="5"/>
      <c r="X506" s="5"/>
      <c r="Y506" s="5"/>
      <c r="Z506" s="5"/>
    </row>
    <row r="507" ht="16.5" customHeight="1">
      <c r="A507" s="5"/>
      <c r="B507" s="5"/>
      <c r="C507" s="5"/>
      <c r="D507" s="5"/>
      <c r="E507" s="5"/>
      <c r="F507" s="5"/>
      <c r="G507" s="5"/>
      <c r="H507" s="72"/>
      <c r="I507" s="107"/>
      <c r="J507" s="108"/>
      <c r="K507" s="5"/>
      <c r="L507" s="5"/>
      <c r="M507" s="5"/>
      <c r="N507" s="5"/>
      <c r="O507" s="5"/>
      <c r="P507" s="5"/>
      <c r="Q507" s="5"/>
      <c r="R507" s="5"/>
      <c r="S507" s="5"/>
      <c r="T507" s="5"/>
      <c r="U507" s="5"/>
      <c r="V507" s="5"/>
      <c r="W507" s="5"/>
      <c r="X507" s="5"/>
      <c r="Y507" s="5"/>
      <c r="Z507" s="5"/>
    </row>
    <row r="508" ht="16.5" customHeight="1">
      <c r="A508" s="5"/>
      <c r="B508" s="5"/>
      <c r="C508" s="5"/>
      <c r="D508" s="5"/>
      <c r="E508" s="5"/>
      <c r="F508" s="5"/>
      <c r="G508" s="5"/>
      <c r="H508" s="72"/>
      <c r="I508" s="107"/>
      <c r="J508" s="108"/>
      <c r="K508" s="5"/>
      <c r="L508" s="5"/>
      <c r="M508" s="5"/>
      <c r="N508" s="5"/>
      <c r="O508" s="5"/>
      <c r="P508" s="5"/>
      <c r="Q508" s="5"/>
      <c r="R508" s="5"/>
      <c r="S508" s="5"/>
      <c r="T508" s="5"/>
      <c r="U508" s="5"/>
      <c r="V508" s="5"/>
      <c r="W508" s="5"/>
      <c r="X508" s="5"/>
      <c r="Y508" s="5"/>
      <c r="Z508" s="5"/>
    </row>
    <row r="509" ht="16.5" customHeight="1">
      <c r="A509" s="5"/>
      <c r="B509" s="5"/>
      <c r="C509" s="5"/>
      <c r="D509" s="5"/>
      <c r="E509" s="5"/>
      <c r="F509" s="5"/>
      <c r="G509" s="5"/>
      <c r="H509" s="72"/>
      <c r="I509" s="107"/>
      <c r="J509" s="108"/>
      <c r="K509" s="5"/>
      <c r="L509" s="5"/>
      <c r="M509" s="5"/>
      <c r="N509" s="5"/>
      <c r="O509" s="5"/>
      <c r="P509" s="5"/>
      <c r="Q509" s="5"/>
      <c r="R509" s="5"/>
      <c r="S509" s="5"/>
      <c r="T509" s="5"/>
      <c r="U509" s="5"/>
      <c r="V509" s="5"/>
      <c r="W509" s="5"/>
      <c r="X509" s="5"/>
      <c r="Y509" s="5"/>
      <c r="Z509" s="5"/>
    </row>
    <row r="510" ht="16.5" customHeight="1">
      <c r="A510" s="5"/>
      <c r="B510" s="5"/>
      <c r="C510" s="5"/>
      <c r="D510" s="5"/>
      <c r="E510" s="5"/>
      <c r="F510" s="5"/>
      <c r="G510" s="5"/>
      <c r="H510" s="72"/>
      <c r="I510" s="107"/>
      <c r="J510" s="108"/>
      <c r="K510" s="5"/>
      <c r="L510" s="5"/>
      <c r="M510" s="5"/>
      <c r="N510" s="5"/>
      <c r="O510" s="5"/>
      <c r="P510" s="5"/>
      <c r="Q510" s="5"/>
      <c r="R510" s="5"/>
      <c r="S510" s="5"/>
      <c r="T510" s="5"/>
      <c r="U510" s="5"/>
      <c r="V510" s="5"/>
      <c r="W510" s="5"/>
      <c r="X510" s="5"/>
      <c r="Y510" s="5"/>
      <c r="Z510" s="5"/>
    </row>
    <row r="511" ht="16.5" customHeight="1">
      <c r="A511" s="5"/>
      <c r="B511" s="5"/>
      <c r="C511" s="5"/>
      <c r="D511" s="5"/>
      <c r="E511" s="5"/>
      <c r="F511" s="5"/>
      <c r="G511" s="5"/>
      <c r="H511" s="72"/>
      <c r="I511" s="107"/>
      <c r="J511" s="108"/>
      <c r="K511" s="5"/>
      <c r="L511" s="5"/>
      <c r="M511" s="5"/>
      <c r="N511" s="5"/>
      <c r="O511" s="5"/>
      <c r="P511" s="5"/>
      <c r="Q511" s="5"/>
      <c r="R511" s="5"/>
      <c r="S511" s="5"/>
      <c r="T511" s="5"/>
      <c r="U511" s="5"/>
      <c r="V511" s="5"/>
      <c r="W511" s="5"/>
      <c r="X511" s="5"/>
      <c r="Y511" s="5"/>
      <c r="Z511" s="5"/>
    </row>
    <row r="512" ht="16.5" customHeight="1">
      <c r="A512" s="5"/>
      <c r="B512" s="5"/>
      <c r="C512" s="5"/>
      <c r="D512" s="5"/>
      <c r="E512" s="5"/>
      <c r="F512" s="5"/>
      <c r="G512" s="5"/>
      <c r="H512" s="72"/>
      <c r="I512" s="107"/>
      <c r="J512" s="108"/>
      <c r="K512" s="5"/>
      <c r="L512" s="5"/>
      <c r="M512" s="5"/>
      <c r="N512" s="5"/>
      <c r="O512" s="5"/>
      <c r="P512" s="5"/>
      <c r="Q512" s="5"/>
      <c r="R512" s="5"/>
      <c r="S512" s="5"/>
      <c r="T512" s="5"/>
      <c r="U512" s="5"/>
      <c r="V512" s="5"/>
      <c r="W512" s="5"/>
      <c r="X512" s="5"/>
      <c r="Y512" s="5"/>
      <c r="Z512" s="5"/>
    </row>
    <row r="513" ht="16.5" customHeight="1">
      <c r="A513" s="5"/>
      <c r="B513" s="5"/>
      <c r="C513" s="5"/>
      <c r="D513" s="5"/>
      <c r="E513" s="5"/>
      <c r="F513" s="5"/>
      <c r="G513" s="5"/>
      <c r="H513" s="72"/>
      <c r="I513" s="107"/>
      <c r="J513" s="108"/>
      <c r="K513" s="5"/>
      <c r="L513" s="5"/>
      <c r="M513" s="5"/>
      <c r="N513" s="5"/>
      <c r="O513" s="5"/>
      <c r="P513" s="5"/>
      <c r="Q513" s="5"/>
      <c r="R513" s="5"/>
      <c r="S513" s="5"/>
      <c r="T513" s="5"/>
      <c r="U513" s="5"/>
      <c r="V513" s="5"/>
      <c r="W513" s="5"/>
      <c r="X513" s="5"/>
      <c r="Y513" s="5"/>
      <c r="Z513" s="5"/>
    </row>
    <row r="514" ht="16.5" customHeight="1">
      <c r="A514" s="5"/>
      <c r="B514" s="5"/>
      <c r="C514" s="5"/>
      <c r="D514" s="5"/>
      <c r="E514" s="5"/>
      <c r="F514" s="5"/>
      <c r="G514" s="5"/>
      <c r="H514" s="72"/>
      <c r="I514" s="107"/>
      <c r="J514" s="108"/>
      <c r="K514" s="5"/>
      <c r="L514" s="5"/>
      <c r="M514" s="5"/>
      <c r="N514" s="5"/>
      <c r="O514" s="5"/>
      <c r="P514" s="5"/>
      <c r="Q514" s="5"/>
      <c r="R514" s="5"/>
      <c r="S514" s="5"/>
      <c r="T514" s="5"/>
      <c r="U514" s="5"/>
      <c r="V514" s="5"/>
      <c r="W514" s="5"/>
      <c r="X514" s="5"/>
      <c r="Y514" s="5"/>
      <c r="Z514" s="5"/>
    </row>
    <row r="515" ht="16.5" customHeight="1">
      <c r="A515" s="5"/>
      <c r="B515" s="5"/>
      <c r="C515" s="5"/>
      <c r="D515" s="5"/>
      <c r="E515" s="5"/>
      <c r="F515" s="5"/>
      <c r="G515" s="5"/>
      <c r="H515" s="72"/>
      <c r="I515" s="107"/>
      <c r="J515" s="108"/>
      <c r="K515" s="5"/>
      <c r="L515" s="5"/>
      <c r="M515" s="5"/>
      <c r="N515" s="5"/>
      <c r="O515" s="5"/>
      <c r="P515" s="5"/>
      <c r="Q515" s="5"/>
      <c r="R515" s="5"/>
      <c r="S515" s="5"/>
      <c r="T515" s="5"/>
      <c r="U515" s="5"/>
      <c r="V515" s="5"/>
      <c r="W515" s="5"/>
      <c r="X515" s="5"/>
      <c r="Y515" s="5"/>
      <c r="Z515" s="5"/>
    </row>
    <row r="516" ht="16.5" customHeight="1">
      <c r="A516" s="5"/>
      <c r="B516" s="5"/>
      <c r="C516" s="5"/>
      <c r="D516" s="5"/>
      <c r="E516" s="5"/>
      <c r="F516" s="5"/>
      <c r="G516" s="5"/>
      <c r="H516" s="72"/>
      <c r="I516" s="107"/>
      <c r="J516" s="108"/>
      <c r="K516" s="5"/>
      <c r="L516" s="5"/>
      <c r="M516" s="5"/>
      <c r="N516" s="5"/>
      <c r="O516" s="5"/>
      <c r="P516" s="5"/>
      <c r="Q516" s="5"/>
      <c r="R516" s="5"/>
      <c r="S516" s="5"/>
      <c r="T516" s="5"/>
      <c r="U516" s="5"/>
      <c r="V516" s="5"/>
      <c r="W516" s="5"/>
      <c r="X516" s="5"/>
      <c r="Y516" s="5"/>
      <c r="Z516" s="5"/>
    </row>
    <row r="517" ht="16.5" customHeight="1">
      <c r="A517" s="5"/>
      <c r="B517" s="5"/>
      <c r="C517" s="5"/>
      <c r="D517" s="5"/>
      <c r="E517" s="5"/>
      <c r="F517" s="5"/>
      <c r="G517" s="5"/>
      <c r="H517" s="72"/>
      <c r="I517" s="107"/>
      <c r="J517" s="108"/>
      <c r="K517" s="5"/>
      <c r="L517" s="5"/>
      <c r="M517" s="5"/>
      <c r="N517" s="5"/>
      <c r="O517" s="5"/>
      <c r="P517" s="5"/>
      <c r="Q517" s="5"/>
      <c r="R517" s="5"/>
      <c r="S517" s="5"/>
      <c r="T517" s="5"/>
      <c r="U517" s="5"/>
      <c r="V517" s="5"/>
      <c r="W517" s="5"/>
      <c r="X517" s="5"/>
      <c r="Y517" s="5"/>
      <c r="Z517" s="5"/>
    </row>
    <row r="518" ht="16.5" customHeight="1">
      <c r="A518" s="5"/>
      <c r="B518" s="5"/>
      <c r="C518" s="5"/>
      <c r="D518" s="5"/>
      <c r="E518" s="5"/>
      <c r="F518" s="5"/>
      <c r="G518" s="5"/>
      <c r="H518" s="72"/>
      <c r="I518" s="107"/>
      <c r="J518" s="108"/>
      <c r="K518" s="5"/>
      <c r="L518" s="5"/>
      <c r="M518" s="5"/>
      <c r="N518" s="5"/>
      <c r="O518" s="5"/>
      <c r="P518" s="5"/>
      <c r="Q518" s="5"/>
      <c r="R518" s="5"/>
      <c r="S518" s="5"/>
      <c r="T518" s="5"/>
      <c r="U518" s="5"/>
      <c r="V518" s="5"/>
      <c r="W518" s="5"/>
      <c r="X518" s="5"/>
      <c r="Y518" s="5"/>
      <c r="Z518" s="5"/>
    </row>
    <row r="519" ht="16.5" customHeight="1">
      <c r="A519" s="5"/>
      <c r="B519" s="5"/>
      <c r="C519" s="5"/>
      <c r="D519" s="5"/>
      <c r="E519" s="5"/>
      <c r="F519" s="5"/>
      <c r="G519" s="5"/>
      <c r="H519" s="72"/>
      <c r="I519" s="107"/>
      <c r="J519" s="108"/>
      <c r="K519" s="5"/>
      <c r="L519" s="5"/>
      <c r="M519" s="5"/>
      <c r="N519" s="5"/>
      <c r="O519" s="5"/>
      <c r="P519" s="5"/>
      <c r="Q519" s="5"/>
      <c r="R519" s="5"/>
      <c r="S519" s="5"/>
      <c r="T519" s="5"/>
      <c r="U519" s="5"/>
      <c r="V519" s="5"/>
      <c r="W519" s="5"/>
      <c r="X519" s="5"/>
      <c r="Y519" s="5"/>
      <c r="Z519" s="5"/>
    </row>
    <row r="520" ht="16.5" customHeight="1">
      <c r="A520" s="5"/>
      <c r="B520" s="5"/>
      <c r="C520" s="5"/>
      <c r="D520" s="5"/>
      <c r="E520" s="5"/>
      <c r="F520" s="5"/>
      <c r="G520" s="5"/>
      <c r="H520" s="72"/>
      <c r="I520" s="107"/>
      <c r="J520" s="108"/>
      <c r="K520" s="5"/>
      <c r="L520" s="5"/>
      <c r="M520" s="5"/>
      <c r="N520" s="5"/>
      <c r="O520" s="5"/>
      <c r="P520" s="5"/>
      <c r="Q520" s="5"/>
      <c r="R520" s="5"/>
      <c r="S520" s="5"/>
      <c r="T520" s="5"/>
      <c r="U520" s="5"/>
      <c r="V520" s="5"/>
      <c r="W520" s="5"/>
      <c r="X520" s="5"/>
      <c r="Y520" s="5"/>
      <c r="Z520" s="5"/>
    </row>
    <row r="521" ht="16.5" customHeight="1">
      <c r="A521" s="5"/>
      <c r="B521" s="5"/>
      <c r="C521" s="5"/>
      <c r="D521" s="5"/>
      <c r="E521" s="5"/>
      <c r="F521" s="5"/>
      <c r="G521" s="5"/>
      <c r="H521" s="72"/>
      <c r="I521" s="107"/>
      <c r="J521" s="108"/>
      <c r="K521" s="5"/>
      <c r="L521" s="5"/>
      <c r="M521" s="5"/>
      <c r="N521" s="5"/>
      <c r="O521" s="5"/>
      <c r="P521" s="5"/>
      <c r="Q521" s="5"/>
      <c r="R521" s="5"/>
      <c r="S521" s="5"/>
      <c r="T521" s="5"/>
      <c r="U521" s="5"/>
      <c r="V521" s="5"/>
      <c r="W521" s="5"/>
      <c r="X521" s="5"/>
      <c r="Y521" s="5"/>
      <c r="Z521" s="5"/>
    </row>
    <row r="522" ht="16.5" customHeight="1">
      <c r="A522" s="5"/>
      <c r="B522" s="5"/>
      <c r="C522" s="5"/>
      <c r="D522" s="5"/>
      <c r="E522" s="5"/>
      <c r="F522" s="5"/>
      <c r="G522" s="5"/>
      <c r="H522" s="72"/>
      <c r="I522" s="107"/>
      <c r="J522" s="108"/>
      <c r="K522" s="5"/>
      <c r="L522" s="5"/>
      <c r="M522" s="5"/>
      <c r="N522" s="5"/>
      <c r="O522" s="5"/>
      <c r="P522" s="5"/>
      <c r="Q522" s="5"/>
      <c r="R522" s="5"/>
      <c r="S522" s="5"/>
      <c r="T522" s="5"/>
      <c r="U522" s="5"/>
      <c r="V522" s="5"/>
      <c r="W522" s="5"/>
      <c r="X522" s="5"/>
      <c r="Y522" s="5"/>
      <c r="Z522" s="5"/>
    </row>
    <row r="523" ht="16.5" customHeight="1">
      <c r="A523" s="5"/>
      <c r="B523" s="5"/>
      <c r="C523" s="5"/>
      <c r="D523" s="5"/>
      <c r="E523" s="5"/>
      <c r="F523" s="5"/>
      <c r="G523" s="5"/>
      <c r="H523" s="72"/>
      <c r="I523" s="107"/>
      <c r="J523" s="108"/>
      <c r="K523" s="5"/>
      <c r="L523" s="5"/>
      <c r="M523" s="5"/>
      <c r="N523" s="5"/>
      <c r="O523" s="5"/>
      <c r="P523" s="5"/>
      <c r="Q523" s="5"/>
      <c r="R523" s="5"/>
      <c r="S523" s="5"/>
      <c r="T523" s="5"/>
      <c r="U523" s="5"/>
      <c r="V523" s="5"/>
      <c r="W523" s="5"/>
      <c r="X523" s="5"/>
      <c r="Y523" s="5"/>
      <c r="Z523" s="5"/>
    </row>
    <row r="524" ht="16.5" customHeight="1">
      <c r="A524" s="5"/>
      <c r="B524" s="5"/>
      <c r="C524" s="5"/>
      <c r="D524" s="5"/>
      <c r="E524" s="5"/>
      <c r="F524" s="5"/>
      <c r="G524" s="5"/>
      <c r="H524" s="72"/>
      <c r="I524" s="107"/>
      <c r="J524" s="108"/>
      <c r="K524" s="5"/>
      <c r="L524" s="5"/>
      <c r="M524" s="5"/>
      <c r="N524" s="5"/>
      <c r="O524" s="5"/>
      <c r="P524" s="5"/>
      <c r="Q524" s="5"/>
      <c r="R524" s="5"/>
      <c r="S524" s="5"/>
      <c r="T524" s="5"/>
      <c r="U524" s="5"/>
      <c r="V524" s="5"/>
      <c r="W524" s="5"/>
      <c r="X524" s="5"/>
      <c r="Y524" s="5"/>
      <c r="Z524" s="5"/>
    </row>
    <row r="525" ht="16.5" customHeight="1">
      <c r="A525" s="5"/>
      <c r="B525" s="5"/>
      <c r="C525" s="5"/>
      <c r="D525" s="5"/>
      <c r="E525" s="5"/>
      <c r="F525" s="5"/>
      <c r="G525" s="5"/>
      <c r="H525" s="72"/>
      <c r="I525" s="107"/>
      <c r="J525" s="108"/>
      <c r="K525" s="5"/>
      <c r="L525" s="5"/>
      <c r="M525" s="5"/>
      <c r="N525" s="5"/>
      <c r="O525" s="5"/>
      <c r="P525" s="5"/>
      <c r="Q525" s="5"/>
      <c r="R525" s="5"/>
      <c r="S525" s="5"/>
      <c r="T525" s="5"/>
      <c r="U525" s="5"/>
      <c r="V525" s="5"/>
      <c r="W525" s="5"/>
      <c r="X525" s="5"/>
      <c r="Y525" s="5"/>
      <c r="Z525" s="5"/>
    </row>
    <row r="526" ht="16.5" customHeight="1">
      <c r="A526" s="5"/>
      <c r="B526" s="5"/>
      <c r="C526" s="5"/>
      <c r="D526" s="5"/>
      <c r="E526" s="5"/>
      <c r="F526" s="5"/>
      <c r="G526" s="5"/>
      <c r="H526" s="72"/>
      <c r="I526" s="107"/>
      <c r="J526" s="108"/>
      <c r="K526" s="5"/>
      <c r="L526" s="5"/>
      <c r="M526" s="5"/>
      <c r="N526" s="5"/>
      <c r="O526" s="5"/>
      <c r="P526" s="5"/>
      <c r="Q526" s="5"/>
      <c r="R526" s="5"/>
      <c r="S526" s="5"/>
      <c r="T526" s="5"/>
      <c r="U526" s="5"/>
      <c r="V526" s="5"/>
      <c r="W526" s="5"/>
      <c r="X526" s="5"/>
      <c r="Y526" s="5"/>
      <c r="Z526" s="5"/>
    </row>
    <row r="527" ht="16.5" customHeight="1">
      <c r="A527" s="5"/>
      <c r="B527" s="5"/>
      <c r="C527" s="5"/>
      <c r="D527" s="5"/>
      <c r="E527" s="5"/>
      <c r="F527" s="5"/>
      <c r="G527" s="5"/>
      <c r="H527" s="72"/>
      <c r="I527" s="107"/>
      <c r="J527" s="108"/>
      <c r="K527" s="5"/>
      <c r="L527" s="5"/>
      <c r="M527" s="5"/>
      <c r="N527" s="5"/>
      <c r="O527" s="5"/>
      <c r="P527" s="5"/>
      <c r="Q527" s="5"/>
      <c r="R527" s="5"/>
      <c r="S527" s="5"/>
      <c r="T527" s="5"/>
      <c r="U527" s="5"/>
      <c r="V527" s="5"/>
      <c r="W527" s="5"/>
      <c r="X527" s="5"/>
      <c r="Y527" s="5"/>
      <c r="Z527" s="5"/>
    </row>
    <row r="528" ht="16.5" customHeight="1">
      <c r="A528" s="5"/>
      <c r="B528" s="5"/>
      <c r="C528" s="5"/>
      <c r="D528" s="5"/>
      <c r="E528" s="5"/>
      <c r="F528" s="5"/>
      <c r="G528" s="5"/>
      <c r="H528" s="72"/>
      <c r="I528" s="107"/>
      <c r="J528" s="108"/>
      <c r="K528" s="5"/>
      <c r="L528" s="5"/>
      <c r="M528" s="5"/>
      <c r="N528" s="5"/>
      <c r="O528" s="5"/>
      <c r="P528" s="5"/>
      <c r="Q528" s="5"/>
      <c r="R528" s="5"/>
      <c r="S528" s="5"/>
      <c r="T528" s="5"/>
      <c r="U528" s="5"/>
      <c r="V528" s="5"/>
      <c r="W528" s="5"/>
      <c r="X528" s="5"/>
      <c r="Y528" s="5"/>
      <c r="Z528" s="5"/>
    </row>
    <row r="529" ht="16.5" customHeight="1">
      <c r="A529" s="5"/>
      <c r="B529" s="5"/>
      <c r="C529" s="5"/>
      <c r="D529" s="5"/>
      <c r="E529" s="5"/>
      <c r="F529" s="5"/>
      <c r="G529" s="5"/>
      <c r="H529" s="72"/>
      <c r="I529" s="107"/>
      <c r="J529" s="108"/>
      <c r="K529" s="5"/>
      <c r="L529" s="5"/>
      <c r="M529" s="5"/>
      <c r="N529" s="5"/>
      <c r="O529" s="5"/>
      <c r="P529" s="5"/>
      <c r="Q529" s="5"/>
      <c r="R529" s="5"/>
      <c r="S529" s="5"/>
      <c r="T529" s="5"/>
      <c r="U529" s="5"/>
      <c r="V529" s="5"/>
      <c r="W529" s="5"/>
      <c r="X529" s="5"/>
      <c r="Y529" s="5"/>
      <c r="Z529" s="5"/>
    </row>
    <row r="530" ht="16.5" customHeight="1">
      <c r="A530" s="5"/>
      <c r="B530" s="5"/>
      <c r="C530" s="5"/>
      <c r="D530" s="5"/>
      <c r="E530" s="5"/>
      <c r="F530" s="5"/>
      <c r="G530" s="5"/>
      <c r="H530" s="72"/>
      <c r="I530" s="107"/>
      <c r="J530" s="108"/>
      <c r="K530" s="5"/>
      <c r="L530" s="5"/>
      <c r="M530" s="5"/>
      <c r="N530" s="5"/>
      <c r="O530" s="5"/>
      <c r="P530" s="5"/>
      <c r="Q530" s="5"/>
      <c r="R530" s="5"/>
      <c r="S530" s="5"/>
      <c r="T530" s="5"/>
      <c r="U530" s="5"/>
      <c r="V530" s="5"/>
      <c r="W530" s="5"/>
      <c r="X530" s="5"/>
      <c r="Y530" s="5"/>
      <c r="Z530" s="5"/>
    </row>
    <row r="531" ht="16.5" customHeight="1">
      <c r="A531" s="5"/>
      <c r="B531" s="5"/>
      <c r="C531" s="5"/>
      <c r="D531" s="5"/>
      <c r="E531" s="5"/>
      <c r="F531" s="5"/>
      <c r="G531" s="5"/>
      <c r="H531" s="72"/>
      <c r="I531" s="107"/>
      <c r="J531" s="108"/>
      <c r="K531" s="5"/>
      <c r="L531" s="5"/>
      <c r="M531" s="5"/>
      <c r="N531" s="5"/>
      <c r="O531" s="5"/>
      <c r="P531" s="5"/>
      <c r="Q531" s="5"/>
      <c r="R531" s="5"/>
      <c r="S531" s="5"/>
      <c r="T531" s="5"/>
      <c r="U531" s="5"/>
      <c r="V531" s="5"/>
      <c r="W531" s="5"/>
      <c r="X531" s="5"/>
      <c r="Y531" s="5"/>
      <c r="Z531" s="5"/>
    </row>
    <row r="532" ht="16.5" customHeight="1">
      <c r="A532" s="5"/>
      <c r="B532" s="5"/>
      <c r="C532" s="5"/>
      <c r="D532" s="5"/>
      <c r="E532" s="5"/>
      <c r="F532" s="5"/>
      <c r="G532" s="5"/>
      <c r="H532" s="72"/>
      <c r="I532" s="107"/>
      <c r="J532" s="108"/>
      <c r="K532" s="5"/>
      <c r="L532" s="5"/>
      <c r="M532" s="5"/>
      <c r="N532" s="5"/>
      <c r="O532" s="5"/>
      <c r="P532" s="5"/>
      <c r="Q532" s="5"/>
      <c r="R532" s="5"/>
      <c r="S532" s="5"/>
      <c r="T532" s="5"/>
      <c r="U532" s="5"/>
      <c r="V532" s="5"/>
      <c r="W532" s="5"/>
      <c r="X532" s="5"/>
      <c r="Y532" s="5"/>
      <c r="Z532" s="5"/>
    </row>
    <row r="533" ht="16.5" customHeight="1">
      <c r="A533" s="5"/>
      <c r="B533" s="5"/>
      <c r="C533" s="5"/>
      <c r="D533" s="5"/>
      <c r="E533" s="5"/>
      <c r="F533" s="5"/>
      <c r="G533" s="5"/>
      <c r="H533" s="72"/>
      <c r="I533" s="107"/>
      <c r="J533" s="108"/>
      <c r="K533" s="5"/>
      <c r="L533" s="5"/>
      <c r="M533" s="5"/>
      <c r="N533" s="5"/>
      <c r="O533" s="5"/>
      <c r="P533" s="5"/>
      <c r="Q533" s="5"/>
      <c r="R533" s="5"/>
      <c r="S533" s="5"/>
      <c r="T533" s="5"/>
      <c r="U533" s="5"/>
      <c r="V533" s="5"/>
      <c r="W533" s="5"/>
      <c r="X533" s="5"/>
      <c r="Y533" s="5"/>
      <c r="Z533" s="5"/>
    </row>
    <row r="534" ht="16.5" customHeight="1">
      <c r="A534" s="5"/>
      <c r="B534" s="5"/>
      <c r="C534" s="5"/>
      <c r="D534" s="5"/>
      <c r="E534" s="5"/>
      <c r="F534" s="5"/>
      <c r="G534" s="5"/>
      <c r="H534" s="72"/>
      <c r="I534" s="107"/>
      <c r="J534" s="108"/>
      <c r="K534" s="5"/>
      <c r="L534" s="5"/>
      <c r="M534" s="5"/>
      <c r="N534" s="5"/>
      <c r="O534" s="5"/>
      <c r="P534" s="5"/>
      <c r="Q534" s="5"/>
      <c r="R534" s="5"/>
      <c r="S534" s="5"/>
      <c r="T534" s="5"/>
      <c r="U534" s="5"/>
      <c r="V534" s="5"/>
      <c r="W534" s="5"/>
      <c r="X534" s="5"/>
      <c r="Y534" s="5"/>
      <c r="Z534" s="5"/>
    </row>
    <row r="535" ht="16.5" customHeight="1">
      <c r="A535" s="5"/>
      <c r="B535" s="5"/>
      <c r="C535" s="5"/>
      <c r="D535" s="5"/>
      <c r="E535" s="5"/>
      <c r="F535" s="5"/>
      <c r="G535" s="5"/>
      <c r="H535" s="72"/>
      <c r="I535" s="107"/>
      <c r="J535" s="108"/>
      <c r="K535" s="5"/>
      <c r="L535" s="5"/>
      <c r="M535" s="5"/>
      <c r="N535" s="5"/>
      <c r="O535" s="5"/>
      <c r="P535" s="5"/>
      <c r="Q535" s="5"/>
      <c r="R535" s="5"/>
      <c r="S535" s="5"/>
      <c r="T535" s="5"/>
      <c r="U535" s="5"/>
      <c r="V535" s="5"/>
      <c r="W535" s="5"/>
      <c r="X535" s="5"/>
      <c r="Y535" s="5"/>
      <c r="Z535" s="5"/>
    </row>
    <row r="536" ht="16.5" customHeight="1">
      <c r="A536" s="5"/>
      <c r="B536" s="5"/>
      <c r="C536" s="5"/>
      <c r="D536" s="5"/>
      <c r="E536" s="5"/>
      <c r="F536" s="5"/>
      <c r="G536" s="5"/>
      <c r="H536" s="72"/>
      <c r="I536" s="107"/>
      <c r="J536" s="108"/>
      <c r="K536" s="5"/>
      <c r="L536" s="5"/>
      <c r="M536" s="5"/>
      <c r="N536" s="5"/>
      <c r="O536" s="5"/>
      <c r="P536" s="5"/>
      <c r="Q536" s="5"/>
      <c r="R536" s="5"/>
      <c r="S536" s="5"/>
      <c r="T536" s="5"/>
      <c r="U536" s="5"/>
      <c r="V536" s="5"/>
      <c r="W536" s="5"/>
      <c r="X536" s="5"/>
      <c r="Y536" s="5"/>
      <c r="Z536" s="5"/>
    </row>
    <row r="537" ht="16.5" customHeight="1">
      <c r="A537" s="5"/>
      <c r="B537" s="5"/>
      <c r="C537" s="5"/>
      <c r="D537" s="5"/>
      <c r="E537" s="5"/>
      <c r="F537" s="5"/>
      <c r="G537" s="5"/>
      <c r="H537" s="72"/>
      <c r="I537" s="107"/>
      <c r="J537" s="108"/>
      <c r="K537" s="5"/>
      <c r="L537" s="5"/>
      <c r="M537" s="5"/>
      <c r="N537" s="5"/>
      <c r="O537" s="5"/>
      <c r="P537" s="5"/>
      <c r="Q537" s="5"/>
      <c r="R537" s="5"/>
      <c r="S537" s="5"/>
      <c r="T537" s="5"/>
      <c r="U537" s="5"/>
      <c r="V537" s="5"/>
      <c r="W537" s="5"/>
      <c r="X537" s="5"/>
      <c r="Y537" s="5"/>
      <c r="Z537" s="5"/>
    </row>
    <row r="538" ht="16.5" customHeight="1">
      <c r="A538" s="5"/>
      <c r="B538" s="5"/>
      <c r="C538" s="5"/>
      <c r="D538" s="5"/>
      <c r="E538" s="5"/>
      <c r="F538" s="5"/>
      <c r="G538" s="5"/>
      <c r="H538" s="72"/>
      <c r="I538" s="107"/>
      <c r="J538" s="108"/>
      <c r="K538" s="5"/>
      <c r="L538" s="5"/>
      <c r="M538" s="5"/>
      <c r="N538" s="5"/>
      <c r="O538" s="5"/>
      <c r="P538" s="5"/>
      <c r="Q538" s="5"/>
      <c r="R538" s="5"/>
      <c r="S538" s="5"/>
      <c r="T538" s="5"/>
      <c r="U538" s="5"/>
      <c r="V538" s="5"/>
      <c r="W538" s="5"/>
      <c r="X538" s="5"/>
      <c r="Y538" s="5"/>
      <c r="Z538" s="5"/>
    </row>
    <row r="539" ht="16.5" customHeight="1">
      <c r="A539" s="5"/>
      <c r="B539" s="5"/>
      <c r="C539" s="5"/>
      <c r="D539" s="5"/>
      <c r="E539" s="5"/>
      <c r="F539" s="5"/>
      <c r="G539" s="5"/>
      <c r="H539" s="72"/>
      <c r="I539" s="107"/>
      <c r="J539" s="108"/>
      <c r="K539" s="5"/>
      <c r="L539" s="5"/>
      <c r="M539" s="5"/>
      <c r="N539" s="5"/>
      <c r="O539" s="5"/>
      <c r="P539" s="5"/>
      <c r="Q539" s="5"/>
      <c r="R539" s="5"/>
      <c r="S539" s="5"/>
      <c r="T539" s="5"/>
      <c r="U539" s="5"/>
      <c r="V539" s="5"/>
      <c r="W539" s="5"/>
      <c r="X539" s="5"/>
      <c r="Y539" s="5"/>
      <c r="Z539" s="5"/>
    </row>
    <row r="540" ht="16.5" customHeight="1">
      <c r="A540" s="5"/>
      <c r="B540" s="5"/>
      <c r="C540" s="5"/>
      <c r="D540" s="5"/>
      <c r="E540" s="5"/>
      <c r="F540" s="5"/>
      <c r="G540" s="5"/>
      <c r="H540" s="72"/>
      <c r="I540" s="107"/>
      <c r="J540" s="108"/>
      <c r="K540" s="5"/>
      <c r="L540" s="5"/>
      <c r="M540" s="5"/>
      <c r="N540" s="5"/>
      <c r="O540" s="5"/>
      <c r="P540" s="5"/>
      <c r="Q540" s="5"/>
      <c r="R540" s="5"/>
      <c r="S540" s="5"/>
      <c r="T540" s="5"/>
      <c r="U540" s="5"/>
      <c r="V540" s="5"/>
      <c r="W540" s="5"/>
      <c r="X540" s="5"/>
      <c r="Y540" s="5"/>
      <c r="Z540" s="5"/>
    </row>
    <row r="541" ht="16.5" customHeight="1">
      <c r="A541" s="5"/>
      <c r="B541" s="5"/>
      <c r="C541" s="5"/>
      <c r="D541" s="5"/>
      <c r="E541" s="5"/>
      <c r="F541" s="5"/>
      <c r="G541" s="5"/>
      <c r="H541" s="72"/>
      <c r="I541" s="107"/>
      <c r="J541" s="108"/>
      <c r="K541" s="5"/>
      <c r="L541" s="5"/>
      <c r="M541" s="5"/>
      <c r="N541" s="5"/>
      <c r="O541" s="5"/>
      <c r="P541" s="5"/>
      <c r="Q541" s="5"/>
      <c r="R541" s="5"/>
      <c r="S541" s="5"/>
      <c r="T541" s="5"/>
      <c r="U541" s="5"/>
      <c r="V541" s="5"/>
      <c r="W541" s="5"/>
      <c r="X541" s="5"/>
      <c r="Y541" s="5"/>
      <c r="Z541" s="5"/>
    </row>
    <row r="542" ht="16.5" customHeight="1">
      <c r="A542" s="5"/>
      <c r="B542" s="5"/>
      <c r="C542" s="5"/>
      <c r="D542" s="5"/>
      <c r="E542" s="5"/>
      <c r="F542" s="5"/>
      <c r="G542" s="5"/>
      <c r="H542" s="72"/>
      <c r="I542" s="107"/>
      <c r="J542" s="108"/>
      <c r="K542" s="5"/>
      <c r="L542" s="5"/>
      <c r="M542" s="5"/>
      <c r="N542" s="5"/>
      <c r="O542" s="5"/>
      <c r="P542" s="5"/>
      <c r="Q542" s="5"/>
      <c r="R542" s="5"/>
      <c r="S542" s="5"/>
      <c r="T542" s="5"/>
      <c r="U542" s="5"/>
      <c r="V542" s="5"/>
      <c r="W542" s="5"/>
      <c r="X542" s="5"/>
      <c r="Y542" s="5"/>
      <c r="Z542" s="5"/>
    </row>
    <row r="543" ht="16.5" customHeight="1">
      <c r="A543" s="5"/>
      <c r="B543" s="5"/>
      <c r="C543" s="5"/>
      <c r="D543" s="5"/>
      <c r="E543" s="5"/>
      <c r="F543" s="5"/>
      <c r="G543" s="5"/>
      <c r="H543" s="72"/>
      <c r="I543" s="107"/>
      <c r="J543" s="108"/>
      <c r="K543" s="5"/>
      <c r="L543" s="5"/>
      <c r="M543" s="5"/>
      <c r="N543" s="5"/>
      <c r="O543" s="5"/>
      <c r="P543" s="5"/>
      <c r="Q543" s="5"/>
      <c r="R543" s="5"/>
      <c r="S543" s="5"/>
      <c r="T543" s="5"/>
      <c r="U543" s="5"/>
      <c r="V543" s="5"/>
      <c r="W543" s="5"/>
      <c r="X543" s="5"/>
      <c r="Y543" s="5"/>
      <c r="Z543" s="5"/>
    </row>
    <row r="544" ht="16.5" customHeight="1">
      <c r="A544" s="5"/>
      <c r="B544" s="5"/>
      <c r="C544" s="5"/>
      <c r="D544" s="5"/>
      <c r="E544" s="5"/>
      <c r="F544" s="5"/>
      <c r="G544" s="5"/>
      <c r="H544" s="72"/>
      <c r="I544" s="107"/>
      <c r="J544" s="108"/>
      <c r="K544" s="5"/>
      <c r="L544" s="5"/>
      <c r="M544" s="5"/>
      <c r="N544" s="5"/>
      <c r="O544" s="5"/>
      <c r="P544" s="5"/>
      <c r="Q544" s="5"/>
      <c r="R544" s="5"/>
      <c r="S544" s="5"/>
      <c r="T544" s="5"/>
      <c r="U544" s="5"/>
      <c r="V544" s="5"/>
      <c r="W544" s="5"/>
      <c r="X544" s="5"/>
      <c r="Y544" s="5"/>
      <c r="Z544" s="5"/>
    </row>
    <row r="545" ht="16.5" customHeight="1">
      <c r="A545" s="5"/>
      <c r="B545" s="5"/>
      <c r="C545" s="5"/>
      <c r="D545" s="5"/>
      <c r="E545" s="5"/>
      <c r="F545" s="5"/>
      <c r="G545" s="5"/>
      <c r="H545" s="72"/>
      <c r="I545" s="107"/>
      <c r="J545" s="108"/>
      <c r="K545" s="5"/>
      <c r="L545" s="5"/>
      <c r="M545" s="5"/>
      <c r="N545" s="5"/>
      <c r="O545" s="5"/>
      <c r="P545" s="5"/>
      <c r="Q545" s="5"/>
      <c r="R545" s="5"/>
      <c r="S545" s="5"/>
      <c r="T545" s="5"/>
      <c r="U545" s="5"/>
      <c r="V545" s="5"/>
      <c r="W545" s="5"/>
      <c r="X545" s="5"/>
      <c r="Y545" s="5"/>
      <c r="Z545" s="5"/>
    </row>
    <row r="546" ht="16.5" customHeight="1">
      <c r="A546" s="5"/>
      <c r="B546" s="5"/>
      <c r="C546" s="5"/>
      <c r="D546" s="5"/>
      <c r="E546" s="5"/>
      <c r="F546" s="5"/>
      <c r="G546" s="5"/>
      <c r="H546" s="72"/>
      <c r="I546" s="107"/>
      <c r="J546" s="108"/>
      <c r="K546" s="5"/>
      <c r="L546" s="5"/>
      <c r="M546" s="5"/>
      <c r="N546" s="5"/>
      <c r="O546" s="5"/>
      <c r="P546" s="5"/>
      <c r="Q546" s="5"/>
      <c r="R546" s="5"/>
      <c r="S546" s="5"/>
      <c r="T546" s="5"/>
      <c r="U546" s="5"/>
      <c r="V546" s="5"/>
      <c r="W546" s="5"/>
      <c r="X546" s="5"/>
      <c r="Y546" s="5"/>
      <c r="Z546" s="5"/>
    </row>
    <row r="547" ht="16.5" customHeight="1">
      <c r="A547" s="5"/>
      <c r="B547" s="5"/>
      <c r="C547" s="5"/>
      <c r="D547" s="5"/>
      <c r="E547" s="5"/>
      <c r="F547" s="5"/>
      <c r="G547" s="5"/>
      <c r="H547" s="72"/>
      <c r="I547" s="107"/>
      <c r="J547" s="108"/>
      <c r="K547" s="5"/>
      <c r="L547" s="5"/>
      <c r="M547" s="5"/>
      <c r="N547" s="5"/>
      <c r="O547" s="5"/>
      <c r="P547" s="5"/>
      <c r="Q547" s="5"/>
      <c r="R547" s="5"/>
      <c r="S547" s="5"/>
      <c r="T547" s="5"/>
      <c r="U547" s="5"/>
      <c r="V547" s="5"/>
      <c r="W547" s="5"/>
      <c r="X547" s="5"/>
      <c r="Y547" s="5"/>
      <c r="Z547" s="5"/>
    </row>
    <row r="548" ht="16.5" customHeight="1">
      <c r="A548" s="5"/>
      <c r="B548" s="5"/>
      <c r="C548" s="5"/>
      <c r="D548" s="5"/>
      <c r="E548" s="5"/>
      <c r="F548" s="5"/>
      <c r="G548" s="5"/>
      <c r="H548" s="72"/>
      <c r="I548" s="107"/>
      <c r="J548" s="108"/>
      <c r="K548" s="5"/>
      <c r="L548" s="5"/>
      <c r="M548" s="5"/>
      <c r="N548" s="5"/>
      <c r="O548" s="5"/>
      <c r="P548" s="5"/>
      <c r="Q548" s="5"/>
      <c r="R548" s="5"/>
      <c r="S548" s="5"/>
      <c r="T548" s="5"/>
      <c r="U548" s="5"/>
      <c r="V548" s="5"/>
      <c r="W548" s="5"/>
      <c r="X548" s="5"/>
      <c r="Y548" s="5"/>
      <c r="Z548" s="5"/>
    </row>
    <row r="549" ht="16.5" customHeight="1">
      <c r="A549" s="5"/>
      <c r="B549" s="5"/>
      <c r="C549" s="5"/>
      <c r="D549" s="5"/>
      <c r="E549" s="5"/>
      <c r="F549" s="5"/>
      <c r="G549" s="5"/>
      <c r="H549" s="72"/>
      <c r="I549" s="107"/>
      <c r="J549" s="108"/>
      <c r="K549" s="5"/>
      <c r="L549" s="5"/>
      <c r="M549" s="5"/>
      <c r="N549" s="5"/>
      <c r="O549" s="5"/>
      <c r="P549" s="5"/>
      <c r="Q549" s="5"/>
      <c r="R549" s="5"/>
      <c r="S549" s="5"/>
      <c r="T549" s="5"/>
      <c r="U549" s="5"/>
      <c r="V549" s="5"/>
      <c r="W549" s="5"/>
      <c r="X549" s="5"/>
      <c r="Y549" s="5"/>
      <c r="Z549" s="5"/>
    </row>
    <row r="550" ht="16.5" customHeight="1">
      <c r="A550" s="5"/>
      <c r="B550" s="5"/>
      <c r="C550" s="5"/>
      <c r="D550" s="5"/>
      <c r="E550" s="5"/>
      <c r="F550" s="5"/>
      <c r="G550" s="5"/>
      <c r="H550" s="72"/>
      <c r="I550" s="107"/>
      <c r="J550" s="108"/>
      <c r="K550" s="5"/>
      <c r="L550" s="5"/>
      <c r="M550" s="5"/>
      <c r="N550" s="5"/>
      <c r="O550" s="5"/>
      <c r="P550" s="5"/>
      <c r="Q550" s="5"/>
      <c r="R550" s="5"/>
      <c r="S550" s="5"/>
      <c r="T550" s="5"/>
      <c r="U550" s="5"/>
      <c r="V550" s="5"/>
      <c r="W550" s="5"/>
      <c r="X550" s="5"/>
      <c r="Y550" s="5"/>
      <c r="Z550" s="5"/>
    </row>
    <row r="551" ht="16.5" customHeight="1">
      <c r="A551" s="5"/>
      <c r="B551" s="5"/>
      <c r="C551" s="5"/>
      <c r="D551" s="5"/>
      <c r="E551" s="5"/>
      <c r="F551" s="5"/>
      <c r="G551" s="5"/>
      <c r="H551" s="72"/>
      <c r="I551" s="107"/>
      <c r="J551" s="108"/>
      <c r="K551" s="5"/>
      <c r="L551" s="5"/>
      <c r="M551" s="5"/>
      <c r="N551" s="5"/>
      <c r="O551" s="5"/>
      <c r="P551" s="5"/>
      <c r="Q551" s="5"/>
      <c r="R551" s="5"/>
      <c r="S551" s="5"/>
      <c r="T551" s="5"/>
      <c r="U551" s="5"/>
      <c r="V551" s="5"/>
      <c r="W551" s="5"/>
      <c r="X551" s="5"/>
      <c r="Y551" s="5"/>
      <c r="Z551" s="5"/>
    </row>
    <row r="552" ht="16.5" customHeight="1">
      <c r="A552" s="5"/>
      <c r="B552" s="5"/>
      <c r="C552" s="5"/>
      <c r="D552" s="5"/>
      <c r="E552" s="5"/>
      <c r="F552" s="5"/>
      <c r="G552" s="5"/>
      <c r="H552" s="72"/>
      <c r="I552" s="107"/>
      <c r="J552" s="108"/>
      <c r="K552" s="5"/>
      <c r="L552" s="5"/>
      <c r="M552" s="5"/>
      <c r="N552" s="5"/>
      <c r="O552" s="5"/>
      <c r="P552" s="5"/>
      <c r="Q552" s="5"/>
      <c r="R552" s="5"/>
      <c r="S552" s="5"/>
      <c r="T552" s="5"/>
      <c r="U552" s="5"/>
      <c r="V552" s="5"/>
      <c r="W552" s="5"/>
      <c r="X552" s="5"/>
      <c r="Y552" s="5"/>
      <c r="Z552" s="5"/>
    </row>
    <row r="553" ht="16.5" customHeight="1">
      <c r="A553" s="5"/>
      <c r="B553" s="5"/>
      <c r="C553" s="5"/>
      <c r="D553" s="5"/>
      <c r="E553" s="5"/>
      <c r="F553" s="5"/>
      <c r="G553" s="5"/>
      <c r="H553" s="72"/>
      <c r="I553" s="107"/>
      <c r="J553" s="108"/>
      <c r="K553" s="5"/>
      <c r="L553" s="5"/>
      <c r="M553" s="5"/>
      <c r="N553" s="5"/>
      <c r="O553" s="5"/>
      <c r="P553" s="5"/>
      <c r="Q553" s="5"/>
      <c r="R553" s="5"/>
      <c r="S553" s="5"/>
      <c r="T553" s="5"/>
      <c r="U553" s="5"/>
      <c r="V553" s="5"/>
      <c r="W553" s="5"/>
      <c r="X553" s="5"/>
      <c r="Y553" s="5"/>
      <c r="Z553" s="5"/>
    </row>
    <row r="554" ht="16.5" customHeight="1">
      <c r="A554" s="5"/>
      <c r="B554" s="5"/>
      <c r="C554" s="5"/>
      <c r="D554" s="5"/>
      <c r="E554" s="5"/>
      <c r="F554" s="5"/>
      <c r="G554" s="5"/>
      <c r="H554" s="72"/>
      <c r="I554" s="107"/>
      <c r="J554" s="108"/>
      <c r="K554" s="5"/>
      <c r="L554" s="5"/>
      <c r="M554" s="5"/>
      <c r="N554" s="5"/>
      <c r="O554" s="5"/>
      <c r="P554" s="5"/>
      <c r="Q554" s="5"/>
      <c r="R554" s="5"/>
      <c r="S554" s="5"/>
      <c r="T554" s="5"/>
      <c r="U554" s="5"/>
      <c r="V554" s="5"/>
      <c r="W554" s="5"/>
      <c r="X554" s="5"/>
      <c r="Y554" s="5"/>
      <c r="Z554" s="5"/>
    </row>
    <row r="555" ht="16.5" customHeight="1">
      <c r="A555" s="5"/>
      <c r="B555" s="5"/>
      <c r="C555" s="5"/>
      <c r="D555" s="5"/>
      <c r="E555" s="5"/>
      <c r="F555" s="5"/>
      <c r="G555" s="5"/>
      <c r="H555" s="72"/>
      <c r="I555" s="107"/>
      <c r="J555" s="108"/>
      <c r="K555" s="5"/>
      <c r="L555" s="5"/>
      <c r="M555" s="5"/>
      <c r="N555" s="5"/>
      <c r="O555" s="5"/>
      <c r="P555" s="5"/>
      <c r="Q555" s="5"/>
      <c r="R555" s="5"/>
      <c r="S555" s="5"/>
      <c r="T555" s="5"/>
      <c r="U555" s="5"/>
      <c r="V555" s="5"/>
      <c r="W555" s="5"/>
      <c r="X555" s="5"/>
      <c r="Y555" s="5"/>
      <c r="Z555" s="5"/>
    </row>
    <row r="556" ht="16.5" customHeight="1">
      <c r="A556" s="5"/>
      <c r="B556" s="5"/>
      <c r="C556" s="5"/>
      <c r="D556" s="5"/>
      <c r="E556" s="5"/>
      <c r="F556" s="5"/>
      <c r="G556" s="5"/>
      <c r="H556" s="72"/>
      <c r="I556" s="107"/>
      <c r="J556" s="108"/>
      <c r="K556" s="5"/>
      <c r="L556" s="5"/>
      <c r="M556" s="5"/>
      <c r="N556" s="5"/>
      <c r="O556" s="5"/>
      <c r="P556" s="5"/>
      <c r="Q556" s="5"/>
      <c r="R556" s="5"/>
      <c r="S556" s="5"/>
      <c r="T556" s="5"/>
      <c r="U556" s="5"/>
      <c r="V556" s="5"/>
      <c r="W556" s="5"/>
      <c r="X556" s="5"/>
      <c r="Y556" s="5"/>
      <c r="Z556" s="5"/>
    </row>
    <row r="557" ht="16.5" customHeight="1">
      <c r="A557" s="5"/>
      <c r="B557" s="5"/>
      <c r="C557" s="5"/>
      <c r="D557" s="5"/>
      <c r="E557" s="5"/>
      <c r="F557" s="5"/>
      <c r="G557" s="5"/>
      <c r="H557" s="72"/>
      <c r="I557" s="107"/>
      <c r="J557" s="108"/>
      <c r="K557" s="5"/>
      <c r="L557" s="5"/>
      <c r="M557" s="5"/>
      <c r="N557" s="5"/>
      <c r="O557" s="5"/>
      <c r="P557" s="5"/>
      <c r="Q557" s="5"/>
      <c r="R557" s="5"/>
      <c r="S557" s="5"/>
      <c r="T557" s="5"/>
      <c r="U557" s="5"/>
      <c r="V557" s="5"/>
      <c r="W557" s="5"/>
      <c r="X557" s="5"/>
      <c r="Y557" s="5"/>
      <c r="Z557" s="5"/>
    </row>
    <row r="558" ht="16.5" customHeight="1">
      <c r="A558" s="5"/>
      <c r="B558" s="5"/>
      <c r="C558" s="5"/>
      <c r="D558" s="5"/>
      <c r="E558" s="5"/>
      <c r="F558" s="5"/>
      <c r="G558" s="5"/>
      <c r="H558" s="72"/>
      <c r="I558" s="107"/>
      <c r="J558" s="108"/>
      <c r="K558" s="5"/>
      <c r="L558" s="5"/>
      <c r="M558" s="5"/>
      <c r="N558" s="5"/>
      <c r="O558" s="5"/>
      <c r="P558" s="5"/>
      <c r="Q558" s="5"/>
      <c r="R558" s="5"/>
      <c r="S558" s="5"/>
      <c r="T558" s="5"/>
      <c r="U558" s="5"/>
      <c r="V558" s="5"/>
      <c r="W558" s="5"/>
      <c r="X558" s="5"/>
      <c r="Y558" s="5"/>
      <c r="Z558" s="5"/>
    </row>
    <row r="559" ht="16.5" customHeight="1">
      <c r="A559" s="5"/>
      <c r="B559" s="5"/>
      <c r="C559" s="5"/>
      <c r="D559" s="5"/>
      <c r="E559" s="5"/>
      <c r="F559" s="5"/>
      <c r="G559" s="5"/>
      <c r="H559" s="72"/>
      <c r="I559" s="107"/>
      <c r="J559" s="108"/>
      <c r="K559" s="5"/>
      <c r="L559" s="5"/>
      <c r="M559" s="5"/>
      <c r="N559" s="5"/>
      <c r="O559" s="5"/>
      <c r="P559" s="5"/>
      <c r="Q559" s="5"/>
      <c r="R559" s="5"/>
      <c r="S559" s="5"/>
      <c r="T559" s="5"/>
      <c r="U559" s="5"/>
      <c r="V559" s="5"/>
      <c r="W559" s="5"/>
      <c r="X559" s="5"/>
      <c r="Y559" s="5"/>
      <c r="Z559" s="5"/>
    </row>
    <row r="560" ht="16.5" customHeight="1">
      <c r="A560" s="5"/>
      <c r="B560" s="5"/>
      <c r="C560" s="5"/>
      <c r="D560" s="5"/>
      <c r="E560" s="5"/>
      <c r="F560" s="5"/>
      <c r="G560" s="5"/>
      <c r="H560" s="72"/>
      <c r="I560" s="107"/>
      <c r="J560" s="108"/>
      <c r="K560" s="5"/>
      <c r="L560" s="5"/>
      <c r="M560" s="5"/>
      <c r="N560" s="5"/>
      <c r="O560" s="5"/>
      <c r="P560" s="5"/>
      <c r="Q560" s="5"/>
      <c r="R560" s="5"/>
      <c r="S560" s="5"/>
      <c r="T560" s="5"/>
      <c r="U560" s="5"/>
      <c r="V560" s="5"/>
      <c r="W560" s="5"/>
      <c r="X560" s="5"/>
      <c r="Y560" s="5"/>
      <c r="Z560" s="5"/>
    </row>
    <row r="561" ht="16.5" customHeight="1">
      <c r="A561" s="5"/>
      <c r="B561" s="5"/>
      <c r="C561" s="5"/>
      <c r="D561" s="5"/>
      <c r="E561" s="5"/>
      <c r="F561" s="5"/>
      <c r="G561" s="5"/>
      <c r="H561" s="72"/>
      <c r="I561" s="107"/>
      <c r="J561" s="108"/>
      <c r="K561" s="5"/>
      <c r="L561" s="5"/>
      <c r="M561" s="5"/>
      <c r="N561" s="5"/>
      <c r="O561" s="5"/>
      <c r="P561" s="5"/>
      <c r="Q561" s="5"/>
      <c r="R561" s="5"/>
      <c r="S561" s="5"/>
      <c r="T561" s="5"/>
      <c r="U561" s="5"/>
      <c r="V561" s="5"/>
      <c r="W561" s="5"/>
      <c r="X561" s="5"/>
      <c r="Y561" s="5"/>
      <c r="Z561" s="5"/>
    </row>
    <row r="562" ht="16.5" customHeight="1">
      <c r="A562" s="5"/>
      <c r="B562" s="5"/>
      <c r="C562" s="5"/>
      <c r="D562" s="5"/>
      <c r="E562" s="5"/>
      <c r="F562" s="5"/>
      <c r="G562" s="5"/>
      <c r="H562" s="72"/>
      <c r="I562" s="107"/>
      <c r="J562" s="108"/>
      <c r="K562" s="5"/>
      <c r="L562" s="5"/>
      <c r="M562" s="5"/>
      <c r="N562" s="5"/>
      <c r="O562" s="5"/>
      <c r="P562" s="5"/>
      <c r="Q562" s="5"/>
      <c r="R562" s="5"/>
      <c r="S562" s="5"/>
      <c r="T562" s="5"/>
      <c r="U562" s="5"/>
      <c r="V562" s="5"/>
      <c r="W562" s="5"/>
      <c r="X562" s="5"/>
      <c r="Y562" s="5"/>
      <c r="Z562" s="5"/>
    </row>
    <row r="563" ht="16.5" customHeight="1">
      <c r="A563" s="5"/>
      <c r="B563" s="5"/>
      <c r="C563" s="5"/>
      <c r="D563" s="5"/>
      <c r="E563" s="5"/>
      <c r="F563" s="5"/>
      <c r="G563" s="5"/>
      <c r="H563" s="72"/>
      <c r="I563" s="107"/>
      <c r="J563" s="108"/>
      <c r="K563" s="5"/>
      <c r="L563" s="5"/>
      <c r="M563" s="5"/>
      <c r="N563" s="5"/>
      <c r="O563" s="5"/>
      <c r="P563" s="5"/>
      <c r="Q563" s="5"/>
      <c r="R563" s="5"/>
      <c r="S563" s="5"/>
      <c r="T563" s="5"/>
      <c r="U563" s="5"/>
      <c r="V563" s="5"/>
      <c r="W563" s="5"/>
      <c r="X563" s="5"/>
      <c r="Y563" s="5"/>
      <c r="Z563" s="5"/>
    </row>
    <row r="564" ht="16.5" customHeight="1">
      <c r="A564" s="5"/>
      <c r="B564" s="5"/>
      <c r="C564" s="5"/>
      <c r="D564" s="5"/>
      <c r="E564" s="5"/>
      <c r="F564" s="5"/>
      <c r="G564" s="5"/>
      <c r="H564" s="72"/>
      <c r="I564" s="107"/>
      <c r="J564" s="108"/>
      <c r="K564" s="5"/>
      <c r="L564" s="5"/>
      <c r="M564" s="5"/>
      <c r="N564" s="5"/>
      <c r="O564" s="5"/>
      <c r="P564" s="5"/>
      <c r="Q564" s="5"/>
      <c r="R564" s="5"/>
      <c r="S564" s="5"/>
      <c r="T564" s="5"/>
      <c r="U564" s="5"/>
      <c r="V564" s="5"/>
      <c r="W564" s="5"/>
      <c r="X564" s="5"/>
      <c r="Y564" s="5"/>
      <c r="Z564" s="5"/>
    </row>
    <row r="565" ht="16.5" customHeight="1">
      <c r="A565" s="5"/>
      <c r="B565" s="5"/>
      <c r="C565" s="5"/>
      <c r="D565" s="5"/>
      <c r="E565" s="5"/>
      <c r="F565" s="5"/>
      <c r="G565" s="5"/>
      <c r="H565" s="72"/>
      <c r="I565" s="107"/>
      <c r="J565" s="108"/>
      <c r="K565" s="5"/>
      <c r="L565" s="5"/>
      <c r="M565" s="5"/>
      <c r="N565" s="5"/>
      <c r="O565" s="5"/>
      <c r="P565" s="5"/>
      <c r="Q565" s="5"/>
      <c r="R565" s="5"/>
      <c r="S565" s="5"/>
      <c r="T565" s="5"/>
      <c r="U565" s="5"/>
      <c r="V565" s="5"/>
      <c r="W565" s="5"/>
      <c r="X565" s="5"/>
      <c r="Y565" s="5"/>
      <c r="Z565" s="5"/>
    </row>
    <row r="566" ht="16.5" customHeight="1">
      <c r="A566" s="5"/>
      <c r="B566" s="5"/>
      <c r="C566" s="5"/>
      <c r="D566" s="5"/>
      <c r="E566" s="5"/>
      <c r="F566" s="5"/>
      <c r="G566" s="5"/>
      <c r="H566" s="72"/>
      <c r="I566" s="107"/>
      <c r="J566" s="108"/>
      <c r="K566" s="5"/>
      <c r="L566" s="5"/>
      <c r="M566" s="5"/>
      <c r="N566" s="5"/>
      <c r="O566" s="5"/>
      <c r="P566" s="5"/>
      <c r="Q566" s="5"/>
      <c r="R566" s="5"/>
      <c r="S566" s="5"/>
      <c r="T566" s="5"/>
      <c r="U566" s="5"/>
      <c r="V566" s="5"/>
      <c r="W566" s="5"/>
      <c r="X566" s="5"/>
      <c r="Y566" s="5"/>
      <c r="Z566" s="5"/>
    </row>
    <row r="567" ht="16.5" customHeight="1">
      <c r="A567" s="5"/>
      <c r="B567" s="5"/>
      <c r="C567" s="5"/>
      <c r="D567" s="5"/>
      <c r="E567" s="5"/>
      <c r="F567" s="5"/>
      <c r="G567" s="5"/>
      <c r="H567" s="72"/>
      <c r="I567" s="107"/>
      <c r="J567" s="108"/>
      <c r="K567" s="5"/>
      <c r="L567" s="5"/>
      <c r="M567" s="5"/>
      <c r="N567" s="5"/>
      <c r="O567" s="5"/>
      <c r="P567" s="5"/>
      <c r="Q567" s="5"/>
      <c r="R567" s="5"/>
      <c r="S567" s="5"/>
      <c r="T567" s="5"/>
      <c r="U567" s="5"/>
      <c r="V567" s="5"/>
      <c r="W567" s="5"/>
      <c r="X567" s="5"/>
      <c r="Y567" s="5"/>
      <c r="Z567" s="5"/>
    </row>
    <row r="568" ht="16.5" customHeight="1">
      <c r="A568" s="5"/>
      <c r="B568" s="5"/>
      <c r="C568" s="5"/>
      <c r="D568" s="5"/>
      <c r="E568" s="5"/>
      <c r="F568" s="5"/>
      <c r="G568" s="5"/>
      <c r="H568" s="72"/>
      <c r="I568" s="107"/>
      <c r="J568" s="108"/>
      <c r="K568" s="5"/>
      <c r="L568" s="5"/>
      <c r="M568" s="5"/>
      <c r="N568" s="5"/>
      <c r="O568" s="5"/>
      <c r="P568" s="5"/>
      <c r="Q568" s="5"/>
      <c r="R568" s="5"/>
      <c r="S568" s="5"/>
      <c r="T568" s="5"/>
      <c r="U568" s="5"/>
      <c r="V568" s="5"/>
      <c r="W568" s="5"/>
      <c r="X568" s="5"/>
      <c r="Y568" s="5"/>
      <c r="Z568" s="5"/>
    </row>
    <row r="569" ht="16.5" customHeight="1">
      <c r="A569" s="5"/>
      <c r="B569" s="5"/>
      <c r="C569" s="5"/>
      <c r="D569" s="5"/>
      <c r="E569" s="5"/>
      <c r="F569" s="5"/>
      <c r="G569" s="5"/>
      <c r="H569" s="72"/>
      <c r="I569" s="107"/>
      <c r="J569" s="108"/>
      <c r="K569" s="5"/>
      <c r="L569" s="5"/>
      <c r="M569" s="5"/>
      <c r="N569" s="5"/>
      <c r="O569" s="5"/>
      <c r="P569" s="5"/>
      <c r="Q569" s="5"/>
      <c r="R569" s="5"/>
      <c r="S569" s="5"/>
      <c r="T569" s="5"/>
      <c r="U569" s="5"/>
      <c r="V569" s="5"/>
      <c r="W569" s="5"/>
      <c r="X569" s="5"/>
      <c r="Y569" s="5"/>
      <c r="Z569" s="5"/>
    </row>
    <row r="570" ht="16.5" customHeight="1">
      <c r="A570" s="5"/>
      <c r="B570" s="5"/>
      <c r="C570" s="5"/>
      <c r="D570" s="5"/>
      <c r="E570" s="5"/>
      <c r="F570" s="5"/>
      <c r="G570" s="5"/>
      <c r="H570" s="72"/>
      <c r="I570" s="107"/>
      <c r="J570" s="108"/>
      <c r="K570" s="5"/>
      <c r="L570" s="5"/>
      <c r="M570" s="5"/>
      <c r="N570" s="5"/>
      <c r="O570" s="5"/>
      <c r="P570" s="5"/>
      <c r="Q570" s="5"/>
      <c r="R570" s="5"/>
      <c r="S570" s="5"/>
      <c r="T570" s="5"/>
      <c r="U570" s="5"/>
      <c r="V570" s="5"/>
      <c r="W570" s="5"/>
      <c r="X570" s="5"/>
      <c r="Y570" s="5"/>
      <c r="Z570" s="5"/>
    </row>
    <row r="571" ht="16.5" customHeight="1">
      <c r="A571" s="5"/>
      <c r="B571" s="5"/>
      <c r="C571" s="5"/>
      <c r="D571" s="5"/>
      <c r="E571" s="5"/>
      <c r="F571" s="5"/>
      <c r="G571" s="5"/>
      <c r="H571" s="72"/>
      <c r="I571" s="107"/>
      <c r="J571" s="108"/>
      <c r="K571" s="5"/>
      <c r="L571" s="5"/>
      <c r="M571" s="5"/>
      <c r="N571" s="5"/>
      <c r="O571" s="5"/>
      <c r="P571" s="5"/>
      <c r="Q571" s="5"/>
      <c r="R571" s="5"/>
      <c r="S571" s="5"/>
      <c r="T571" s="5"/>
      <c r="U571" s="5"/>
      <c r="V571" s="5"/>
      <c r="W571" s="5"/>
      <c r="X571" s="5"/>
      <c r="Y571" s="5"/>
      <c r="Z571" s="5"/>
    </row>
    <row r="572" ht="16.5" customHeight="1">
      <c r="A572" s="5"/>
      <c r="B572" s="5"/>
      <c r="C572" s="5"/>
      <c r="D572" s="5"/>
      <c r="E572" s="5"/>
      <c r="F572" s="5"/>
      <c r="G572" s="5"/>
      <c r="H572" s="72"/>
      <c r="I572" s="107"/>
      <c r="J572" s="108"/>
      <c r="K572" s="5"/>
      <c r="L572" s="5"/>
      <c r="M572" s="5"/>
      <c r="N572" s="5"/>
      <c r="O572" s="5"/>
      <c r="P572" s="5"/>
      <c r="Q572" s="5"/>
      <c r="R572" s="5"/>
      <c r="S572" s="5"/>
      <c r="T572" s="5"/>
      <c r="U572" s="5"/>
      <c r="V572" s="5"/>
      <c r="W572" s="5"/>
      <c r="X572" s="5"/>
      <c r="Y572" s="5"/>
      <c r="Z572" s="5"/>
    </row>
    <row r="573" ht="16.5" customHeight="1">
      <c r="A573" s="5"/>
      <c r="B573" s="5"/>
      <c r="C573" s="5"/>
      <c r="D573" s="5"/>
      <c r="E573" s="5"/>
      <c r="F573" s="5"/>
      <c r="G573" s="5"/>
      <c r="H573" s="72"/>
      <c r="I573" s="107"/>
      <c r="J573" s="108"/>
      <c r="K573" s="5"/>
      <c r="L573" s="5"/>
      <c r="M573" s="5"/>
      <c r="N573" s="5"/>
      <c r="O573" s="5"/>
      <c r="P573" s="5"/>
      <c r="Q573" s="5"/>
      <c r="R573" s="5"/>
      <c r="S573" s="5"/>
      <c r="T573" s="5"/>
      <c r="U573" s="5"/>
      <c r="V573" s="5"/>
      <c r="W573" s="5"/>
      <c r="X573" s="5"/>
      <c r="Y573" s="5"/>
      <c r="Z573" s="5"/>
    </row>
    <row r="574" ht="16.5" customHeight="1">
      <c r="A574" s="5"/>
      <c r="B574" s="5"/>
      <c r="C574" s="5"/>
      <c r="D574" s="5"/>
      <c r="E574" s="5"/>
      <c r="F574" s="5"/>
      <c r="G574" s="5"/>
      <c r="H574" s="72"/>
      <c r="I574" s="107"/>
      <c r="J574" s="108"/>
      <c r="K574" s="5"/>
      <c r="L574" s="5"/>
      <c r="M574" s="5"/>
      <c r="N574" s="5"/>
      <c r="O574" s="5"/>
      <c r="P574" s="5"/>
      <c r="Q574" s="5"/>
      <c r="R574" s="5"/>
      <c r="S574" s="5"/>
      <c r="T574" s="5"/>
      <c r="U574" s="5"/>
      <c r="V574" s="5"/>
      <c r="W574" s="5"/>
      <c r="X574" s="5"/>
      <c r="Y574" s="5"/>
      <c r="Z574" s="5"/>
    </row>
    <row r="575" ht="16.5" customHeight="1">
      <c r="A575" s="5"/>
      <c r="B575" s="5"/>
      <c r="C575" s="5"/>
      <c r="D575" s="5"/>
      <c r="E575" s="5"/>
      <c r="F575" s="5"/>
      <c r="G575" s="5"/>
      <c r="H575" s="72"/>
      <c r="I575" s="107"/>
      <c r="J575" s="108"/>
      <c r="K575" s="5"/>
      <c r="L575" s="5"/>
      <c r="M575" s="5"/>
      <c r="N575" s="5"/>
      <c r="O575" s="5"/>
      <c r="P575" s="5"/>
      <c r="Q575" s="5"/>
      <c r="R575" s="5"/>
      <c r="S575" s="5"/>
      <c r="T575" s="5"/>
      <c r="U575" s="5"/>
      <c r="V575" s="5"/>
      <c r="W575" s="5"/>
      <c r="X575" s="5"/>
      <c r="Y575" s="5"/>
      <c r="Z575" s="5"/>
    </row>
    <row r="576" ht="16.5" customHeight="1">
      <c r="A576" s="5"/>
      <c r="B576" s="5"/>
      <c r="C576" s="5"/>
      <c r="D576" s="5"/>
      <c r="E576" s="5"/>
      <c r="F576" s="5"/>
      <c r="G576" s="5"/>
      <c r="H576" s="72"/>
      <c r="I576" s="107"/>
      <c r="J576" s="108"/>
      <c r="K576" s="5"/>
      <c r="L576" s="5"/>
      <c r="M576" s="5"/>
      <c r="N576" s="5"/>
      <c r="O576" s="5"/>
      <c r="P576" s="5"/>
      <c r="Q576" s="5"/>
      <c r="R576" s="5"/>
      <c r="S576" s="5"/>
      <c r="T576" s="5"/>
      <c r="U576" s="5"/>
      <c r="V576" s="5"/>
      <c r="W576" s="5"/>
      <c r="X576" s="5"/>
      <c r="Y576" s="5"/>
      <c r="Z576" s="5"/>
    </row>
    <row r="577" ht="16.5" customHeight="1">
      <c r="A577" s="5"/>
      <c r="B577" s="5"/>
      <c r="C577" s="5"/>
      <c r="D577" s="5"/>
      <c r="E577" s="5"/>
      <c r="F577" s="5"/>
      <c r="G577" s="5"/>
      <c r="H577" s="72"/>
      <c r="I577" s="107"/>
      <c r="J577" s="108"/>
      <c r="K577" s="5"/>
      <c r="L577" s="5"/>
      <c r="M577" s="5"/>
      <c r="N577" s="5"/>
      <c r="O577" s="5"/>
      <c r="P577" s="5"/>
      <c r="Q577" s="5"/>
      <c r="R577" s="5"/>
      <c r="S577" s="5"/>
      <c r="T577" s="5"/>
      <c r="U577" s="5"/>
      <c r="V577" s="5"/>
      <c r="W577" s="5"/>
      <c r="X577" s="5"/>
      <c r="Y577" s="5"/>
      <c r="Z577" s="5"/>
    </row>
    <row r="578" ht="16.5" customHeight="1">
      <c r="A578" s="5"/>
      <c r="B578" s="5"/>
      <c r="C578" s="5"/>
      <c r="D578" s="5"/>
      <c r="E578" s="5"/>
      <c r="F578" s="5"/>
      <c r="G578" s="5"/>
      <c r="H578" s="72"/>
      <c r="I578" s="107"/>
      <c r="J578" s="108"/>
      <c r="K578" s="5"/>
      <c r="L578" s="5"/>
      <c r="M578" s="5"/>
      <c r="N578" s="5"/>
      <c r="O578" s="5"/>
      <c r="P578" s="5"/>
      <c r="Q578" s="5"/>
      <c r="R578" s="5"/>
      <c r="S578" s="5"/>
      <c r="T578" s="5"/>
      <c r="U578" s="5"/>
      <c r="V578" s="5"/>
      <c r="W578" s="5"/>
      <c r="X578" s="5"/>
      <c r="Y578" s="5"/>
      <c r="Z578" s="5"/>
    </row>
    <row r="579" ht="16.5" customHeight="1">
      <c r="A579" s="5"/>
      <c r="B579" s="5"/>
      <c r="C579" s="5"/>
      <c r="D579" s="5"/>
      <c r="E579" s="5"/>
      <c r="F579" s="5"/>
      <c r="G579" s="5"/>
      <c r="H579" s="72"/>
      <c r="I579" s="107"/>
      <c r="J579" s="108"/>
      <c r="K579" s="5"/>
      <c r="L579" s="5"/>
      <c r="M579" s="5"/>
      <c r="N579" s="5"/>
      <c r="O579" s="5"/>
      <c r="P579" s="5"/>
      <c r="Q579" s="5"/>
      <c r="R579" s="5"/>
      <c r="S579" s="5"/>
      <c r="T579" s="5"/>
      <c r="U579" s="5"/>
      <c r="V579" s="5"/>
      <c r="W579" s="5"/>
      <c r="X579" s="5"/>
      <c r="Y579" s="5"/>
      <c r="Z579" s="5"/>
    </row>
    <row r="580" ht="16.5" customHeight="1">
      <c r="A580" s="5"/>
      <c r="B580" s="5"/>
      <c r="C580" s="5"/>
      <c r="D580" s="5"/>
      <c r="E580" s="5"/>
      <c r="F580" s="5"/>
      <c r="G580" s="5"/>
      <c r="H580" s="72"/>
      <c r="I580" s="107"/>
      <c r="J580" s="108"/>
      <c r="K580" s="5"/>
      <c r="L580" s="5"/>
      <c r="M580" s="5"/>
      <c r="N580" s="5"/>
      <c r="O580" s="5"/>
      <c r="P580" s="5"/>
      <c r="Q580" s="5"/>
      <c r="R580" s="5"/>
      <c r="S580" s="5"/>
      <c r="T580" s="5"/>
      <c r="U580" s="5"/>
      <c r="V580" s="5"/>
      <c r="W580" s="5"/>
      <c r="X580" s="5"/>
      <c r="Y580" s="5"/>
      <c r="Z580" s="5"/>
    </row>
    <row r="581" ht="16.5" customHeight="1">
      <c r="A581" s="5"/>
      <c r="B581" s="5"/>
      <c r="C581" s="5"/>
      <c r="D581" s="5"/>
      <c r="E581" s="5"/>
      <c r="F581" s="5"/>
      <c r="G581" s="5"/>
      <c r="H581" s="72"/>
      <c r="I581" s="107"/>
      <c r="J581" s="108"/>
      <c r="K581" s="5"/>
      <c r="L581" s="5"/>
      <c r="M581" s="5"/>
      <c r="N581" s="5"/>
      <c r="O581" s="5"/>
      <c r="P581" s="5"/>
      <c r="Q581" s="5"/>
      <c r="R581" s="5"/>
      <c r="S581" s="5"/>
      <c r="T581" s="5"/>
      <c r="U581" s="5"/>
      <c r="V581" s="5"/>
      <c r="W581" s="5"/>
      <c r="X581" s="5"/>
      <c r="Y581" s="5"/>
      <c r="Z581" s="5"/>
    </row>
    <row r="582" ht="16.5" customHeight="1">
      <c r="A582" s="5"/>
      <c r="B582" s="5"/>
      <c r="C582" s="5"/>
      <c r="D582" s="5"/>
      <c r="E582" s="5"/>
      <c r="F582" s="5"/>
      <c r="G582" s="5"/>
      <c r="H582" s="72"/>
      <c r="I582" s="107"/>
      <c r="J582" s="108"/>
      <c r="K582" s="5"/>
      <c r="L582" s="5"/>
      <c r="M582" s="5"/>
      <c r="N582" s="5"/>
      <c r="O582" s="5"/>
      <c r="P582" s="5"/>
      <c r="Q582" s="5"/>
      <c r="R582" s="5"/>
      <c r="S582" s="5"/>
      <c r="T582" s="5"/>
      <c r="U582" s="5"/>
      <c r="V582" s="5"/>
      <c r="W582" s="5"/>
      <c r="X582" s="5"/>
      <c r="Y582" s="5"/>
      <c r="Z582" s="5"/>
    </row>
    <row r="583" ht="16.5" customHeight="1">
      <c r="A583" s="5"/>
      <c r="B583" s="5"/>
      <c r="C583" s="5"/>
      <c r="D583" s="5"/>
      <c r="E583" s="5"/>
      <c r="F583" s="5"/>
      <c r="G583" s="5"/>
      <c r="H583" s="72"/>
      <c r="I583" s="107"/>
      <c r="J583" s="108"/>
      <c r="K583" s="5"/>
      <c r="L583" s="5"/>
      <c r="M583" s="5"/>
      <c r="N583" s="5"/>
      <c r="O583" s="5"/>
      <c r="P583" s="5"/>
      <c r="Q583" s="5"/>
      <c r="R583" s="5"/>
      <c r="S583" s="5"/>
      <c r="T583" s="5"/>
      <c r="U583" s="5"/>
      <c r="V583" s="5"/>
      <c r="W583" s="5"/>
      <c r="X583" s="5"/>
      <c r="Y583" s="5"/>
      <c r="Z583" s="5"/>
    </row>
    <row r="584" ht="16.5" customHeight="1">
      <c r="A584" s="5"/>
      <c r="B584" s="5"/>
      <c r="C584" s="5"/>
      <c r="D584" s="5"/>
      <c r="E584" s="5"/>
      <c r="F584" s="5"/>
      <c r="G584" s="5"/>
      <c r="H584" s="72"/>
      <c r="I584" s="107"/>
      <c r="J584" s="108"/>
      <c r="K584" s="5"/>
      <c r="L584" s="5"/>
      <c r="M584" s="5"/>
      <c r="N584" s="5"/>
      <c r="O584" s="5"/>
      <c r="P584" s="5"/>
      <c r="Q584" s="5"/>
      <c r="R584" s="5"/>
      <c r="S584" s="5"/>
      <c r="T584" s="5"/>
      <c r="U584" s="5"/>
      <c r="V584" s="5"/>
      <c r="W584" s="5"/>
      <c r="X584" s="5"/>
      <c r="Y584" s="5"/>
      <c r="Z584" s="5"/>
    </row>
    <row r="585" ht="16.5" customHeight="1">
      <c r="A585" s="5"/>
      <c r="B585" s="5"/>
      <c r="C585" s="5"/>
      <c r="D585" s="5"/>
      <c r="E585" s="5"/>
      <c r="F585" s="5"/>
      <c r="G585" s="5"/>
      <c r="H585" s="72"/>
      <c r="I585" s="107"/>
      <c r="J585" s="108"/>
      <c r="K585" s="5"/>
      <c r="L585" s="5"/>
      <c r="M585" s="5"/>
      <c r="N585" s="5"/>
      <c r="O585" s="5"/>
      <c r="P585" s="5"/>
      <c r="Q585" s="5"/>
      <c r="R585" s="5"/>
      <c r="S585" s="5"/>
      <c r="T585" s="5"/>
      <c r="U585" s="5"/>
      <c r="V585" s="5"/>
      <c r="W585" s="5"/>
      <c r="X585" s="5"/>
      <c r="Y585" s="5"/>
      <c r="Z585" s="5"/>
    </row>
    <row r="586" ht="16.5" customHeight="1">
      <c r="A586" s="5"/>
      <c r="B586" s="5"/>
      <c r="C586" s="5"/>
      <c r="D586" s="5"/>
      <c r="E586" s="5"/>
      <c r="F586" s="5"/>
      <c r="G586" s="5"/>
      <c r="H586" s="72"/>
      <c r="I586" s="107"/>
      <c r="J586" s="108"/>
      <c r="K586" s="5"/>
      <c r="L586" s="5"/>
      <c r="M586" s="5"/>
      <c r="N586" s="5"/>
      <c r="O586" s="5"/>
      <c r="P586" s="5"/>
      <c r="Q586" s="5"/>
      <c r="R586" s="5"/>
      <c r="S586" s="5"/>
      <c r="T586" s="5"/>
      <c r="U586" s="5"/>
      <c r="V586" s="5"/>
      <c r="W586" s="5"/>
      <c r="X586" s="5"/>
      <c r="Y586" s="5"/>
      <c r="Z586" s="5"/>
    </row>
    <row r="587" ht="16.5" customHeight="1">
      <c r="A587" s="5"/>
      <c r="B587" s="5"/>
      <c r="C587" s="5"/>
      <c r="D587" s="5"/>
      <c r="E587" s="5"/>
      <c r="F587" s="5"/>
      <c r="G587" s="5"/>
      <c r="H587" s="72"/>
      <c r="I587" s="107"/>
      <c r="J587" s="108"/>
      <c r="K587" s="5"/>
      <c r="L587" s="5"/>
      <c r="M587" s="5"/>
      <c r="N587" s="5"/>
      <c r="O587" s="5"/>
      <c r="P587" s="5"/>
      <c r="Q587" s="5"/>
      <c r="R587" s="5"/>
      <c r="S587" s="5"/>
      <c r="T587" s="5"/>
      <c r="U587" s="5"/>
      <c r="V587" s="5"/>
      <c r="W587" s="5"/>
      <c r="X587" s="5"/>
      <c r="Y587" s="5"/>
      <c r="Z587" s="5"/>
    </row>
    <row r="588" ht="16.5" customHeight="1">
      <c r="A588" s="5"/>
      <c r="B588" s="5"/>
      <c r="C588" s="5"/>
      <c r="D588" s="5"/>
      <c r="E588" s="5"/>
      <c r="F588" s="5"/>
      <c r="G588" s="5"/>
      <c r="H588" s="72"/>
      <c r="I588" s="107"/>
      <c r="J588" s="108"/>
      <c r="K588" s="5"/>
      <c r="L588" s="5"/>
      <c r="M588" s="5"/>
      <c r="N588" s="5"/>
      <c r="O588" s="5"/>
      <c r="P588" s="5"/>
      <c r="Q588" s="5"/>
      <c r="R588" s="5"/>
      <c r="S588" s="5"/>
      <c r="T588" s="5"/>
      <c r="U588" s="5"/>
      <c r="V588" s="5"/>
      <c r="W588" s="5"/>
      <c r="X588" s="5"/>
      <c r="Y588" s="5"/>
      <c r="Z588" s="5"/>
    </row>
    <row r="589" ht="16.5" customHeight="1">
      <c r="A589" s="5"/>
      <c r="B589" s="5"/>
      <c r="C589" s="5"/>
      <c r="D589" s="5"/>
      <c r="E589" s="5"/>
      <c r="F589" s="5"/>
      <c r="G589" s="5"/>
      <c r="H589" s="72"/>
      <c r="I589" s="107"/>
      <c r="J589" s="108"/>
      <c r="K589" s="5"/>
      <c r="L589" s="5"/>
      <c r="M589" s="5"/>
      <c r="N589" s="5"/>
      <c r="O589" s="5"/>
      <c r="P589" s="5"/>
      <c r="Q589" s="5"/>
      <c r="R589" s="5"/>
      <c r="S589" s="5"/>
      <c r="T589" s="5"/>
      <c r="U589" s="5"/>
      <c r="V589" s="5"/>
      <c r="W589" s="5"/>
      <c r="X589" s="5"/>
      <c r="Y589" s="5"/>
      <c r="Z589" s="5"/>
    </row>
    <row r="590" ht="16.5" customHeight="1">
      <c r="A590" s="5"/>
      <c r="B590" s="5"/>
      <c r="C590" s="5"/>
      <c r="D590" s="5"/>
      <c r="E590" s="5"/>
      <c r="F590" s="5"/>
      <c r="G590" s="5"/>
      <c r="H590" s="72"/>
      <c r="I590" s="107"/>
      <c r="J590" s="108"/>
      <c r="K590" s="5"/>
      <c r="L590" s="5"/>
      <c r="M590" s="5"/>
      <c r="N590" s="5"/>
      <c r="O590" s="5"/>
      <c r="P590" s="5"/>
      <c r="Q590" s="5"/>
      <c r="R590" s="5"/>
      <c r="S590" s="5"/>
      <c r="T590" s="5"/>
      <c r="U590" s="5"/>
      <c r="V590" s="5"/>
      <c r="W590" s="5"/>
      <c r="X590" s="5"/>
      <c r="Y590" s="5"/>
      <c r="Z590" s="5"/>
    </row>
    <row r="591" ht="16.5" customHeight="1">
      <c r="A591" s="5"/>
      <c r="B591" s="5"/>
      <c r="C591" s="5"/>
      <c r="D591" s="5"/>
      <c r="E591" s="5"/>
      <c r="F591" s="5"/>
      <c r="G591" s="5"/>
      <c r="H591" s="72"/>
      <c r="I591" s="107"/>
      <c r="J591" s="108"/>
      <c r="K591" s="5"/>
      <c r="L591" s="5"/>
      <c r="M591" s="5"/>
      <c r="N591" s="5"/>
      <c r="O591" s="5"/>
      <c r="P591" s="5"/>
      <c r="Q591" s="5"/>
      <c r="R591" s="5"/>
      <c r="S591" s="5"/>
      <c r="T591" s="5"/>
      <c r="U591" s="5"/>
      <c r="V591" s="5"/>
      <c r="W591" s="5"/>
      <c r="X591" s="5"/>
      <c r="Y591" s="5"/>
      <c r="Z591" s="5"/>
    </row>
    <row r="592" ht="16.5" customHeight="1">
      <c r="A592" s="5"/>
      <c r="B592" s="5"/>
      <c r="C592" s="5"/>
      <c r="D592" s="5"/>
      <c r="E592" s="5"/>
      <c r="F592" s="5"/>
      <c r="G592" s="5"/>
      <c r="H592" s="72"/>
      <c r="I592" s="107"/>
      <c r="J592" s="108"/>
      <c r="K592" s="5"/>
      <c r="L592" s="5"/>
      <c r="M592" s="5"/>
      <c r="N592" s="5"/>
      <c r="O592" s="5"/>
      <c r="P592" s="5"/>
      <c r="Q592" s="5"/>
      <c r="R592" s="5"/>
      <c r="S592" s="5"/>
      <c r="T592" s="5"/>
      <c r="U592" s="5"/>
      <c r="V592" s="5"/>
      <c r="W592" s="5"/>
      <c r="X592" s="5"/>
      <c r="Y592" s="5"/>
      <c r="Z592" s="5"/>
    </row>
    <row r="593" ht="16.5" customHeight="1">
      <c r="A593" s="5"/>
      <c r="B593" s="5"/>
      <c r="C593" s="5"/>
      <c r="D593" s="5"/>
      <c r="E593" s="5"/>
      <c r="F593" s="5"/>
      <c r="G593" s="5"/>
      <c r="H593" s="72"/>
      <c r="I593" s="107"/>
      <c r="J593" s="108"/>
      <c r="K593" s="5"/>
      <c r="L593" s="5"/>
      <c r="M593" s="5"/>
      <c r="N593" s="5"/>
      <c r="O593" s="5"/>
      <c r="P593" s="5"/>
      <c r="Q593" s="5"/>
      <c r="R593" s="5"/>
      <c r="S593" s="5"/>
      <c r="T593" s="5"/>
      <c r="U593" s="5"/>
      <c r="V593" s="5"/>
      <c r="W593" s="5"/>
      <c r="X593" s="5"/>
      <c r="Y593" s="5"/>
      <c r="Z593" s="5"/>
    </row>
    <row r="594" ht="16.5" customHeight="1">
      <c r="A594" s="5"/>
      <c r="B594" s="5"/>
      <c r="C594" s="5"/>
      <c r="D594" s="5"/>
      <c r="E594" s="5"/>
      <c r="F594" s="5"/>
      <c r="G594" s="5"/>
      <c r="H594" s="72"/>
      <c r="I594" s="107"/>
      <c r="J594" s="108"/>
      <c r="K594" s="5"/>
      <c r="L594" s="5"/>
      <c r="M594" s="5"/>
      <c r="N594" s="5"/>
      <c r="O594" s="5"/>
      <c r="P594" s="5"/>
      <c r="Q594" s="5"/>
      <c r="R594" s="5"/>
      <c r="S594" s="5"/>
      <c r="T594" s="5"/>
      <c r="U594" s="5"/>
      <c r="V594" s="5"/>
      <c r="W594" s="5"/>
      <c r="X594" s="5"/>
      <c r="Y594" s="5"/>
      <c r="Z594" s="5"/>
    </row>
    <row r="595" ht="16.5" customHeight="1">
      <c r="A595" s="5"/>
      <c r="B595" s="5"/>
      <c r="C595" s="5"/>
      <c r="D595" s="5"/>
      <c r="E595" s="5"/>
      <c r="F595" s="5"/>
      <c r="G595" s="5"/>
      <c r="H595" s="72"/>
      <c r="I595" s="107"/>
      <c r="J595" s="108"/>
      <c r="K595" s="5"/>
      <c r="L595" s="5"/>
      <c r="M595" s="5"/>
      <c r="N595" s="5"/>
      <c r="O595" s="5"/>
      <c r="P595" s="5"/>
      <c r="Q595" s="5"/>
      <c r="R595" s="5"/>
      <c r="S595" s="5"/>
      <c r="T595" s="5"/>
      <c r="U595" s="5"/>
      <c r="V595" s="5"/>
      <c r="W595" s="5"/>
      <c r="X595" s="5"/>
      <c r="Y595" s="5"/>
      <c r="Z595" s="5"/>
    </row>
    <row r="596" ht="16.5" customHeight="1">
      <c r="A596" s="5"/>
      <c r="B596" s="5"/>
      <c r="C596" s="5"/>
      <c r="D596" s="5"/>
      <c r="E596" s="5"/>
      <c r="F596" s="5"/>
      <c r="G596" s="5"/>
      <c r="H596" s="72"/>
      <c r="I596" s="107"/>
      <c r="J596" s="108"/>
      <c r="K596" s="5"/>
      <c r="L596" s="5"/>
      <c r="M596" s="5"/>
      <c r="N596" s="5"/>
      <c r="O596" s="5"/>
      <c r="P596" s="5"/>
      <c r="Q596" s="5"/>
      <c r="R596" s="5"/>
      <c r="S596" s="5"/>
      <c r="T596" s="5"/>
      <c r="U596" s="5"/>
      <c r="V596" s="5"/>
      <c r="W596" s="5"/>
      <c r="X596" s="5"/>
      <c r="Y596" s="5"/>
      <c r="Z596" s="5"/>
    </row>
    <row r="597" ht="16.5" customHeight="1">
      <c r="A597" s="5"/>
      <c r="B597" s="5"/>
      <c r="C597" s="5"/>
      <c r="D597" s="5"/>
      <c r="E597" s="5"/>
      <c r="F597" s="5"/>
      <c r="G597" s="5"/>
      <c r="H597" s="72"/>
      <c r="I597" s="107"/>
      <c r="J597" s="108"/>
      <c r="K597" s="5"/>
      <c r="L597" s="5"/>
      <c r="M597" s="5"/>
      <c r="N597" s="5"/>
      <c r="O597" s="5"/>
      <c r="P597" s="5"/>
      <c r="Q597" s="5"/>
      <c r="R597" s="5"/>
      <c r="S597" s="5"/>
      <c r="T597" s="5"/>
      <c r="U597" s="5"/>
      <c r="V597" s="5"/>
      <c r="W597" s="5"/>
      <c r="X597" s="5"/>
      <c r="Y597" s="5"/>
      <c r="Z597" s="5"/>
    </row>
    <row r="598" ht="16.5" customHeight="1">
      <c r="A598" s="5"/>
      <c r="B598" s="5"/>
      <c r="C598" s="5"/>
      <c r="D598" s="5"/>
      <c r="E598" s="5"/>
      <c r="F598" s="5"/>
      <c r="G598" s="5"/>
      <c r="H598" s="72"/>
      <c r="I598" s="107"/>
      <c r="J598" s="108"/>
      <c r="K598" s="5"/>
      <c r="L598" s="5"/>
      <c r="M598" s="5"/>
      <c r="N598" s="5"/>
      <c r="O598" s="5"/>
      <c r="P598" s="5"/>
      <c r="Q598" s="5"/>
      <c r="R598" s="5"/>
      <c r="S598" s="5"/>
      <c r="T598" s="5"/>
      <c r="U598" s="5"/>
      <c r="V598" s="5"/>
      <c r="W598" s="5"/>
      <c r="X598" s="5"/>
      <c r="Y598" s="5"/>
      <c r="Z598" s="5"/>
    </row>
    <row r="599" ht="16.5" customHeight="1">
      <c r="A599" s="5"/>
      <c r="B599" s="5"/>
      <c r="C599" s="5"/>
      <c r="D599" s="5"/>
      <c r="E599" s="5"/>
      <c r="F599" s="5"/>
      <c r="G599" s="5"/>
      <c r="H599" s="72"/>
      <c r="I599" s="107"/>
      <c r="J599" s="108"/>
      <c r="K599" s="5"/>
      <c r="L599" s="5"/>
      <c r="M599" s="5"/>
      <c r="N599" s="5"/>
      <c r="O599" s="5"/>
      <c r="P599" s="5"/>
      <c r="Q599" s="5"/>
      <c r="R599" s="5"/>
      <c r="S599" s="5"/>
      <c r="T599" s="5"/>
      <c r="U599" s="5"/>
      <c r="V599" s="5"/>
      <c r="W599" s="5"/>
      <c r="X599" s="5"/>
      <c r="Y599" s="5"/>
      <c r="Z599" s="5"/>
    </row>
    <row r="600" ht="16.5" customHeight="1">
      <c r="A600" s="5"/>
      <c r="B600" s="5"/>
      <c r="C600" s="5"/>
      <c r="D600" s="5"/>
      <c r="E600" s="5"/>
      <c r="F600" s="5"/>
      <c r="G600" s="5"/>
      <c r="H600" s="72"/>
      <c r="I600" s="107"/>
      <c r="J600" s="108"/>
      <c r="K600" s="5"/>
      <c r="L600" s="5"/>
      <c r="M600" s="5"/>
      <c r="N600" s="5"/>
      <c r="O600" s="5"/>
      <c r="P600" s="5"/>
      <c r="Q600" s="5"/>
      <c r="R600" s="5"/>
      <c r="S600" s="5"/>
      <c r="T600" s="5"/>
      <c r="U600" s="5"/>
      <c r="V600" s="5"/>
      <c r="W600" s="5"/>
      <c r="X600" s="5"/>
      <c r="Y600" s="5"/>
      <c r="Z600" s="5"/>
    </row>
    <row r="601" ht="16.5" customHeight="1">
      <c r="A601" s="5"/>
      <c r="B601" s="5"/>
      <c r="C601" s="5"/>
      <c r="D601" s="5"/>
      <c r="E601" s="5"/>
      <c r="F601" s="5"/>
      <c r="G601" s="5"/>
      <c r="H601" s="72"/>
      <c r="I601" s="107"/>
      <c r="J601" s="108"/>
      <c r="K601" s="5"/>
      <c r="L601" s="5"/>
      <c r="M601" s="5"/>
      <c r="N601" s="5"/>
      <c r="O601" s="5"/>
      <c r="P601" s="5"/>
      <c r="Q601" s="5"/>
      <c r="R601" s="5"/>
      <c r="S601" s="5"/>
      <c r="T601" s="5"/>
      <c r="U601" s="5"/>
      <c r="V601" s="5"/>
      <c r="W601" s="5"/>
      <c r="X601" s="5"/>
      <c r="Y601" s="5"/>
      <c r="Z601" s="5"/>
    </row>
    <row r="602" ht="16.5" customHeight="1">
      <c r="A602" s="5"/>
      <c r="B602" s="5"/>
      <c r="C602" s="5"/>
      <c r="D602" s="5"/>
      <c r="E602" s="5"/>
      <c r="F602" s="5"/>
      <c r="G602" s="5"/>
      <c r="H602" s="72"/>
      <c r="I602" s="107"/>
      <c r="J602" s="108"/>
      <c r="K602" s="5"/>
      <c r="L602" s="5"/>
      <c r="M602" s="5"/>
      <c r="N602" s="5"/>
      <c r="O602" s="5"/>
      <c r="P602" s="5"/>
      <c r="Q602" s="5"/>
      <c r="R602" s="5"/>
      <c r="S602" s="5"/>
      <c r="T602" s="5"/>
      <c r="U602" s="5"/>
      <c r="V602" s="5"/>
      <c r="W602" s="5"/>
      <c r="X602" s="5"/>
      <c r="Y602" s="5"/>
      <c r="Z602" s="5"/>
    </row>
    <row r="603" ht="16.5" customHeight="1">
      <c r="A603" s="5"/>
      <c r="B603" s="5"/>
      <c r="C603" s="5"/>
      <c r="D603" s="5"/>
      <c r="E603" s="5"/>
      <c r="F603" s="5"/>
      <c r="G603" s="5"/>
      <c r="H603" s="72"/>
      <c r="I603" s="107"/>
      <c r="J603" s="108"/>
      <c r="K603" s="5"/>
      <c r="L603" s="5"/>
      <c r="M603" s="5"/>
      <c r="N603" s="5"/>
      <c r="O603" s="5"/>
      <c r="P603" s="5"/>
      <c r="Q603" s="5"/>
      <c r="R603" s="5"/>
      <c r="S603" s="5"/>
      <c r="T603" s="5"/>
      <c r="U603" s="5"/>
      <c r="V603" s="5"/>
      <c r="W603" s="5"/>
      <c r="X603" s="5"/>
      <c r="Y603" s="5"/>
      <c r="Z603" s="5"/>
    </row>
    <row r="604" ht="16.5" customHeight="1">
      <c r="A604" s="5"/>
      <c r="B604" s="5"/>
      <c r="C604" s="5"/>
      <c r="D604" s="5"/>
      <c r="E604" s="5"/>
      <c r="F604" s="5"/>
      <c r="G604" s="5"/>
      <c r="H604" s="72"/>
      <c r="I604" s="107"/>
      <c r="J604" s="108"/>
      <c r="K604" s="5"/>
      <c r="L604" s="5"/>
      <c r="M604" s="5"/>
      <c r="N604" s="5"/>
      <c r="O604" s="5"/>
      <c r="P604" s="5"/>
      <c r="Q604" s="5"/>
      <c r="R604" s="5"/>
      <c r="S604" s="5"/>
      <c r="T604" s="5"/>
      <c r="U604" s="5"/>
      <c r="V604" s="5"/>
      <c r="W604" s="5"/>
      <c r="X604" s="5"/>
      <c r="Y604" s="5"/>
      <c r="Z604" s="5"/>
    </row>
    <row r="605" ht="16.5" customHeight="1">
      <c r="A605" s="5"/>
      <c r="B605" s="5"/>
      <c r="C605" s="5"/>
      <c r="D605" s="5"/>
      <c r="E605" s="5"/>
      <c r="F605" s="5"/>
      <c r="G605" s="5"/>
      <c r="H605" s="72"/>
      <c r="I605" s="107"/>
      <c r="J605" s="108"/>
      <c r="K605" s="5"/>
      <c r="L605" s="5"/>
      <c r="M605" s="5"/>
      <c r="N605" s="5"/>
      <c r="O605" s="5"/>
      <c r="P605" s="5"/>
      <c r="Q605" s="5"/>
      <c r="R605" s="5"/>
      <c r="S605" s="5"/>
      <c r="T605" s="5"/>
      <c r="U605" s="5"/>
      <c r="V605" s="5"/>
      <c r="W605" s="5"/>
      <c r="X605" s="5"/>
      <c r="Y605" s="5"/>
      <c r="Z605" s="5"/>
    </row>
    <row r="606" ht="16.5" customHeight="1">
      <c r="A606" s="5"/>
      <c r="B606" s="5"/>
      <c r="C606" s="5"/>
      <c r="D606" s="5"/>
      <c r="E606" s="5"/>
      <c r="F606" s="5"/>
      <c r="G606" s="5"/>
      <c r="H606" s="72"/>
      <c r="I606" s="107"/>
      <c r="J606" s="108"/>
      <c r="K606" s="5"/>
      <c r="L606" s="5"/>
      <c r="M606" s="5"/>
      <c r="N606" s="5"/>
      <c r="O606" s="5"/>
      <c r="P606" s="5"/>
      <c r="Q606" s="5"/>
      <c r="R606" s="5"/>
      <c r="S606" s="5"/>
      <c r="T606" s="5"/>
      <c r="U606" s="5"/>
      <c r="V606" s="5"/>
      <c r="W606" s="5"/>
      <c r="X606" s="5"/>
      <c r="Y606" s="5"/>
      <c r="Z606" s="5"/>
    </row>
    <row r="607" ht="16.5" customHeight="1">
      <c r="A607" s="5"/>
      <c r="B607" s="5"/>
      <c r="C607" s="5"/>
      <c r="D607" s="5"/>
      <c r="E607" s="5"/>
      <c r="F607" s="5"/>
      <c r="G607" s="5"/>
      <c r="H607" s="72"/>
      <c r="I607" s="107"/>
      <c r="J607" s="108"/>
      <c r="K607" s="5"/>
      <c r="L607" s="5"/>
      <c r="M607" s="5"/>
      <c r="N607" s="5"/>
      <c r="O607" s="5"/>
      <c r="P607" s="5"/>
      <c r="Q607" s="5"/>
      <c r="R607" s="5"/>
      <c r="S607" s="5"/>
      <c r="T607" s="5"/>
      <c r="U607" s="5"/>
      <c r="V607" s="5"/>
      <c r="W607" s="5"/>
      <c r="X607" s="5"/>
      <c r="Y607" s="5"/>
      <c r="Z607" s="5"/>
    </row>
    <row r="608" ht="16.5" customHeight="1">
      <c r="A608" s="5"/>
      <c r="B608" s="5"/>
      <c r="C608" s="5"/>
      <c r="D608" s="5"/>
      <c r="E608" s="5"/>
      <c r="F608" s="5"/>
      <c r="G608" s="5"/>
      <c r="H608" s="72"/>
      <c r="I608" s="107"/>
      <c r="J608" s="108"/>
      <c r="K608" s="5"/>
      <c r="L608" s="5"/>
      <c r="M608" s="5"/>
      <c r="N608" s="5"/>
      <c r="O608" s="5"/>
      <c r="P608" s="5"/>
      <c r="Q608" s="5"/>
      <c r="R608" s="5"/>
      <c r="S608" s="5"/>
      <c r="T608" s="5"/>
      <c r="U608" s="5"/>
      <c r="V608" s="5"/>
      <c r="W608" s="5"/>
      <c r="X608" s="5"/>
      <c r="Y608" s="5"/>
      <c r="Z608" s="5"/>
    </row>
    <row r="609" ht="16.5" customHeight="1">
      <c r="A609" s="5"/>
      <c r="B609" s="5"/>
      <c r="C609" s="5"/>
      <c r="D609" s="5"/>
      <c r="E609" s="5"/>
      <c r="F609" s="5"/>
      <c r="G609" s="5"/>
      <c r="H609" s="72"/>
      <c r="I609" s="107"/>
      <c r="J609" s="108"/>
      <c r="K609" s="5"/>
      <c r="L609" s="5"/>
      <c r="M609" s="5"/>
      <c r="N609" s="5"/>
      <c r="O609" s="5"/>
      <c r="P609" s="5"/>
      <c r="Q609" s="5"/>
      <c r="R609" s="5"/>
      <c r="S609" s="5"/>
      <c r="T609" s="5"/>
      <c r="U609" s="5"/>
      <c r="V609" s="5"/>
      <c r="W609" s="5"/>
      <c r="X609" s="5"/>
      <c r="Y609" s="5"/>
      <c r="Z609" s="5"/>
    </row>
    <row r="610" ht="16.5" customHeight="1">
      <c r="A610" s="5"/>
      <c r="B610" s="5"/>
      <c r="C610" s="5"/>
      <c r="D610" s="5"/>
      <c r="E610" s="5"/>
      <c r="F610" s="5"/>
      <c r="G610" s="5"/>
      <c r="H610" s="72"/>
      <c r="I610" s="107"/>
      <c r="J610" s="108"/>
      <c r="K610" s="5"/>
      <c r="L610" s="5"/>
      <c r="M610" s="5"/>
      <c r="N610" s="5"/>
      <c r="O610" s="5"/>
      <c r="P610" s="5"/>
      <c r="Q610" s="5"/>
      <c r="R610" s="5"/>
      <c r="S610" s="5"/>
      <c r="T610" s="5"/>
      <c r="U610" s="5"/>
      <c r="V610" s="5"/>
      <c r="W610" s="5"/>
      <c r="X610" s="5"/>
      <c r="Y610" s="5"/>
      <c r="Z610" s="5"/>
    </row>
    <row r="611" ht="16.5" customHeight="1">
      <c r="A611" s="5"/>
      <c r="B611" s="5"/>
      <c r="C611" s="5"/>
      <c r="D611" s="5"/>
      <c r="E611" s="5"/>
      <c r="F611" s="5"/>
      <c r="G611" s="5"/>
      <c r="H611" s="72"/>
      <c r="I611" s="107"/>
      <c r="J611" s="108"/>
      <c r="K611" s="5"/>
      <c r="L611" s="5"/>
      <c r="M611" s="5"/>
      <c r="N611" s="5"/>
      <c r="O611" s="5"/>
      <c r="P611" s="5"/>
      <c r="Q611" s="5"/>
      <c r="R611" s="5"/>
      <c r="S611" s="5"/>
      <c r="T611" s="5"/>
      <c r="U611" s="5"/>
      <c r="V611" s="5"/>
      <c r="W611" s="5"/>
      <c r="X611" s="5"/>
      <c r="Y611" s="5"/>
      <c r="Z611" s="5"/>
    </row>
    <row r="612" ht="16.5" customHeight="1">
      <c r="A612" s="5"/>
      <c r="B612" s="5"/>
      <c r="C612" s="5"/>
      <c r="D612" s="5"/>
      <c r="E612" s="5"/>
      <c r="F612" s="5"/>
      <c r="G612" s="5"/>
      <c r="H612" s="72"/>
      <c r="I612" s="107"/>
      <c r="J612" s="108"/>
      <c r="K612" s="5"/>
      <c r="L612" s="5"/>
      <c r="M612" s="5"/>
      <c r="N612" s="5"/>
      <c r="O612" s="5"/>
      <c r="P612" s="5"/>
      <c r="Q612" s="5"/>
      <c r="R612" s="5"/>
      <c r="S612" s="5"/>
      <c r="T612" s="5"/>
      <c r="U612" s="5"/>
      <c r="V612" s="5"/>
      <c r="W612" s="5"/>
      <c r="X612" s="5"/>
      <c r="Y612" s="5"/>
      <c r="Z612" s="5"/>
    </row>
    <row r="613" ht="16.5" customHeight="1">
      <c r="A613" s="5"/>
      <c r="B613" s="5"/>
      <c r="C613" s="5"/>
      <c r="D613" s="5"/>
      <c r="E613" s="5"/>
      <c r="F613" s="5"/>
      <c r="G613" s="5"/>
      <c r="H613" s="72"/>
      <c r="I613" s="107"/>
      <c r="J613" s="108"/>
      <c r="K613" s="5"/>
      <c r="L613" s="5"/>
      <c r="M613" s="5"/>
      <c r="N613" s="5"/>
      <c r="O613" s="5"/>
      <c r="P613" s="5"/>
      <c r="Q613" s="5"/>
      <c r="R613" s="5"/>
      <c r="S613" s="5"/>
      <c r="T613" s="5"/>
      <c r="U613" s="5"/>
      <c r="V613" s="5"/>
      <c r="W613" s="5"/>
      <c r="X613" s="5"/>
      <c r="Y613" s="5"/>
      <c r="Z613" s="5"/>
    </row>
    <row r="614" ht="16.5" customHeight="1">
      <c r="A614" s="5"/>
      <c r="B614" s="5"/>
      <c r="C614" s="5"/>
      <c r="D614" s="5"/>
      <c r="E614" s="5"/>
      <c r="F614" s="5"/>
      <c r="G614" s="5"/>
      <c r="H614" s="72"/>
      <c r="I614" s="107"/>
      <c r="J614" s="108"/>
      <c r="K614" s="5"/>
      <c r="L614" s="5"/>
      <c r="M614" s="5"/>
      <c r="N614" s="5"/>
      <c r="O614" s="5"/>
      <c r="P614" s="5"/>
      <c r="Q614" s="5"/>
      <c r="R614" s="5"/>
      <c r="S614" s="5"/>
      <c r="T614" s="5"/>
      <c r="U614" s="5"/>
      <c r="V614" s="5"/>
      <c r="W614" s="5"/>
      <c r="X614" s="5"/>
      <c r="Y614" s="5"/>
      <c r="Z614" s="5"/>
    </row>
    <row r="615" ht="16.5" customHeight="1">
      <c r="A615" s="5"/>
      <c r="B615" s="5"/>
      <c r="C615" s="5"/>
      <c r="D615" s="5"/>
      <c r="E615" s="5"/>
      <c r="F615" s="5"/>
      <c r="G615" s="5"/>
      <c r="H615" s="72"/>
      <c r="I615" s="107"/>
      <c r="J615" s="108"/>
      <c r="K615" s="5"/>
      <c r="L615" s="5"/>
      <c r="M615" s="5"/>
      <c r="N615" s="5"/>
      <c r="O615" s="5"/>
      <c r="P615" s="5"/>
      <c r="Q615" s="5"/>
      <c r="R615" s="5"/>
      <c r="S615" s="5"/>
      <c r="T615" s="5"/>
      <c r="U615" s="5"/>
      <c r="V615" s="5"/>
      <c r="W615" s="5"/>
      <c r="X615" s="5"/>
      <c r="Y615" s="5"/>
      <c r="Z615" s="5"/>
    </row>
    <row r="616" ht="16.5" customHeight="1">
      <c r="A616" s="5"/>
      <c r="B616" s="5"/>
      <c r="C616" s="5"/>
      <c r="D616" s="5"/>
      <c r="E616" s="5"/>
      <c r="F616" s="5"/>
      <c r="G616" s="5"/>
      <c r="H616" s="72"/>
      <c r="I616" s="107"/>
      <c r="J616" s="108"/>
      <c r="K616" s="5"/>
      <c r="L616" s="5"/>
      <c r="M616" s="5"/>
      <c r="N616" s="5"/>
      <c r="O616" s="5"/>
      <c r="P616" s="5"/>
      <c r="Q616" s="5"/>
      <c r="R616" s="5"/>
      <c r="S616" s="5"/>
      <c r="T616" s="5"/>
      <c r="U616" s="5"/>
      <c r="V616" s="5"/>
      <c r="W616" s="5"/>
      <c r="X616" s="5"/>
      <c r="Y616" s="5"/>
      <c r="Z616" s="5"/>
    </row>
    <row r="617" ht="16.5" customHeight="1">
      <c r="A617" s="5"/>
      <c r="B617" s="5"/>
      <c r="C617" s="5"/>
      <c r="D617" s="5"/>
      <c r="E617" s="5"/>
      <c r="F617" s="5"/>
      <c r="G617" s="5"/>
      <c r="H617" s="72"/>
      <c r="I617" s="107"/>
      <c r="J617" s="108"/>
      <c r="K617" s="5"/>
      <c r="L617" s="5"/>
      <c r="M617" s="5"/>
      <c r="N617" s="5"/>
      <c r="O617" s="5"/>
      <c r="P617" s="5"/>
      <c r="Q617" s="5"/>
      <c r="R617" s="5"/>
      <c r="S617" s="5"/>
      <c r="T617" s="5"/>
      <c r="U617" s="5"/>
      <c r="V617" s="5"/>
      <c r="W617" s="5"/>
      <c r="X617" s="5"/>
      <c r="Y617" s="5"/>
      <c r="Z617" s="5"/>
    </row>
    <row r="618" ht="16.5" customHeight="1">
      <c r="A618" s="5"/>
      <c r="B618" s="5"/>
      <c r="C618" s="5"/>
      <c r="D618" s="5"/>
      <c r="E618" s="5"/>
      <c r="F618" s="5"/>
      <c r="G618" s="5"/>
      <c r="H618" s="72"/>
      <c r="I618" s="107"/>
      <c r="J618" s="108"/>
      <c r="K618" s="5"/>
      <c r="L618" s="5"/>
      <c r="M618" s="5"/>
      <c r="N618" s="5"/>
      <c r="O618" s="5"/>
      <c r="P618" s="5"/>
      <c r="Q618" s="5"/>
      <c r="R618" s="5"/>
      <c r="S618" s="5"/>
      <c r="T618" s="5"/>
      <c r="U618" s="5"/>
      <c r="V618" s="5"/>
      <c r="W618" s="5"/>
      <c r="X618" s="5"/>
      <c r="Y618" s="5"/>
      <c r="Z618" s="5"/>
    </row>
    <row r="619" ht="16.5" customHeight="1">
      <c r="A619" s="5"/>
      <c r="B619" s="5"/>
      <c r="C619" s="5"/>
      <c r="D619" s="5"/>
      <c r="E619" s="5"/>
      <c r="F619" s="5"/>
      <c r="G619" s="5"/>
      <c r="H619" s="72"/>
      <c r="I619" s="107"/>
      <c r="J619" s="108"/>
      <c r="K619" s="5"/>
      <c r="L619" s="5"/>
      <c r="M619" s="5"/>
      <c r="N619" s="5"/>
      <c r="O619" s="5"/>
      <c r="P619" s="5"/>
      <c r="Q619" s="5"/>
      <c r="R619" s="5"/>
      <c r="S619" s="5"/>
      <c r="T619" s="5"/>
      <c r="U619" s="5"/>
      <c r="V619" s="5"/>
      <c r="W619" s="5"/>
      <c r="X619" s="5"/>
      <c r="Y619" s="5"/>
      <c r="Z619" s="5"/>
    </row>
    <row r="620" ht="16.5" customHeight="1">
      <c r="A620" s="5"/>
      <c r="B620" s="5"/>
      <c r="C620" s="5"/>
      <c r="D620" s="5"/>
      <c r="E620" s="5"/>
      <c r="F620" s="5"/>
      <c r="G620" s="5"/>
      <c r="H620" s="72"/>
      <c r="I620" s="107"/>
      <c r="J620" s="108"/>
      <c r="K620" s="5"/>
      <c r="L620" s="5"/>
      <c r="M620" s="5"/>
      <c r="N620" s="5"/>
      <c r="O620" s="5"/>
      <c r="P620" s="5"/>
      <c r="Q620" s="5"/>
      <c r="R620" s="5"/>
      <c r="S620" s="5"/>
      <c r="T620" s="5"/>
      <c r="U620" s="5"/>
      <c r="V620" s="5"/>
      <c r="W620" s="5"/>
      <c r="X620" s="5"/>
      <c r="Y620" s="5"/>
      <c r="Z620" s="5"/>
    </row>
    <row r="621" ht="16.5" customHeight="1">
      <c r="A621" s="5"/>
      <c r="B621" s="5"/>
      <c r="C621" s="5"/>
      <c r="D621" s="5"/>
      <c r="E621" s="5"/>
      <c r="F621" s="5"/>
      <c r="G621" s="5"/>
      <c r="H621" s="72"/>
      <c r="I621" s="107"/>
      <c r="J621" s="108"/>
      <c r="K621" s="5"/>
      <c r="L621" s="5"/>
      <c r="M621" s="5"/>
      <c r="N621" s="5"/>
      <c r="O621" s="5"/>
      <c r="P621" s="5"/>
      <c r="Q621" s="5"/>
      <c r="R621" s="5"/>
      <c r="S621" s="5"/>
      <c r="T621" s="5"/>
      <c r="U621" s="5"/>
      <c r="V621" s="5"/>
      <c r="W621" s="5"/>
      <c r="X621" s="5"/>
      <c r="Y621" s="5"/>
      <c r="Z621" s="5"/>
    </row>
    <row r="622" ht="16.5" customHeight="1">
      <c r="A622" s="5"/>
      <c r="B622" s="5"/>
      <c r="C622" s="5"/>
      <c r="D622" s="5"/>
      <c r="E622" s="5"/>
      <c r="F622" s="5"/>
      <c r="G622" s="5"/>
      <c r="H622" s="72"/>
      <c r="I622" s="107"/>
      <c r="J622" s="108"/>
      <c r="K622" s="5"/>
      <c r="L622" s="5"/>
      <c r="M622" s="5"/>
      <c r="N622" s="5"/>
      <c r="O622" s="5"/>
      <c r="P622" s="5"/>
      <c r="Q622" s="5"/>
      <c r="R622" s="5"/>
      <c r="S622" s="5"/>
      <c r="T622" s="5"/>
      <c r="U622" s="5"/>
      <c r="V622" s="5"/>
      <c r="W622" s="5"/>
      <c r="X622" s="5"/>
      <c r="Y622" s="5"/>
      <c r="Z622" s="5"/>
    </row>
    <row r="623" ht="16.5" customHeight="1">
      <c r="A623" s="5"/>
      <c r="B623" s="5"/>
      <c r="C623" s="5"/>
      <c r="D623" s="5"/>
      <c r="E623" s="5"/>
      <c r="F623" s="5"/>
      <c r="G623" s="5"/>
      <c r="H623" s="72"/>
      <c r="I623" s="107"/>
      <c r="J623" s="108"/>
      <c r="K623" s="5"/>
      <c r="L623" s="5"/>
      <c r="M623" s="5"/>
      <c r="N623" s="5"/>
      <c r="O623" s="5"/>
      <c r="P623" s="5"/>
      <c r="Q623" s="5"/>
      <c r="R623" s="5"/>
      <c r="S623" s="5"/>
      <c r="T623" s="5"/>
      <c r="U623" s="5"/>
      <c r="V623" s="5"/>
      <c r="W623" s="5"/>
      <c r="X623" s="5"/>
      <c r="Y623" s="5"/>
      <c r="Z623" s="5"/>
    </row>
    <row r="624" ht="16.5" customHeight="1">
      <c r="A624" s="5"/>
      <c r="B624" s="5"/>
      <c r="C624" s="5"/>
      <c r="D624" s="5"/>
      <c r="E624" s="5"/>
      <c r="F624" s="5"/>
      <c r="G624" s="5"/>
      <c r="H624" s="72"/>
      <c r="I624" s="107"/>
      <c r="J624" s="108"/>
      <c r="K624" s="5"/>
      <c r="L624" s="5"/>
      <c r="M624" s="5"/>
      <c r="N624" s="5"/>
      <c r="O624" s="5"/>
      <c r="P624" s="5"/>
      <c r="Q624" s="5"/>
      <c r="R624" s="5"/>
      <c r="S624" s="5"/>
      <c r="T624" s="5"/>
      <c r="U624" s="5"/>
      <c r="V624" s="5"/>
      <c r="W624" s="5"/>
      <c r="X624" s="5"/>
      <c r="Y624" s="5"/>
      <c r="Z624" s="5"/>
    </row>
    <row r="625" ht="16.5" customHeight="1">
      <c r="A625" s="5"/>
      <c r="B625" s="5"/>
      <c r="C625" s="5"/>
      <c r="D625" s="5"/>
      <c r="E625" s="5"/>
      <c r="F625" s="5"/>
      <c r="G625" s="5"/>
      <c r="H625" s="72"/>
      <c r="I625" s="107"/>
      <c r="J625" s="108"/>
      <c r="K625" s="5"/>
      <c r="L625" s="5"/>
      <c r="M625" s="5"/>
      <c r="N625" s="5"/>
      <c r="O625" s="5"/>
      <c r="P625" s="5"/>
      <c r="Q625" s="5"/>
      <c r="R625" s="5"/>
      <c r="S625" s="5"/>
      <c r="T625" s="5"/>
      <c r="U625" s="5"/>
      <c r="V625" s="5"/>
      <c r="W625" s="5"/>
      <c r="X625" s="5"/>
      <c r="Y625" s="5"/>
      <c r="Z625" s="5"/>
    </row>
    <row r="626" ht="16.5" customHeight="1">
      <c r="A626" s="5"/>
      <c r="B626" s="5"/>
      <c r="C626" s="5"/>
      <c r="D626" s="5"/>
      <c r="E626" s="5"/>
      <c r="F626" s="5"/>
      <c r="G626" s="5"/>
      <c r="H626" s="72"/>
      <c r="I626" s="107"/>
      <c r="J626" s="108"/>
      <c r="K626" s="5"/>
      <c r="L626" s="5"/>
      <c r="M626" s="5"/>
      <c r="N626" s="5"/>
      <c r="O626" s="5"/>
      <c r="P626" s="5"/>
      <c r="Q626" s="5"/>
      <c r="R626" s="5"/>
      <c r="S626" s="5"/>
      <c r="T626" s="5"/>
      <c r="U626" s="5"/>
      <c r="V626" s="5"/>
      <c r="W626" s="5"/>
      <c r="X626" s="5"/>
      <c r="Y626" s="5"/>
      <c r="Z626" s="5"/>
    </row>
    <row r="627" ht="16.5" customHeight="1">
      <c r="A627" s="5"/>
      <c r="B627" s="5"/>
      <c r="C627" s="5"/>
      <c r="D627" s="5"/>
      <c r="E627" s="5"/>
      <c r="F627" s="5"/>
      <c r="G627" s="5"/>
      <c r="H627" s="72"/>
      <c r="I627" s="107"/>
      <c r="J627" s="108"/>
      <c r="K627" s="5"/>
      <c r="L627" s="5"/>
      <c r="M627" s="5"/>
      <c r="N627" s="5"/>
      <c r="O627" s="5"/>
      <c r="P627" s="5"/>
      <c r="Q627" s="5"/>
      <c r="R627" s="5"/>
      <c r="S627" s="5"/>
      <c r="T627" s="5"/>
      <c r="U627" s="5"/>
      <c r="V627" s="5"/>
      <c r="W627" s="5"/>
      <c r="X627" s="5"/>
      <c r="Y627" s="5"/>
      <c r="Z627" s="5"/>
    </row>
    <row r="628" ht="16.5" customHeight="1">
      <c r="A628" s="5"/>
      <c r="B628" s="5"/>
      <c r="C628" s="5"/>
      <c r="D628" s="5"/>
      <c r="E628" s="5"/>
      <c r="F628" s="5"/>
      <c r="G628" s="5"/>
      <c r="H628" s="72"/>
      <c r="I628" s="107"/>
      <c r="J628" s="108"/>
      <c r="K628" s="5"/>
      <c r="L628" s="5"/>
      <c r="M628" s="5"/>
      <c r="N628" s="5"/>
      <c r="O628" s="5"/>
      <c r="P628" s="5"/>
      <c r="Q628" s="5"/>
      <c r="R628" s="5"/>
      <c r="S628" s="5"/>
      <c r="T628" s="5"/>
      <c r="U628" s="5"/>
      <c r="V628" s="5"/>
      <c r="W628" s="5"/>
      <c r="X628" s="5"/>
      <c r="Y628" s="5"/>
      <c r="Z628" s="5"/>
    </row>
    <row r="629" ht="16.5" customHeight="1">
      <c r="A629" s="5"/>
      <c r="B629" s="5"/>
      <c r="C629" s="5"/>
      <c r="D629" s="5"/>
      <c r="E629" s="5"/>
      <c r="F629" s="5"/>
      <c r="G629" s="5"/>
      <c r="H629" s="72"/>
      <c r="I629" s="107"/>
      <c r="J629" s="108"/>
      <c r="K629" s="5"/>
      <c r="L629" s="5"/>
      <c r="M629" s="5"/>
      <c r="N629" s="5"/>
      <c r="O629" s="5"/>
      <c r="P629" s="5"/>
      <c r="Q629" s="5"/>
      <c r="R629" s="5"/>
      <c r="S629" s="5"/>
      <c r="T629" s="5"/>
      <c r="U629" s="5"/>
      <c r="V629" s="5"/>
      <c r="W629" s="5"/>
      <c r="X629" s="5"/>
      <c r="Y629" s="5"/>
      <c r="Z629" s="5"/>
    </row>
    <row r="630" ht="16.5" customHeight="1">
      <c r="A630" s="5"/>
      <c r="B630" s="5"/>
      <c r="C630" s="5"/>
      <c r="D630" s="5"/>
      <c r="E630" s="5"/>
      <c r="F630" s="5"/>
      <c r="G630" s="5"/>
      <c r="H630" s="72"/>
      <c r="I630" s="107"/>
      <c r="J630" s="108"/>
      <c r="K630" s="5"/>
      <c r="L630" s="5"/>
      <c r="M630" s="5"/>
      <c r="N630" s="5"/>
      <c r="O630" s="5"/>
      <c r="P630" s="5"/>
      <c r="Q630" s="5"/>
      <c r="R630" s="5"/>
      <c r="S630" s="5"/>
      <c r="T630" s="5"/>
      <c r="U630" s="5"/>
      <c r="V630" s="5"/>
      <c r="W630" s="5"/>
      <c r="X630" s="5"/>
      <c r="Y630" s="5"/>
      <c r="Z630" s="5"/>
    </row>
    <row r="631" ht="16.5" customHeight="1">
      <c r="A631" s="5"/>
      <c r="B631" s="5"/>
      <c r="C631" s="5"/>
      <c r="D631" s="5"/>
      <c r="E631" s="5"/>
      <c r="F631" s="5"/>
      <c r="G631" s="5"/>
      <c r="H631" s="72"/>
      <c r="I631" s="107"/>
      <c r="J631" s="108"/>
      <c r="K631" s="5"/>
      <c r="L631" s="5"/>
      <c r="M631" s="5"/>
      <c r="N631" s="5"/>
      <c r="O631" s="5"/>
      <c r="P631" s="5"/>
      <c r="Q631" s="5"/>
      <c r="R631" s="5"/>
      <c r="S631" s="5"/>
      <c r="T631" s="5"/>
      <c r="U631" s="5"/>
      <c r="V631" s="5"/>
      <c r="W631" s="5"/>
      <c r="X631" s="5"/>
      <c r="Y631" s="5"/>
      <c r="Z631" s="5"/>
    </row>
    <row r="632" ht="16.5" customHeight="1">
      <c r="A632" s="5"/>
      <c r="B632" s="5"/>
      <c r="C632" s="5"/>
      <c r="D632" s="5"/>
      <c r="E632" s="5"/>
      <c r="F632" s="5"/>
      <c r="G632" s="5"/>
      <c r="H632" s="72"/>
      <c r="I632" s="107"/>
      <c r="J632" s="108"/>
      <c r="K632" s="5"/>
      <c r="L632" s="5"/>
      <c r="M632" s="5"/>
      <c r="N632" s="5"/>
      <c r="O632" s="5"/>
      <c r="P632" s="5"/>
      <c r="Q632" s="5"/>
      <c r="R632" s="5"/>
      <c r="S632" s="5"/>
      <c r="T632" s="5"/>
      <c r="U632" s="5"/>
      <c r="V632" s="5"/>
      <c r="W632" s="5"/>
      <c r="X632" s="5"/>
      <c r="Y632" s="5"/>
      <c r="Z632" s="5"/>
    </row>
    <row r="633" ht="16.5" customHeight="1">
      <c r="A633" s="5"/>
      <c r="B633" s="5"/>
      <c r="C633" s="5"/>
      <c r="D633" s="5"/>
      <c r="E633" s="5"/>
      <c r="F633" s="5"/>
      <c r="G633" s="5"/>
      <c r="H633" s="72"/>
      <c r="I633" s="107"/>
      <c r="J633" s="108"/>
      <c r="K633" s="5"/>
      <c r="L633" s="5"/>
      <c r="M633" s="5"/>
      <c r="N633" s="5"/>
      <c r="O633" s="5"/>
      <c r="P633" s="5"/>
      <c r="Q633" s="5"/>
      <c r="R633" s="5"/>
      <c r="S633" s="5"/>
      <c r="T633" s="5"/>
      <c r="U633" s="5"/>
      <c r="V633" s="5"/>
      <c r="W633" s="5"/>
      <c r="X633" s="5"/>
      <c r="Y633" s="5"/>
      <c r="Z633" s="5"/>
    </row>
    <row r="634" ht="16.5" customHeight="1">
      <c r="A634" s="5"/>
      <c r="B634" s="5"/>
      <c r="C634" s="5"/>
      <c r="D634" s="5"/>
      <c r="E634" s="5"/>
      <c r="F634" s="5"/>
      <c r="G634" s="5"/>
      <c r="H634" s="72"/>
      <c r="I634" s="107"/>
      <c r="J634" s="108"/>
      <c r="K634" s="5"/>
      <c r="L634" s="5"/>
      <c r="M634" s="5"/>
      <c r="N634" s="5"/>
      <c r="O634" s="5"/>
      <c r="P634" s="5"/>
      <c r="Q634" s="5"/>
      <c r="R634" s="5"/>
      <c r="S634" s="5"/>
      <c r="T634" s="5"/>
      <c r="U634" s="5"/>
      <c r="V634" s="5"/>
      <c r="W634" s="5"/>
      <c r="X634" s="5"/>
      <c r="Y634" s="5"/>
      <c r="Z634" s="5"/>
    </row>
    <row r="635" ht="16.5" customHeight="1">
      <c r="A635" s="5"/>
      <c r="B635" s="5"/>
      <c r="C635" s="5"/>
      <c r="D635" s="5"/>
      <c r="E635" s="5"/>
      <c r="F635" s="5"/>
      <c r="G635" s="5"/>
      <c r="H635" s="72"/>
      <c r="I635" s="107"/>
      <c r="J635" s="108"/>
      <c r="K635" s="5"/>
      <c r="L635" s="5"/>
      <c r="M635" s="5"/>
      <c r="N635" s="5"/>
      <c r="O635" s="5"/>
      <c r="P635" s="5"/>
      <c r="Q635" s="5"/>
      <c r="R635" s="5"/>
      <c r="S635" s="5"/>
      <c r="T635" s="5"/>
      <c r="U635" s="5"/>
      <c r="V635" s="5"/>
      <c r="W635" s="5"/>
      <c r="X635" s="5"/>
      <c r="Y635" s="5"/>
      <c r="Z635" s="5"/>
    </row>
    <row r="636" ht="16.5" customHeight="1">
      <c r="A636" s="5"/>
      <c r="B636" s="5"/>
      <c r="C636" s="5"/>
      <c r="D636" s="5"/>
      <c r="E636" s="5"/>
      <c r="F636" s="5"/>
      <c r="G636" s="5"/>
      <c r="H636" s="72"/>
      <c r="I636" s="107"/>
      <c r="J636" s="108"/>
      <c r="K636" s="5"/>
      <c r="L636" s="5"/>
      <c r="M636" s="5"/>
      <c r="N636" s="5"/>
      <c r="O636" s="5"/>
      <c r="P636" s="5"/>
      <c r="Q636" s="5"/>
      <c r="R636" s="5"/>
      <c r="S636" s="5"/>
      <c r="T636" s="5"/>
      <c r="U636" s="5"/>
      <c r="V636" s="5"/>
      <c r="W636" s="5"/>
      <c r="X636" s="5"/>
      <c r="Y636" s="5"/>
      <c r="Z636" s="5"/>
    </row>
    <row r="637" ht="16.5" customHeight="1">
      <c r="A637" s="5"/>
      <c r="B637" s="5"/>
      <c r="C637" s="5"/>
      <c r="D637" s="5"/>
      <c r="E637" s="5"/>
      <c r="F637" s="5"/>
      <c r="G637" s="5"/>
      <c r="H637" s="72"/>
      <c r="I637" s="107"/>
      <c r="J637" s="108"/>
      <c r="K637" s="5"/>
      <c r="L637" s="5"/>
      <c r="M637" s="5"/>
      <c r="N637" s="5"/>
      <c r="O637" s="5"/>
      <c r="P637" s="5"/>
      <c r="Q637" s="5"/>
      <c r="R637" s="5"/>
      <c r="S637" s="5"/>
      <c r="T637" s="5"/>
      <c r="U637" s="5"/>
      <c r="V637" s="5"/>
      <c r="W637" s="5"/>
      <c r="X637" s="5"/>
      <c r="Y637" s="5"/>
      <c r="Z637" s="5"/>
    </row>
    <row r="638" ht="16.5" customHeight="1">
      <c r="A638" s="5"/>
      <c r="B638" s="5"/>
      <c r="C638" s="5"/>
      <c r="D638" s="5"/>
      <c r="E638" s="5"/>
      <c r="F638" s="5"/>
      <c r="G638" s="5"/>
      <c r="H638" s="72"/>
      <c r="I638" s="107"/>
      <c r="J638" s="108"/>
      <c r="K638" s="5"/>
      <c r="L638" s="5"/>
      <c r="M638" s="5"/>
      <c r="N638" s="5"/>
      <c r="O638" s="5"/>
      <c r="P638" s="5"/>
      <c r="Q638" s="5"/>
      <c r="R638" s="5"/>
      <c r="S638" s="5"/>
      <c r="T638" s="5"/>
      <c r="U638" s="5"/>
      <c r="V638" s="5"/>
      <c r="W638" s="5"/>
      <c r="X638" s="5"/>
      <c r="Y638" s="5"/>
      <c r="Z638" s="5"/>
    </row>
    <row r="639" ht="16.5" customHeight="1">
      <c r="A639" s="5"/>
      <c r="B639" s="5"/>
      <c r="C639" s="5"/>
      <c r="D639" s="5"/>
      <c r="E639" s="5"/>
      <c r="F639" s="5"/>
      <c r="G639" s="5"/>
      <c r="H639" s="72"/>
      <c r="I639" s="107"/>
      <c r="J639" s="108"/>
      <c r="K639" s="5"/>
      <c r="L639" s="5"/>
      <c r="M639" s="5"/>
      <c r="N639" s="5"/>
      <c r="O639" s="5"/>
      <c r="P639" s="5"/>
      <c r="Q639" s="5"/>
      <c r="R639" s="5"/>
      <c r="S639" s="5"/>
      <c r="T639" s="5"/>
      <c r="U639" s="5"/>
      <c r="V639" s="5"/>
      <c r="W639" s="5"/>
      <c r="X639" s="5"/>
      <c r="Y639" s="5"/>
      <c r="Z639" s="5"/>
    </row>
    <row r="640" ht="16.5" customHeight="1">
      <c r="A640" s="5"/>
      <c r="B640" s="5"/>
      <c r="C640" s="5"/>
      <c r="D640" s="5"/>
      <c r="E640" s="5"/>
      <c r="F640" s="5"/>
      <c r="G640" s="5"/>
      <c r="H640" s="72"/>
      <c r="I640" s="107"/>
      <c r="J640" s="108"/>
      <c r="K640" s="5"/>
      <c r="L640" s="5"/>
      <c r="M640" s="5"/>
      <c r="N640" s="5"/>
      <c r="O640" s="5"/>
      <c r="P640" s="5"/>
      <c r="Q640" s="5"/>
      <c r="R640" s="5"/>
      <c r="S640" s="5"/>
      <c r="T640" s="5"/>
      <c r="U640" s="5"/>
      <c r="V640" s="5"/>
      <c r="W640" s="5"/>
      <c r="X640" s="5"/>
      <c r="Y640" s="5"/>
      <c r="Z640" s="5"/>
    </row>
    <row r="641" ht="16.5" customHeight="1">
      <c r="A641" s="5"/>
      <c r="B641" s="5"/>
      <c r="C641" s="5"/>
      <c r="D641" s="5"/>
      <c r="E641" s="5"/>
      <c r="F641" s="5"/>
      <c r="G641" s="5"/>
      <c r="H641" s="72"/>
      <c r="I641" s="107"/>
      <c r="J641" s="108"/>
      <c r="K641" s="5"/>
      <c r="L641" s="5"/>
      <c r="M641" s="5"/>
      <c r="N641" s="5"/>
      <c r="O641" s="5"/>
      <c r="P641" s="5"/>
      <c r="Q641" s="5"/>
      <c r="R641" s="5"/>
      <c r="S641" s="5"/>
      <c r="T641" s="5"/>
      <c r="U641" s="5"/>
      <c r="V641" s="5"/>
      <c r="W641" s="5"/>
      <c r="X641" s="5"/>
      <c r="Y641" s="5"/>
      <c r="Z641" s="5"/>
    </row>
    <row r="642" ht="16.5" customHeight="1">
      <c r="A642" s="5"/>
      <c r="B642" s="5"/>
      <c r="C642" s="5"/>
      <c r="D642" s="5"/>
      <c r="E642" s="5"/>
      <c r="F642" s="5"/>
      <c r="G642" s="5"/>
      <c r="H642" s="72"/>
      <c r="I642" s="107"/>
      <c r="J642" s="108"/>
      <c r="K642" s="5"/>
      <c r="L642" s="5"/>
      <c r="M642" s="5"/>
      <c r="N642" s="5"/>
      <c r="O642" s="5"/>
      <c r="P642" s="5"/>
      <c r="Q642" s="5"/>
      <c r="R642" s="5"/>
      <c r="S642" s="5"/>
      <c r="T642" s="5"/>
      <c r="U642" s="5"/>
      <c r="V642" s="5"/>
      <c r="W642" s="5"/>
      <c r="X642" s="5"/>
      <c r="Y642" s="5"/>
      <c r="Z642" s="5"/>
    </row>
    <row r="643" ht="16.5" customHeight="1">
      <c r="A643" s="5"/>
      <c r="B643" s="5"/>
      <c r="C643" s="5"/>
      <c r="D643" s="5"/>
      <c r="E643" s="5"/>
      <c r="F643" s="5"/>
      <c r="G643" s="5"/>
      <c r="H643" s="72"/>
      <c r="I643" s="107"/>
      <c r="J643" s="108"/>
      <c r="K643" s="5"/>
      <c r="L643" s="5"/>
      <c r="M643" s="5"/>
      <c r="N643" s="5"/>
      <c r="O643" s="5"/>
      <c r="P643" s="5"/>
      <c r="Q643" s="5"/>
      <c r="R643" s="5"/>
      <c r="S643" s="5"/>
      <c r="T643" s="5"/>
      <c r="U643" s="5"/>
      <c r="V643" s="5"/>
      <c r="W643" s="5"/>
      <c r="X643" s="5"/>
      <c r="Y643" s="5"/>
      <c r="Z643" s="5"/>
    </row>
    <row r="644" ht="16.5" customHeight="1">
      <c r="A644" s="5"/>
      <c r="B644" s="5"/>
      <c r="C644" s="5"/>
      <c r="D644" s="5"/>
      <c r="E644" s="5"/>
      <c r="F644" s="5"/>
      <c r="G644" s="5"/>
      <c r="H644" s="72"/>
      <c r="I644" s="107"/>
      <c r="J644" s="108"/>
      <c r="K644" s="5"/>
      <c r="L644" s="5"/>
      <c r="M644" s="5"/>
      <c r="N644" s="5"/>
      <c r="O644" s="5"/>
      <c r="P644" s="5"/>
      <c r="Q644" s="5"/>
      <c r="R644" s="5"/>
      <c r="S644" s="5"/>
      <c r="T644" s="5"/>
      <c r="U644" s="5"/>
      <c r="V644" s="5"/>
      <c r="W644" s="5"/>
      <c r="X644" s="5"/>
      <c r="Y644" s="5"/>
      <c r="Z644" s="5"/>
    </row>
    <row r="645" ht="16.5" customHeight="1">
      <c r="A645" s="5"/>
      <c r="B645" s="5"/>
      <c r="C645" s="5"/>
      <c r="D645" s="5"/>
      <c r="E645" s="5"/>
      <c r="F645" s="5"/>
      <c r="G645" s="5"/>
      <c r="H645" s="72"/>
      <c r="I645" s="107"/>
      <c r="J645" s="108"/>
      <c r="K645" s="5"/>
      <c r="L645" s="5"/>
      <c r="M645" s="5"/>
      <c r="N645" s="5"/>
      <c r="O645" s="5"/>
      <c r="P645" s="5"/>
      <c r="Q645" s="5"/>
      <c r="R645" s="5"/>
      <c r="S645" s="5"/>
      <c r="T645" s="5"/>
      <c r="U645" s="5"/>
      <c r="V645" s="5"/>
      <c r="W645" s="5"/>
      <c r="X645" s="5"/>
      <c r="Y645" s="5"/>
      <c r="Z645" s="5"/>
    </row>
    <row r="646" ht="16.5" customHeight="1">
      <c r="A646" s="5"/>
      <c r="B646" s="5"/>
      <c r="C646" s="5"/>
      <c r="D646" s="5"/>
      <c r="E646" s="5"/>
      <c r="F646" s="5"/>
      <c r="G646" s="5"/>
      <c r="H646" s="72"/>
      <c r="I646" s="107"/>
      <c r="J646" s="108"/>
      <c r="K646" s="5"/>
      <c r="L646" s="5"/>
      <c r="M646" s="5"/>
      <c r="N646" s="5"/>
      <c r="O646" s="5"/>
      <c r="P646" s="5"/>
      <c r="Q646" s="5"/>
      <c r="R646" s="5"/>
      <c r="S646" s="5"/>
      <c r="T646" s="5"/>
      <c r="U646" s="5"/>
      <c r="V646" s="5"/>
      <c r="W646" s="5"/>
      <c r="X646" s="5"/>
      <c r="Y646" s="5"/>
      <c r="Z646" s="5"/>
    </row>
    <row r="647" ht="16.5" customHeight="1">
      <c r="A647" s="5"/>
      <c r="B647" s="5"/>
      <c r="C647" s="5"/>
      <c r="D647" s="5"/>
      <c r="E647" s="5"/>
      <c r="F647" s="5"/>
      <c r="G647" s="5"/>
      <c r="H647" s="72"/>
      <c r="I647" s="107"/>
      <c r="J647" s="108"/>
      <c r="K647" s="5"/>
      <c r="L647" s="5"/>
      <c r="M647" s="5"/>
      <c r="N647" s="5"/>
      <c r="O647" s="5"/>
      <c r="P647" s="5"/>
      <c r="Q647" s="5"/>
      <c r="R647" s="5"/>
      <c r="S647" s="5"/>
      <c r="T647" s="5"/>
      <c r="U647" s="5"/>
      <c r="V647" s="5"/>
      <c r="W647" s="5"/>
      <c r="X647" s="5"/>
      <c r="Y647" s="5"/>
      <c r="Z647" s="5"/>
    </row>
    <row r="648" ht="16.5" customHeight="1">
      <c r="A648" s="5"/>
      <c r="B648" s="5"/>
      <c r="C648" s="5"/>
      <c r="D648" s="5"/>
      <c r="E648" s="5"/>
      <c r="F648" s="5"/>
      <c r="G648" s="5"/>
      <c r="H648" s="72"/>
      <c r="I648" s="107"/>
      <c r="J648" s="108"/>
      <c r="K648" s="5"/>
      <c r="L648" s="5"/>
      <c r="M648" s="5"/>
      <c r="N648" s="5"/>
      <c r="O648" s="5"/>
      <c r="P648" s="5"/>
      <c r="Q648" s="5"/>
      <c r="R648" s="5"/>
      <c r="S648" s="5"/>
      <c r="T648" s="5"/>
      <c r="U648" s="5"/>
      <c r="V648" s="5"/>
      <c r="W648" s="5"/>
      <c r="X648" s="5"/>
      <c r="Y648" s="5"/>
      <c r="Z648" s="5"/>
    </row>
    <row r="649" ht="16.5" customHeight="1">
      <c r="A649" s="5"/>
      <c r="B649" s="5"/>
      <c r="C649" s="5"/>
      <c r="D649" s="5"/>
      <c r="E649" s="5"/>
      <c r="F649" s="5"/>
      <c r="G649" s="5"/>
      <c r="H649" s="72"/>
      <c r="I649" s="107"/>
      <c r="J649" s="108"/>
      <c r="K649" s="5"/>
      <c r="L649" s="5"/>
      <c r="M649" s="5"/>
      <c r="N649" s="5"/>
      <c r="O649" s="5"/>
      <c r="P649" s="5"/>
      <c r="Q649" s="5"/>
      <c r="R649" s="5"/>
      <c r="S649" s="5"/>
      <c r="T649" s="5"/>
      <c r="U649" s="5"/>
      <c r="V649" s="5"/>
      <c r="W649" s="5"/>
      <c r="X649" s="5"/>
      <c r="Y649" s="5"/>
      <c r="Z649" s="5"/>
    </row>
    <row r="650" ht="16.5" customHeight="1">
      <c r="A650" s="5"/>
      <c r="B650" s="5"/>
      <c r="C650" s="5"/>
      <c r="D650" s="5"/>
      <c r="E650" s="5"/>
      <c r="F650" s="5"/>
      <c r="G650" s="5"/>
      <c r="H650" s="72"/>
      <c r="I650" s="107"/>
      <c r="J650" s="108"/>
      <c r="K650" s="5"/>
      <c r="L650" s="5"/>
      <c r="M650" s="5"/>
      <c r="N650" s="5"/>
      <c r="O650" s="5"/>
      <c r="P650" s="5"/>
      <c r="Q650" s="5"/>
      <c r="R650" s="5"/>
      <c r="S650" s="5"/>
      <c r="T650" s="5"/>
      <c r="U650" s="5"/>
      <c r="V650" s="5"/>
      <c r="W650" s="5"/>
      <c r="X650" s="5"/>
      <c r="Y650" s="5"/>
      <c r="Z650" s="5"/>
    </row>
    <row r="651" ht="16.5" customHeight="1">
      <c r="A651" s="5"/>
      <c r="B651" s="5"/>
      <c r="C651" s="5"/>
      <c r="D651" s="5"/>
      <c r="E651" s="5"/>
      <c r="F651" s="5"/>
      <c r="G651" s="5"/>
      <c r="H651" s="72"/>
      <c r="I651" s="107"/>
      <c r="J651" s="108"/>
      <c r="K651" s="5"/>
      <c r="L651" s="5"/>
      <c r="M651" s="5"/>
      <c r="N651" s="5"/>
      <c r="O651" s="5"/>
      <c r="P651" s="5"/>
      <c r="Q651" s="5"/>
      <c r="R651" s="5"/>
      <c r="S651" s="5"/>
      <c r="T651" s="5"/>
      <c r="U651" s="5"/>
      <c r="V651" s="5"/>
      <c r="W651" s="5"/>
      <c r="X651" s="5"/>
      <c r="Y651" s="5"/>
      <c r="Z651" s="5"/>
    </row>
    <row r="652" ht="16.5" customHeight="1">
      <c r="A652" s="5"/>
      <c r="B652" s="5"/>
      <c r="C652" s="5"/>
      <c r="D652" s="5"/>
      <c r="E652" s="5"/>
      <c r="F652" s="5"/>
      <c r="G652" s="5"/>
      <c r="H652" s="72"/>
      <c r="I652" s="107"/>
      <c r="J652" s="108"/>
      <c r="K652" s="5"/>
      <c r="L652" s="5"/>
      <c r="M652" s="5"/>
      <c r="N652" s="5"/>
      <c r="O652" s="5"/>
      <c r="P652" s="5"/>
      <c r="Q652" s="5"/>
      <c r="R652" s="5"/>
      <c r="S652" s="5"/>
      <c r="T652" s="5"/>
      <c r="U652" s="5"/>
      <c r="V652" s="5"/>
      <c r="W652" s="5"/>
      <c r="X652" s="5"/>
      <c r="Y652" s="5"/>
      <c r="Z652" s="5"/>
    </row>
    <row r="653" ht="16.5" customHeight="1">
      <c r="A653" s="5"/>
      <c r="B653" s="5"/>
      <c r="C653" s="5"/>
      <c r="D653" s="5"/>
      <c r="E653" s="5"/>
      <c r="F653" s="5"/>
      <c r="G653" s="5"/>
      <c r="H653" s="72"/>
      <c r="I653" s="107"/>
      <c r="J653" s="108"/>
      <c r="K653" s="5"/>
      <c r="L653" s="5"/>
      <c r="M653" s="5"/>
      <c r="N653" s="5"/>
      <c r="O653" s="5"/>
      <c r="P653" s="5"/>
      <c r="Q653" s="5"/>
      <c r="R653" s="5"/>
      <c r="S653" s="5"/>
      <c r="T653" s="5"/>
      <c r="U653" s="5"/>
      <c r="V653" s="5"/>
      <c r="W653" s="5"/>
      <c r="X653" s="5"/>
      <c r="Y653" s="5"/>
      <c r="Z653" s="5"/>
    </row>
    <row r="654" ht="16.5" customHeight="1">
      <c r="A654" s="5"/>
      <c r="B654" s="5"/>
      <c r="C654" s="5"/>
      <c r="D654" s="5"/>
      <c r="E654" s="5"/>
      <c r="F654" s="5"/>
      <c r="G654" s="5"/>
      <c r="H654" s="72"/>
      <c r="I654" s="107"/>
      <c r="J654" s="108"/>
      <c r="K654" s="5"/>
      <c r="L654" s="5"/>
      <c r="M654" s="5"/>
      <c r="N654" s="5"/>
      <c r="O654" s="5"/>
      <c r="P654" s="5"/>
      <c r="Q654" s="5"/>
      <c r="R654" s="5"/>
      <c r="S654" s="5"/>
      <c r="T654" s="5"/>
      <c r="U654" s="5"/>
      <c r="V654" s="5"/>
      <c r="W654" s="5"/>
      <c r="X654" s="5"/>
      <c r="Y654" s="5"/>
      <c r="Z654" s="5"/>
    </row>
    <row r="655" ht="16.5" customHeight="1">
      <c r="A655" s="5"/>
      <c r="B655" s="5"/>
      <c r="C655" s="5"/>
      <c r="D655" s="5"/>
      <c r="E655" s="5"/>
      <c r="F655" s="5"/>
      <c r="G655" s="5"/>
      <c r="H655" s="72"/>
      <c r="I655" s="107"/>
      <c r="J655" s="108"/>
      <c r="K655" s="5"/>
      <c r="L655" s="5"/>
      <c r="M655" s="5"/>
      <c r="N655" s="5"/>
      <c r="O655" s="5"/>
      <c r="P655" s="5"/>
      <c r="Q655" s="5"/>
      <c r="R655" s="5"/>
      <c r="S655" s="5"/>
      <c r="T655" s="5"/>
      <c r="U655" s="5"/>
      <c r="V655" s="5"/>
      <c r="W655" s="5"/>
      <c r="X655" s="5"/>
      <c r="Y655" s="5"/>
      <c r="Z655" s="5"/>
    </row>
    <row r="656" ht="16.5" customHeight="1">
      <c r="A656" s="5"/>
      <c r="B656" s="5"/>
      <c r="C656" s="5"/>
      <c r="D656" s="5"/>
      <c r="E656" s="5"/>
      <c r="F656" s="5"/>
      <c r="G656" s="5"/>
      <c r="H656" s="72"/>
      <c r="I656" s="107"/>
      <c r="J656" s="108"/>
      <c r="K656" s="5"/>
      <c r="L656" s="5"/>
      <c r="M656" s="5"/>
      <c r="N656" s="5"/>
      <c r="O656" s="5"/>
      <c r="P656" s="5"/>
      <c r="Q656" s="5"/>
      <c r="R656" s="5"/>
      <c r="S656" s="5"/>
      <c r="T656" s="5"/>
      <c r="U656" s="5"/>
      <c r="V656" s="5"/>
      <c r="W656" s="5"/>
      <c r="X656" s="5"/>
      <c r="Y656" s="5"/>
      <c r="Z656" s="5"/>
    </row>
    <row r="657" ht="16.5" customHeight="1">
      <c r="A657" s="5"/>
      <c r="B657" s="5"/>
      <c r="C657" s="5"/>
      <c r="D657" s="5"/>
      <c r="E657" s="5"/>
      <c r="F657" s="5"/>
      <c r="G657" s="5"/>
      <c r="H657" s="72"/>
      <c r="I657" s="107"/>
      <c r="J657" s="108"/>
      <c r="K657" s="5"/>
      <c r="L657" s="5"/>
      <c r="M657" s="5"/>
      <c r="N657" s="5"/>
      <c r="O657" s="5"/>
      <c r="P657" s="5"/>
      <c r="Q657" s="5"/>
      <c r="R657" s="5"/>
      <c r="S657" s="5"/>
      <c r="T657" s="5"/>
      <c r="U657" s="5"/>
      <c r="V657" s="5"/>
      <c r="W657" s="5"/>
      <c r="X657" s="5"/>
      <c r="Y657" s="5"/>
      <c r="Z657" s="5"/>
    </row>
    <row r="658" ht="16.5" customHeight="1">
      <c r="A658" s="5"/>
      <c r="B658" s="5"/>
      <c r="C658" s="5"/>
      <c r="D658" s="5"/>
      <c r="E658" s="5"/>
      <c r="F658" s="5"/>
      <c r="G658" s="5"/>
      <c r="H658" s="72"/>
      <c r="I658" s="107"/>
      <c r="J658" s="108"/>
      <c r="K658" s="5"/>
      <c r="L658" s="5"/>
      <c r="M658" s="5"/>
      <c r="N658" s="5"/>
      <c r="O658" s="5"/>
      <c r="P658" s="5"/>
      <c r="Q658" s="5"/>
      <c r="R658" s="5"/>
      <c r="S658" s="5"/>
      <c r="T658" s="5"/>
      <c r="U658" s="5"/>
      <c r="V658" s="5"/>
      <c r="W658" s="5"/>
      <c r="X658" s="5"/>
      <c r="Y658" s="5"/>
      <c r="Z658" s="5"/>
    </row>
    <row r="659" ht="16.5" customHeight="1">
      <c r="A659" s="5"/>
      <c r="B659" s="5"/>
      <c r="C659" s="5"/>
      <c r="D659" s="5"/>
      <c r="E659" s="5"/>
      <c r="F659" s="5"/>
      <c r="G659" s="5"/>
      <c r="H659" s="72"/>
      <c r="I659" s="107"/>
      <c r="J659" s="108"/>
      <c r="K659" s="5"/>
      <c r="L659" s="5"/>
      <c r="M659" s="5"/>
      <c r="N659" s="5"/>
      <c r="O659" s="5"/>
      <c r="P659" s="5"/>
      <c r="Q659" s="5"/>
      <c r="R659" s="5"/>
      <c r="S659" s="5"/>
      <c r="T659" s="5"/>
      <c r="U659" s="5"/>
      <c r="V659" s="5"/>
      <c r="W659" s="5"/>
      <c r="X659" s="5"/>
      <c r="Y659" s="5"/>
      <c r="Z659" s="5"/>
    </row>
    <row r="660" ht="16.5" customHeight="1">
      <c r="A660" s="5"/>
      <c r="B660" s="5"/>
      <c r="C660" s="5"/>
      <c r="D660" s="5"/>
      <c r="E660" s="5"/>
      <c r="F660" s="5"/>
      <c r="G660" s="5"/>
      <c r="H660" s="72"/>
      <c r="I660" s="107"/>
      <c r="J660" s="108"/>
      <c r="K660" s="5"/>
      <c r="L660" s="5"/>
      <c r="M660" s="5"/>
      <c r="N660" s="5"/>
      <c r="O660" s="5"/>
      <c r="P660" s="5"/>
      <c r="Q660" s="5"/>
      <c r="R660" s="5"/>
      <c r="S660" s="5"/>
      <c r="T660" s="5"/>
      <c r="U660" s="5"/>
      <c r="V660" s="5"/>
      <c r="W660" s="5"/>
      <c r="X660" s="5"/>
      <c r="Y660" s="5"/>
      <c r="Z660" s="5"/>
    </row>
    <row r="661" ht="16.5" customHeight="1">
      <c r="A661" s="5"/>
      <c r="B661" s="5"/>
      <c r="C661" s="5"/>
      <c r="D661" s="5"/>
      <c r="E661" s="5"/>
      <c r="F661" s="5"/>
      <c r="G661" s="5"/>
      <c r="H661" s="72"/>
      <c r="I661" s="107"/>
      <c r="J661" s="108"/>
      <c r="K661" s="5"/>
      <c r="L661" s="5"/>
      <c r="M661" s="5"/>
      <c r="N661" s="5"/>
      <c r="O661" s="5"/>
      <c r="P661" s="5"/>
      <c r="Q661" s="5"/>
      <c r="R661" s="5"/>
      <c r="S661" s="5"/>
      <c r="T661" s="5"/>
      <c r="U661" s="5"/>
      <c r="V661" s="5"/>
      <c r="W661" s="5"/>
      <c r="X661" s="5"/>
      <c r="Y661" s="5"/>
      <c r="Z661" s="5"/>
    </row>
    <row r="662" ht="16.5" customHeight="1">
      <c r="A662" s="5"/>
      <c r="B662" s="5"/>
      <c r="C662" s="5"/>
      <c r="D662" s="5"/>
      <c r="E662" s="5"/>
      <c r="F662" s="5"/>
      <c r="G662" s="5"/>
      <c r="H662" s="72"/>
      <c r="I662" s="107"/>
      <c r="J662" s="108"/>
      <c r="K662" s="5"/>
      <c r="L662" s="5"/>
      <c r="M662" s="5"/>
      <c r="N662" s="5"/>
      <c r="O662" s="5"/>
      <c r="P662" s="5"/>
      <c r="Q662" s="5"/>
      <c r="R662" s="5"/>
      <c r="S662" s="5"/>
      <c r="T662" s="5"/>
      <c r="U662" s="5"/>
      <c r="V662" s="5"/>
      <c r="W662" s="5"/>
      <c r="X662" s="5"/>
      <c r="Y662" s="5"/>
      <c r="Z662" s="5"/>
    </row>
    <row r="663" ht="16.5" customHeight="1">
      <c r="A663" s="5"/>
      <c r="B663" s="5"/>
      <c r="C663" s="5"/>
      <c r="D663" s="5"/>
      <c r="E663" s="5"/>
      <c r="F663" s="5"/>
      <c r="G663" s="5"/>
      <c r="H663" s="72"/>
      <c r="I663" s="107"/>
      <c r="J663" s="108"/>
      <c r="K663" s="5"/>
      <c r="L663" s="5"/>
      <c r="M663" s="5"/>
      <c r="N663" s="5"/>
      <c r="O663" s="5"/>
      <c r="P663" s="5"/>
      <c r="Q663" s="5"/>
      <c r="R663" s="5"/>
      <c r="S663" s="5"/>
      <c r="T663" s="5"/>
      <c r="U663" s="5"/>
      <c r="V663" s="5"/>
      <c r="W663" s="5"/>
      <c r="X663" s="5"/>
      <c r="Y663" s="5"/>
      <c r="Z663" s="5"/>
    </row>
    <row r="664" ht="16.5" customHeight="1">
      <c r="A664" s="5"/>
      <c r="B664" s="5"/>
      <c r="C664" s="5"/>
      <c r="D664" s="5"/>
      <c r="E664" s="5"/>
      <c r="F664" s="5"/>
      <c r="G664" s="5"/>
      <c r="H664" s="72"/>
      <c r="I664" s="107"/>
      <c r="J664" s="108"/>
      <c r="K664" s="5"/>
      <c r="L664" s="5"/>
      <c r="M664" s="5"/>
      <c r="N664" s="5"/>
      <c r="O664" s="5"/>
      <c r="P664" s="5"/>
      <c r="Q664" s="5"/>
      <c r="R664" s="5"/>
      <c r="S664" s="5"/>
      <c r="T664" s="5"/>
      <c r="U664" s="5"/>
      <c r="V664" s="5"/>
      <c r="W664" s="5"/>
      <c r="X664" s="5"/>
      <c r="Y664" s="5"/>
      <c r="Z664" s="5"/>
    </row>
    <row r="665" ht="16.5" customHeight="1">
      <c r="A665" s="5"/>
      <c r="B665" s="5"/>
      <c r="C665" s="5"/>
      <c r="D665" s="5"/>
      <c r="E665" s="5"/>
      <c r="F665" s="5"/>
      <c r="G665" s="5"/>
      <c r="H665" s="72"/>
      <c r="I665" s="107"/>
      <c r="J665" s="108"/>
      <c r="K665" s="5"/>
      <c r="L665" s="5"/>
      <c r="M665" s="5"/>
      <c r="N665" s="5"/>
      <c r="O665" s="5"/>
      <c r="P665" s="5"/>
      <c r="Q665" s="5"/>
      <c r="R665" s="5"/>
      <c r="S665" s="5"/>
      <c r="T665" s="5"/>
      <c r="U665" s="5"/>
      <c r="V665" s="5"/>
      <c r="W665" s="5"/>
      <c r="X665" s="5"/>
      <c r="Y665" s="5"/>
      <c r="Z665" s="5"/>
    </row>
    <row r="666" ht="16.5" customHeight="1">
      <c r="A666" s="5"/>
      <c r="B666" s="5"/>
      <c r="C666" s="5"/>
      <c r="D666" s="5"/>
      <c r="E666" s="5"/>
      <c r="F666" s="5"/>
      <c r="G666" s="5"/>
      <c r="H666" s="72"/>
      <c r="I666" s="107"/>
      <c r="J666" s="108"/>
      <c r="K666" s="5"/>
      <c r="L666" s="5"/>
      <c r="M666" s="5"/>
      <c r="N666" s="5"/>
      <c r="O666" s="5"/>
      <c r="P666" s="5"/>
      <c r="Q666" s="5"/>
      <c r="R666" s="5"/>
      <c r="S666" s="5"/>
      <c r="T666" s="5"/>
      <c r="U666" s="5"/>
      <c r="V666" s="5"/>
      <c r="W666" s="5"/>
      <c r="X666" s="5"/>
      <c r="Y666" s="5"/>
      <c r="Z666" s="5"/>
    </row>
    <row r="667" ht="16.5" customHeight="1">
      <c r="A667" s="5"/>
      <c r="B667" s="5"/>
      <c r="C667" s="5"/>
      <c r="D667" s="5"/>
      <c r="E667" s="5"/>
      <c r="F667" s="5"/>
      <c r="G667" s="5"/>
      <c r="H667" s="72"/>
      <c r="I667" s="107"/>
      <c r="J667" s="108"/>
      <c r="K667" s="5"/>
      <c r="L667" s="5"/>
      <c r="M667" s="5"/>
      <c r="N667" s="5"/>
      <c r="O667" s="5"/>
      <c r="P667" s="5"/>
      <c r="Q667" s="5"/>
      <c r="R667" s="5"/>
      <c r="S667" s="5"/>
      <c r="T667" s="5"/>
      <c r="U667" s="5"/>
      <c r="V667" s="5"/>
      <c r="W667" s="5"/>
      <c r="X667" s="5"/>
      <c r="Y667" s="5"/>
      <c r="Z667" s="5"/>
    </row>
    <row r="668" ht="16.5" customHeight="1">
      <c r="A668" s="5"/>
      <c r="B668" s="5"/>
      <c r="C668" s="5"/>
      <c r="D668" s="5"/>
      <c r="E668" s="5"/>
      <c r="F668" s="5"/>
      <c r="G668" s="5"/>
      <c r="H668" s="72"/>
      <c r="I668" s="107"/>
      <c r="J668" s="108"/>
      <c r="K668" s="5"/>
      <c r="L668" s="5"/>
      <c r="M668" s="5"/>
      <c r="N668" s="5"/>
      <c r="O668" s="5"/>
      <c r="P668" s="5"/>
      <c r="Q668" s="5"/>
      <c r="R668" s="5"/>
      <c r="S668" s="5"/>
      <c r="T668" s="5"/>
      <c r="U668" s="5"/>
      <c r="V668" s="5"/>
      <c r="W668" s="5"/>
      <c r="X668" s="5"/>
      <c r="Y668" s="5"/>
      <c r="Z668" s="5"/>
    </row>
    <row r="669" ht="16.5" customHeight="1">
      <c r="A669" s="5"/>
      <c r="B669" s="5"/>
      <c r="C669" s="5"/>
      <c r="D669" s="5"/>
      <c r="E669" s="5"/>
      <c r="F669" s="5"/>
      <c r="G669" s="5"/>
      <c r="H669" s="72"/>
      <c r="I669" s="107"/>
      <c r="J669" s="108"/>
      <c r="K669" s="5"/>
      <c r="L669" s="5"/>
      <c r="M669" s="5"/>
      <c r="N669" s="5"/>
      <c r="O669" s="5"/>
      <c r="P669" s="5"/>
      <c r="Q669" s="5"/>
      <c r="R669" s="5"/>
      <c r="S669" s="5"/>
      <c r="T669" s="5"/>
      <c r="U669" s="5"/>
      <c r="V669" s="5"/>
      <c r="W669" s="5"/>
      <c r="X669" s="5"/>
      <c r="Y669" s="5"/>
      <c r="Z669" s="5"/>
    </row>
    <row r="670" ht="16.5" customHeight="1">
      <c r="A670" s="5"/>
      <c r="B670" s="5"/>
      <c r="C670" s="5"/>
      <c r="D670" s="5"/>
      <c r="E670" s="5"/>
      <c r="F670" s="5"/>
      <c r="G670" s="5"/>
      <c r="H670" s="72"/>
      <c r="I670" s="107"/>
      <c r="J670" s="108"/>
      <c r="K670" s="5"/>
      <c r="L670" s="5"/>
      <c r="M670" s="5"/>
      <c r="N670" s="5"/>
      <c r="O670" s="5"/>
      <c r="P670" s="5"/>
      <c r="Q670" s="5"/>
      <c r="R670" s="5"/>
      <c r="S670" s="5"/>
      <c r="T670" s="5"/>
      <c r="U670" s="5"/>
      <c r="V670" s="5"/>
      <c r="W670" s="5"/>
      <c r="X670" s="5"/>
      <c r="Y670" s="5"/>
      <c r="Z670" s="5"/>
    </row>
    <row r="671" ht="16.5" customHeight="1">
      <c r="A671" s="5"/>
      <c r="B671" s="5"/>
      <c r="C671" s="5"/>
      <c r="D671" s="5"/>
      <c r="E671" s="5"/>
      <c r="F671" s="5"/>
      <c r="G671" s="5"/>
      <c r="H671" s="72"/>
      <c r="I671" s="107"/>
      <c r="J671" s="108"/>
      <c r="K671" s="5"/>
      <c r="L671" s="5"/>
      <c r="M671" s="5"/>
      <c r="N671" s="5"/>
      <c r="O671" s="5"/>
      <c r="P671" s="5"/>
      <c r="Q671" s="5"/>
      <c r="R671" s="5"/>
      <c r="S671" s="5"/>
      <c r="T671" s="5"/>
      <c r="U671" s="5"/>
      <c r="V671" s="5"/>
      <c r="W671" s="5"/>
      <c r="X671" s="5"/>
      <c r="Y671" s="5"/>
      <c r="Z671" s="5"/>
    </row>
    <row r="672" ht="16.5" customHeight="1">
      <c r="A672" s="5"/>
      <c r="B672" s="5"/>
      <c r="C672" s="5"/>
      <c r="D672" s="5"/>
      <c r="E672" s="5"/>
      <c r="F672" s="5"/>
      <c r="G672" s="5"/>
      <c r="H672" s="72"/>
      <c r="I672" s="107"/>
      <c r="J672" s="108"/>
      <c r="K672" s="5"/>
      <c r="L672" s="5"/>
      <c r="M672" s="5"/>
      <c r="N672" s="5"/>
      <c r="O672" s="5"/>
      <c r="P672" s="5"/>
      <c r="Q672" s="5"/>
      <c r="R672" s="5"/>
      <c r="S672" s="5"/>
      <c r="T672" s="5"/>
      <c r="U672" s="5"/>
      <c r="V672" s="5"/>
      <c r="W672" s="5"/>
      <c r="X672" s="5"/>
      <c r="Y672" s="5"/>
      <c r="Z672" s="5"/>
    </row>
    <row r="673" ht="16.5" customHeight="1">
      <c r="A673" s="5"/>
      <c r="B673" s="5"/>
      <c r="C673" s="5"/>
      <c r="D673" s="5"/>
      <c r="E673" s="5"/>
      <c r="F673" s="5"/>
      <c r="G673" s="5"/>
      <c r="H673" s="72"/>
      <c r="I673" s="107"/>
      <c r="J673" s="108"/>
      <c r="K673" s="5"/>
      <c r="L673" s="5"/>
      <c r="M673" s="5"/>
      <c r="N673" s="5"/>
      <c r="O673" s="5"/>
      <c r="P673" s="5"/>
      <c r="Q673" s="5"/>
      <c r="R673" s="5"/>
      <c r="S673" s="5"/>
      <c r="T673" s="5"/>
      <c r="U673" s="5"/>
      <c r="V673" s="5"/>
      <c r="W673" s="5"/>
      <c r="X673" s="5"/>
      <c r="Y673" s="5"/>
      <c r="Z673" s="5"/>
    </row>
    <row r="674" ht="16.5" customHeight="1">
      <c r="A674" s="5"/>
      <c r="B674" s="5"/>
      <c r="C674" s="5"/>
      <c r="D674" s="5"/>
      <c r="E674" s="5"/>
      <c r="F674" s="5"/>
      <c r="G674" s="5"/>
      <c r="H674" s="72"/>
      <c r="I674" s="107"/>
      <c r="J674" s="108"/>
      <c r="K674" s="5"/>
      <c r="L674" s="5"/>
      <c r="M674" s="5"/>
      <c r="N674" s="5"/>
      <c r="O674" s="5"/>
      <c r="P674" s="5"/>
      <c r="Q674" s="5"/>
      <c r="R674" s="5"/>
      <c r="S674" s="5"/>
      <c r="T674" s="5"/>
      <c r="U674" s="5"/>
      <c r="V674" s="5"/>
      <c r="W674" s="5"/>
      <c r="X674" s="5"/>
      <c r="Y674" s="5"/>
      <c r="Z674" s="5"/>
    </row>
    <row r="675" ht="16.5" customHeight="1">
      <c r="A675" s="5"/>
      <c r="B675" s="5"/>
      <c r="C675" s="5"/>
      <c r="D675" s="5"/>
      <c r="E675" s="5"/>
      <c r="F675" s="5"/>
      <c r="G675" s="5"/>
      <c r="H675" s="72"/>
      <c r="I675" s="107"/>
      <c r="J675" s="108"/>
      <c r="K675" s="5"/>
      <c r="L675" s="5"/>
      <c r="M675" s="5"/>
      <c r="N675" s="5"/>
      <c r="O675" s="5"/>
      <c r="P675" s="5"/>
      <c r="Q675" s="5"/>
      <c r="R675" s="5"/>
      <c r="S675" s="5"/>
      <c r="T675" s="5"/>
      <c r="U675" s="5"/>
      <c r="V675" s="5"/>
      <c r="W675" s="5"/>
      <c r="X675" s="5"/>
      <c r="Y675" s="5"/>
      <c r="Z675" s="5"/>
    </row>
    <row r="676" ht="16.5" customHeight="1">
      <c r="A676" s="5"/>
      <c r="B676" s="5"/>
      <c r="C676" s="5"/>
      <c r="D676" s="5"/>
      <c r="E676" s="5"/>
      <c r="F676" s="5"/>
      <c r="G676" s="5"/>
      <c r="H676" s="72"/>
      <c r="I676" s="107"/>
      <c r="J676" s="108"/>
      <c r="K676" s="5"/>
      <c r="L676" s="5"/>
      <c r="M676" s="5"/>
      <c r="N676" s="5"/>
      <c r="O676" s="5"/>
      <c r="P676" s="5"/>
      <c r="Q676" s="5"/>
      <c r="R676" s="5"/>
      <c r="S676" s="5"/>
      <c r="T676" s="5"/>
      <c r="U676" s="5"/>
      <c r="V676" s="5"/>
      <c r="W676" s="5"/>
      <c r="X676" s="5"/>
      <c r="Y676" s="5"/>
      <c r="Z676" s="5"/>
    </row>
    <row r="677" ht="16.5" customHeight="1">
      <c r="A677" s="5"/>
      <c r="B677" s="5"/>
      <c r="C677" s="5"/>
      <c r="D677" s="5"/>
      <c r="E677" s="5"/>
      <c r="F677" s="5"/>
      <c r="G677" s="5"/>
      <c r="H677" s="72"/>
      <c r="I677" s="107"/>
      <c r="J677" s="108"/>
      <c r="K677" s="5"/>
      <c r="L677" s="5"/>
      <c r="M677" s="5"/>
      <c r="N677" s="5"/>
      <c r="O677" s="5"/>
      <c r="P677" s="5"/>
      <c r="Q677" s="5"/>
      <c r="R677" s="5"/>
      <c r="S677" s="5"/>
      <c r="T677" s="5"/>
      <c r="U677" s="5"/>
      <c r="V677" s="5"/>
      <c r="W677" s="5"/>
      <c r="X677" s="5"/>
      <c r="Y677" s="5"/>
      <c r="Z677" s="5"/>
    </row>
    <row r="678" ht="16.5" customHeight="1">
      <c r="A678" s="5"/>
      <c r="B678" s="5"/>
      <c r="C678" s="5"/>
      <c r="D678" s="5"/>
      <c r="E678" s="5"/>
      <c r="F678" s="5"/>
      <c r="G678" s="5"/>
      <c r="H678" s="72"/>
      <c r="I678" s="107"/>
      <c r="J678" s="108"/>
      <c r="K678" s="5"/>
      <c r="L678" s="5"/>
      <c r="M678" s="5"/>
      <c r="N678" s="5"/>
      <c r="O678" s="5"/>
      <c r="P678" s="5"/>
      <c r="Q678" s="5"/>
      <c r="R678" s="5"/>
      <c r="S678" s="5"/>
      <c r="T678" s="5"/>
      <c r="U678" s="5"/>
      <c r="V678" s="5"/>
      <c r="W678" s="5"/>
      <c r="X678" s="5"/>
      <c r="Y678" s="5"/>
      <c r="Z678" s="5"/>
    </row>
    <row r="679" ht="16.5" customHeight="1">
      <c r="A679" s="5"/>
      <c r="B679" s="5"/>
      <c r="C679" s="5"/>
      <c r="D679" s="5"/>
      <c r="E679" s="5"/>
      <c r="F679" s="5"/>
      <c r="G679" s="5"/>
      <c r="H679" s="72"/>
      <c r="I679" s="107"/>
      <c r="J679" s="108"/>
      <c r="K679" s="5"/>
      <c r="L679" s="5"/>
      <c r="M679" s="5"/>
      <c r="N679" s="5"/>
      <c r="O679" s="5"/>
      <c r="P679" s="5"/>
      <c r="Q679" s="5"/>
      <c r="R679" s="5"/>
      <c r="S679" s="5"/>
      <c r="T679" s="5"/>
      <c r="U679" s="5"/>
      <c r="V679" s="5"/>
      <c r="W679" s="5"/>
      <c r="X679" s="5"/>
      <c r="Y679" s="5"/>
      <c r="Z679" s="5"/>
    </row>
    <row r="680" ht="16.5" customHeight="1">
      <c r="A680" s="5"/>
      <c r="B680" s="5"/>
      <c r="C680" s="5"/>
      <c r="D680" s="5"/>
      <c r="E680" s="5"/>
      <c r="F680" s="5"/>
      <c r="G680" s="5"/>
      <c r="H680" s="72"/>
      <c r="I680" s="107"/>
      <c r="J680" s="108"/>
      <c r="K680" s="5"/>
      <c r="L680" s="5"/>
      <c r="M680" s="5"/>
      <c r="N680" s="5"/>
      <c r="O680" s="5"/>
      <c r="P680" s="5"/>
      <c r="Q680" s="5"/>
      <c r="R680" s="5"/>
      <c r="S680" s="5"/>
      <c r="T680" s="5"/>
      <c r="U680" s="5"/>
      <c r="V680" s="5"/>
      <c r="W680" s="5"/>
      <c r="X680" s="5"/>
      <c r="Y680" s="5"/>
      <c r="Z680" s="5"/>
    </row>
    <row r="681" ht="16.5" customHeight="1">
      <c r="A681" s="5"/>
      <c r="B681" s="5"/>
      <c r="C681" s="5"/>
      <c r="D681" s="5"/>
      <c r="E681" s="5"/>
      <c r="F681" s="5"/>
      <c r="G681" s="5"/>
      <c r="H681" s="72"/>
      <c r="I681" s="107"/>
      <c r="J681" s="108"/>
      <c r="K681" s="5"/>
      <c r="L681" s="5"/>
      <c r="M681" s="5"/>
      <c r="N681" s="5"/>
      <c r="O681" s="5"/>
      <c r="P681" s="5"/>
      <c r="Q681" s="5"/>
      <c r="R681" s="5"/>
      <c r="S681" s="5"/>
      <c r="T681" s="5"/>
      <c r="U681" s="5"/>
      <c r="V681" s="5"/>
      <c r="W681" s="5"/>
      <c r="X681" s="5"/>
      <c r="Y681" s="5"/>
      <c r="Z681" s="5"/>
    </row>
    <row r="682" ht="16.5" customHeight="1">
      <c r="A682" s="5"/>
      <c r="B682" s="5"/>
      <c r="C682" s="5"/>
      <c r="D682" s="5"/>
      <c r="E682" s="5"/>
      <c r="F682" s="5"/>
      <c r="G682" s="5"/>
      <c r="H682" s="72"/>
      <c r="I682" s="107"/>
      <c r="J682" s="108"/>
      <c r="K682" s="5"/>
      <c r="L682" s="5"/>
      <c r="M682" s="5"/>
      <c r="N682" s="5"/>
      <c r="O682" s="5"/>
      <c r="P682" s="5"/>
      <c r="Q682" s="5"/>
      <c r="R682" s="5"/>
      <c r="S682" s="5"/>
      <c r="T682" s="5"/>
      <c r="U682" s="5"/>
      <c r="V682" s="5"/>
      <c r="W682" s="5"/>
      <c r="X682" s="5"/>
      <c r="Y682" s="5"/>
      <c r="Z682" s="5"/>
    </row>
    <row r="683" ht="16.5" customHeight="1">
      <c r="A683" s="5"/>
      <c r="B683" s="5"/>
      <c r="C683" s="5"/>
      <c r="D683" s="5"/>
      <c r="E683" s="5"/>
      <c r="F683" s="5"/>
      <c r="G683" s="5"/>
      <c r="H683" s="72"/>
      <c r="I683" s="107"/>
      <c r="J683" s="108"/>
      <c r="K683" s="5"/>
      <c r="L683" s="5"/>
      <c r="M683" s="5"/>
      <c r="N683" s="5"/>
      <c r="O683" s="5"/>
      <c r="P683" s="5"/>
      <c r="Q683" s="5"/>
      <c r="R683" s="5"/>
      <c r="S683" s="5"/>
      <c r="T683" s="5"/>
      <c r="U683" s="5"/>
      <c r="V683" s="5"/>
      <c r="W683" s="5"/>
      <c r="X683" s="5"/>
      <c r="Y683" s="5"/>
      <c r="Z683" s="5"/>
    </row>
    <row r="684" ht="16.5" customHeight="1">
      <c r="A684" s="5"/>
      <c r="B684" s="5"/>
      <c r="C684" s="5"/>
      <c r="D684" s="5"/>
      <c r="E684" s="5"/>
      <c r="F684" s="5"/>
      <c r="G684" s="5"/>
      <c r="H684" s="72"/>
      <c r="I684" s="107"/>
      <c r="J684" s="108"/>
      <c r="K684" s="5"/>
      <c r="L684" s="5"/>
      <c r="M684" s="5"/>
      <c r="N684" s="5"/>
      <c r="O684" s="5"/>
      <c r="P684" s="5"/>
      <c r="Q684" s="5"/>
      <c r="R684" s="5"/>
      <c r="S684" s="5"/>
      <c r="T684" s="5"/>
      <c r="U684" s="5"/>
      <c r="V684" s="5"/>
      <c r="W684" s="5"/>
      <c r="X684" s="5"/>
      <c r="Y684" s="5"/>
      <c r="Z684" s="5"/>
    </row>
    <row r="685" ht="16.5" customHeight="1">
      <c r="A685" s="5"/>
      <c r="B685" s="5"/>
      <c r="C685" s="5"/>
      <c r="D685" s="5"/>
      <c r="E685" s="5"/>
      <c r="F685" s="5"/>
      <c r="G685" s="5"/>
      <c r="H685" s="72"/>
      <c r="I685" s="107"/>
      <c r="J685" s="108"/>
      <c r="K685" s="5"/>
      <c r="L685" s="5"/>
      <c r="M685" s="5"/>
      <c r="N685" s="5"/>
      <c r="O685" s="5"/>
      <c r="P685" s="5"/>
      <c r="Q685" s="5"/>
      <c r="R685" s="5"/>
      <c r="S685" s="5"/>
      <c r="T685" s="5"/>
      <c r="U685" s="5"/>
      <c r="V685" s="5"/>
      <c r="W685" s="5"/>
      <c r="X685" s="5"/>
      <c r="Y685" s="5"/>
      <c r="Z685" s="5"/>
    </row>
    <row r="686" ht="16.5" customHeight="1">
      <c r="A686" s="5"/>
      <c r="B686" s="5"/>
      <c r="C686" s="5"/>
      <c r="D686" s="5"/>
      <c r="E686" s="5"/>
      <c r="F686" s="5"/>
      <c r="G686" s="5"/>
      <c r="H686" s="72"/>
      <c r="I686" s="107"/>
      <c r="J686" s="108"/>
      <c r="K686" s="5"/>
      <c r="L686" s="5"/>
      <c r="M686" s="5"/>
      <c r="N686" s="5"/>
      <c r="O686" s="5"/>
      <c r="P686" s="5"/>
      <c r="Q686" s="5"/>
      <c r="R686" s="5"/>
      <c r="S686" s="5"/>
      <c r="T686" s="5"/>
      <c r="U686" s="5"/>
      <c r="V686" s="5"/>
      <c r="W686" s="5"/>
      <c r="X686" s="5"/>
      <c r="Y686" s="5"/>
      <c r="Z686" s="5"/>
    </row>
    <row r="687" ht="16.5" customHeight="1">
      <c r="A687" s="5"/>
      <c r="B687" s="5"/>
      <c r="C687" s="5"/>
      <c r="D687" s="5"/>
      <c r="E687" s="5"/>
      <c r="F687" s="5"/>
      <c r="G687" s="5"/>
      <c r="H687" s="72"/>
      <c r="I687" s="107"/>
      <c r="J687" s="108"/>
      <c r="K687" s="5"/>
      <c r="L687" s="5"/>
      <c r="M687" s="5"/>
      <c r="N687" s="5"/>
      <c r="O687" s="5"/>
      <c r="P687" s="5"/>
      <c r="Q687" s="5"/>
      <c r="R687" s="5"/>
      <c r="S687" s="5"/>
      <c r="T687" s="5"/>
      <c r="U687" s="5"/>
      <c r="V687" s="5"/>
      <c r="W687" s="5"/>
      <c r="X687" s="5"/>
      <c r="Y687" s="5"/>
      <c r="Z687" s="5"/>
    </row>
    <row r="688" ht="16.5" customHeight="1">
      <c r="A688" s="5"/>
      <c r="B688" s="5"/>
      <c r="C688" s="5"/>
      <c r="D688" s="5"/>
      <c r="E688" s="5"/>
      <c r="F688" s="5"/>
      <c r="G688" s="5"/>
      <c r="H688" s="72"/>
      <c r="I688" s="107"/>
      <c r="J688" s="108"/>
      <c r="K688" s="5"/>
      <c r="L688" s="5"/>
      <c r="M688" s="5"/>
      <c r="N688" s="5"/>
      <c r="O688" s="5"/>
      <c r="P688" s="5"/>
      <c r="Q688" s="5"/>
      <c r="R688" s="5"/>
      <c r="S688" s="5"/>
      <c r="T688" s="5"/>
      <c r="U688" s="5"/>
      <c r="V688" s="5"/>
      <c r="W688" s="5"/>
      <c r="X688" s="5"/>
      <c r="Y688" s="5"/>
      <c r="Z688" s="5"/>
    </row>
    <row r="689" ht="16.5" customHeight="1">
      <c r="A689" s="5"/>
      <c r="B689" s="5"/>
      <c r="C689" s="5"/>
      <c r="D689" s="5"/>
      <c r="E689" s="5"/>
      <c r="F689" s="5"/>
      <c r="G689" s="5"/>
      <c r="H689" s="72"/>
      <c r="I689" s="107"/>
      <c r="J689" s="108"/>
      <c r="K689" s="5"/>
      <c r="L689" s="5"/>
      <c r="M689" s="5"/>
      <c r="N689" s="5"/>
      <c r="O689" s="5"/>
      <c r="P689" s="5"/>
      <c r="Q689" s="5"/>
      <c r="R689" s="5"/>
      <c r="S689" s="5"/>
      <c r="T689" s="5"/>
      <c r="U689" s="5"/>
      <c r="V689" s="5"/>
      <c r="W689" s="5"/>
      <c r="X689" s="5"/>
      <c r="Y689" s="5"/>
      <c r="Z689" s="5"/>
    </row>
    <row r="690" ht="16.5" customHeight="1">
      <c r="A690" s="5"/>
      <c r="B690" s="5"/>
      <c r="C690" s="5"/>
      <c r="D690" s="5"/>
      <c r="E690" s="5"/>
      <c r="F690" s="5"/>
      <c r="G690" s="5"/>
      <c r="H690" s="72"/>
      <c r="I690" s="107"/>
      <c r="J690" s="108"/>
      <c r="K690" s="5"/>
      <c r="L690" s="5"/>
      <c r="M690" s="5"/>
      <c r="N690" s="5"/>
      <c r="O690" s="5"/>
      <c r="P690" s="5"/>
      <c r="Q690" s="5"/>
      <c r="R690" s="5"/>
      <c r="S690" s="5"/>
      <c r="T690" s="5"/>
      <c r="U690" s="5"/>
      <c r="V690" s="5"/>
      <c r="W690" s="5"/>
      <c r="X690" s="5"/>
      <c r="Y690" s="5"/>
      <c r="Z690" s="5"/>
    </row>
    <row r="691" ht="16.5" customHeight="1">
      <c r="A691" s="5"/>
      <c r="B691" s="5"/>
      <c r="C691" s="5"/>
      <c r="D691" s="5"/>
      <c r="E691" s="5"/>
      <c r="F691" s="5"/>
      <c r="G691" s="5"/>
      <c r="H691" s="72"/>
      <c r="I691" s="107"/>
      <c r="J691" s="108"/>
      <c r="K691" s="5"/>
      <c r="L691" s="5"/>
      <c r="M691" s="5"/>
      <c r="N691" s="5"/>
      <c r="O691" s="5"/>
      <c r="P691" s="5"/>
      <c r="Q691" s="5"/>
      <c r="R691" s="5"/>
      <c r="S691" s="5"/>
      <c r="T691" s="5"/>
      <c r="U691" s="5"/>
      <c r="V691" s="5"/>
      <c r="W691" s="5"/>
      <c r="X691" s="5"/>
      <c r="Y691" s="5"/>
      <c r="Z691" s="5"/>
    </row>
    <row r="692" ht="16.5" customHeight="1">
      <c r="A692" s="5"/>
      <c r="B692" s="5"/>
      <c r="C692" s="5"/>
      <c r="D692" s="5"/>
      <c r="E692" s="5"/>
      <c r="F692" s="5"/>
      <c r="G692" s="5"/>
      <c r="H692" s="72"/>
      <c r="I692" s="107"/>
      <c r="J692" s="108"/>
      <c r="K692" s="5"/>
      <c r="L692" s="5"/>
      <c r="M692" s="5"/>
      <c r="N692" s="5"/>
      <c r="O692" s="5"/>
      <c r="P692" s="5"/>
      <c r="Q692" s="5"/>
      <c r="R692" s="5"/>
      <c r="S692" s="5"/>
      <c r="T692" s="5"/>
      <c r="U692" s="5"/>
      <c r="V692" s="5"/>
      <c r="W692" s="5"/>
      <c r="X692" s="5"/>
      <c r="Y692" s="5"/>
      <c r="Z692" s="5"/>
    </row>
    <row r="693" ht="16.5" customHeight="1">
      <c r="A693" s="5"/>
      <c r="B693" s="5"/>
      <c r="C693" s="5"/>
      <c r="D693" s="5"/>
      <c r="E693" s="5"/>
      <c r="F693" s="5"/>
      <c r="G693" s="5"/>
      <c r="H693" s="72"/>
      <c r="I693" s="107"/>
      <c r="J693" s="108"/>
      <c r="K693" s="5"/>
      <c r="L693" s="5"/>
      <c r="M693" s="5"/>
      <c r="N693" s="5"/>
      <c r="O693" s="5"/>
      <c r="P693" s="5"/>
      <c r="Q693" s="5"/>
      <c r="R693" s="5"/>
      <c r="S693" s="5"/>
      <c r="T693" s="5"/>
      <c r="U693" s="5"/>
      <c r="V693" s="5"/>
      <c r="W693" s="5"/>
      <c r="X693" s="5"/>
      <c r="Y693" s="5"/>
      <c r="Z693" s="5"/>
    </row>
    <row r="694" ht="16.5" customHeight="1">
      <c r="A694" s="5"/>
      <c r="B694" s="5"/>
      <c r="C694" s="5"/>
      <c r="D694" s="5"/>
      <c r="E694" s="5"/>
      <c r="F694" s="5"/>
      <c r="G694" s="5"/>
      <c r="H694" s="72"/>
      <c r="I694" s="107"/>
      <c r="J694" s="108"/>
      <c r="K694" s="5"/>
      <c r="L694" s="5"/>
      <c r="M694" s="5"/>
      <c r="N694" s="5"/>
      <c r="O694" s="5"/>
      <c r="P694" s="5"/>
      <c r="Q694" s="5"/>
      <c r="R694" s="5"/>
      <c r="S694" s="5"/>
      <c r="T694" s="5"/>
      <c r="U694" s="5"/>
      <c r="V694" s="5"/>
      <c r="W694" s="5"/>
      <c r="X694" s="5"/>
      <c r="Y694" s="5"/>
      <c r="Z694" s="5"/>
    </row>
    <row r="695" ht="16.5" customHeight="1">
      <c r="A695" s="5"/>
      <c r="B695" s="5"/>
      <c r="C695" s="5"/>
      <c r="D695" s="5"/>
      <c r="E695" s="5"/>
      <c r="F695" s="5"/>
      <c r="G695" s="5"/>
      <c r="H695" s="72"/>
      <c r="I695" s="107"/>
      <c r="J695" s="108"/>
      <c r="K695" s="5"/>
      <c r="L695" s="5"/>
      <c r="M695" s="5"/>
      <c r="N695" s="5"/>
      <c r="O695" s="5"/>
      <c r="P695" s="5"/>
      <c r="Q695" s="5"/>
      <c r="R695" s="5"/>
      <c r="S695" s="5"/>
      <c r="T695" s="5"/>
      <c r="U695" s="5"/>
      <c r="V695" s="5"/>
      <c r="W695" s="5"/>
      <c r="X695" s="5"/>
      <c r="Y695" s="5"/>
      <c r="Z695" s="5"/>
    </row>
    <row r="696" ht="16.5" customHeight="1">
      <c r="A696" s="5"/>
      <c r="B696" s="5"/>
      <c r="C696" s="5"/>
      <c r="D696" s="5"/>
      <c r="E696" s="5"/>
      <c r="F696" s="5"/>
      <c r="G696" s="5"/>
      <c r="H696" s="72"/>
      <c r="I696" s="107"/>
      <c r="J696" s="108"/>
      <c r="K696" s="5"/>
      <c r="L696" s="5"/>
      <c r="M696" s="5"/>
      <c r="N696" s="5"/>
      <c r="O696" s="5"/>
      <c r="P696" s="5"/>
      <c r="Q696" s="5"/>
      <c r="R696" s="5"/>
      <c r="S696" s="5"/>
      <c r="T696" s="5"/>
      <c r="U696" s="5"/>
      <c r="V696" s="5"/>
      <c r="W696" s="5"/>
      <c r="X696" s="5"/>
      <c r="Y696" s="5"/>
      <c r="Z696" s="5"/>
    </row>
    <row r="697" ht="16.5" customHeight="1">
      <c r="A697" s="5"/>
      <c r="B697" s="5"/>
      <c r="C697" s="5"/>
      <c r="D697" s="5"/>
      <c r="E697" s="5"/>
      <c r="F697" s="5"/>
      <c r="G697" s="5"/>
      <c r="H697" s="72"/>
      <c r="I697" s="107"/>
      <c r="J697" s="108"/>
      <c r="K697" s="5"/>
      <c r="L697" s="5"/>
      <c r="M697" s="5"/>
      <c r="N697" s="5"/>
      <c r="O697" s="5"/>
      <c r="P697" s="5"/>
      <c r="Q697" s="5"/>
      <c r="R697" s="5"/>
      <c r="S697" s="5"/>
      <c r="T697" s="5"/>
      <c r="U697" s="5"/>
      <c r="V697" s="5"/>
      <c r="W697" s="5"/>
      <c r="X697" s="5"/>
      <c r="Y697" s="5"/>
      <c r="Z697" s="5"/>
    </row>
    <row r="698" ht="16.5" customHeight="1">
      <c r="A698" s="5"/>
      <c r="B698" s="5"/>
      <c r="C698" s="5"/>
      <c r="D698" s="5"/>
      <c r="E698" s="5"/>
      <c r="F698" s="5"/>
      <c r="G698" s="5"/>
      <c r="H698" s="72"/>
      <c r="I698" s="107"/>
      <c r="J698" s="108"/>
      <c r="K698" s="5"/>
      <c r="L698" s="5"/>
      <c r="M698" s="5"/>
      <c r="N698" s="5"/>
      <c r="O698" s="5"/>
      <c r="P698" s="5"/>
      <c r="Q698" s="5"/>
      <c r="R698" s="5"/>
      <c r="S698" s="5"/>
      <c r="T698" s="5"/>
      <c r="U698" s="5"/>
      <c r="V698" s="5"/>
      <c r="W698" s="5"/>
      <c r="X698" s="5"/>
      <c r="Y698" s="5"/>
      <c r="Z698" s="5"/>
    </row>
    <row r="699" ht="16.5" customHeight="1">
      <c r="A699" s="5"/>
      <c r="B699" s="5"/>
      <c r="C699" s="5"/>
      <c r="D699" s="5"/>
      <c r="E699" s="5"/>
      <c r="F699" s="5"/>
      <c r="G699" s="5"/>
      <c r="H699" s="72"/>
      <c r="I699" s="107"/>
      <c r="J699" s="108"/>
      <c r="K699" s="5"/>
      <c r="L699" s="5"/>
      <c r="M699" s="5"/>
      <c r="N699" s="5"/>
      <c r="O699" s="5"/>
      <c r="P699" s="5"/>
      <c r="Q699" s="5"/>
      <c r="R699" s="5"/>
      <c r="S699" s="5"/>
      <c r="T699" s="5"/>
      <c r="U699" s="5"/>
      <c r="V699" s="5"/>
      <c r="W699" s="5"/>
      <c r="X699" s="5"/>
      <c r="Y699" s="5"/>
      <c r="Z699" s="5"/>
    </row>
    <row r="700" ht="16.5" customHeight="1">
      <c r="A700" s="5"/>
      <c r="B700" s="5"/>
      <c r="C700" s="5"/>
      <c r="D700" s="5"/>
      <c r="E700" s="5"/>
      <c r="F700" s="5"/>
      <c r="G700" s="5"/>
      <c r="H700" s="72"/>
      <c r="I700" s="107"/>
      <c r="J700" s="108"/>
      <c r="K700" s="5"/>
      <c r="L700" s="5"/>
      <c r="M700" s="5"/>
      <c r="N700" s="5"/>
      <c r="O700" s="5"/>
      <c r="P700" s="5"/>
      <c r="Q700" s="5"/>
      <c r="R700" s="5"/>
      <c r="S700" s="5"/>
      <c r="T700" s="5"/>
      <c r="U700" s="5"/>
      <c r="V700" s="5"/>
      <c r="W700" s="5"/>
      <c r="X700" s="5"/>
      <c r="Y700" s="5"/>
      <c r="Z700" s="5"/>
    </row>
    <row r="701" ht="16.5" customHeight="1">
      <c r="A701" s="5"/>
      <c r="B701" s="5"/>
      <c r="C701" s="5"/>
      <c r="D701" s="5"/>
      <c r="E701" s="5"/>
      <c r="F701" s="5"/>
      <c r="G701" s="5"/>
      <c r="H701" s="72"/>
      <c r="I701" s="107"/>
      <c r="J701" s="108"/>
      <c r="K701" s="5"/>
      <c r="L701" s="5"/>
      <c r="M701" s="5"/>
      <c r="N701" s="5"/>
      <c r="O701" s="5"/>
      <c r="P701" s="5"/>
      <c r="Q701" s="5"/>
      <c r="R701" s="5"/>
      <c r="S701" s="5"/>
      <c r="T701" s="5"/>
      <c r="U701" s="5"/>
      <c r="V701" s="5"/>
      <c r="W701" s="5"/>
      <c r="X701" s="5"/>
      <c r="Y701" s="5"/>
      <c r="Z701" s="5"/>
    </row>
    <row r="702" ht="16.5" customHeight="1">
      <c r="A702" s="5"/>
      <c r="B702" s="5"/>
      <c r="C702" s="5"/>
      <c r="D702" s="5"/>
      <c r="E702" s="5"/>
      <c r="F702" s="5"/>
      <c r="G702" s="5"/>
      <c r="H702" s="72"/>
      <c r="I702" s="107"/>
      <c r="J702" s="108"/>
      <c r="K702" s="5"/>
      <c r="L702" s="5"/>
      <c r="M702" s="5"/>
      <c r="N702" s="5"/>
      <c r="O702" s="5"/>
      <c r="P702" s="5"/>
      <c r="Q702" s="5"/>
      <c r="R702" s="5"/>
      <c r="S702" s="5"/>
      <c r="T702" s="5"/>
      <c r="U702" s="5"/>
      <c r="V702" s="5"/>
      <c r="W702" s="5"/>
      <c r="X702" s="5"/>
      <c r="Y702" s="5"/>
      <c r="Z702" s="5"/>
    </row>
    <row r="703" ht="16.5" customHeight="1">
      <c r="A703" s="5"/>
      <c r="B703" s="5"/>
      <c r="C703" s="5"/>
      <c r="D703" s="5"/>
      <c r="E703" s="5"/>
      <c r="F703" s="5"/>
      <c r="G703" s="5"/>
      <c r="H703" s="72"/>
      <c r="I703" s="107"/>
      <c r="J703" s="108"/>
      <c r="K703" s="5"/>
      <c r="L703" s="5"/>
      <c r="M703" s="5"/>
      <c r="N703" s="5"/>
      <c r="O703" s="5"/>
      <c r="P703" s="5"/>
      <c r="Q703" s="5"/>
      <c r="R703" s="5"/>
      <c r="S703" s="5"/>
      <c r="T703" s="5"/>
      <c r="U703" s="5"/>
      <c r="V703" s="5"/>
      <c r="W703" s="5"/>
      <c r="X703" s="5"/>
      <c r="Y703" s="5"/>
      <c r="Z703" s="5"/>
    </row>
    <row r="704" ht="16.5" customHeight="1">
      <c r="A704" s="5"/>
      <c r="B704" s="5"/>
      <c r="C704" s="5"/>
      <c r="D704" s="5"/>
      <c r="E704" s="5"/>
      <c r="F704" s="5"/>
      <c r="G704" s="5"/>
      <c r="H704" s="72"/>
      <c r="I704" s="107"/>
      <c r="J704" s="108"/>
      <c r="K704" s="5"/>
      <c r="L704" s="5"/>
      <c r="M704" s="5"/>
      <c r="N704" s="5"/>
      <c r="O704" s="5"/>
      <c r="P704" s="5"/>
      <c r="Q704" s="5"/>
      <c r="R704" s="5"/>
      <c r="S704" s="5"/>
      <c r="T704" s="5"/>
      <c r="U704" s="5"/>
      <c r="V704" s="5"/>
      <c r="W704" s="5"/>
      <c r="X704" s="5"/>
      <c r="Y704" s="5"/>
      <c r="Z704" s="5"/>
    </row>
    <row r="705" ht="16.5" customHeight="1">
      <c r="A705" s="5"/>
      <c r="B705" s="5"/>
      <c r="C705" s="5"/>
      <c r="D705" s="5"/>
      <c r="E705" s="5"/>
      <c r="F705" s="5"/>
      <c r="G705" s="5"/>
      <c r="H705" s="72"/>
      <c r="I705" s="107"/>
      <c r="J705" s="108"/>
      <c r="K705" s="5"/>
      <c r="L705" s="5"/>
      <c r="M705" s="5"/>
      <c r="N705" s="5"/>
      <c r="O705" s="5"/>
      <c r="P705" s="5"/>
      <c r="Q705" s="5"/>
      <c r="R705" s="5"/>
      <c r="S705" s="5"/>
      <c r="T705" s="5"/>
      <c r="U705" s="5"/>
      <c r="V705" s="5"/>
      <c r="W705" s="5"/>
      <c r="X705" s="5"/>
      <c r="Y705" s="5"/>
      <c r="Z705" s="5"/>
    </row>
    <row r="706" ht="16.5" customHeight="1">
      <c r="A706" s="5"/>
      <c r="B706" s="5"/>
      <c r="C706" s="5"/>
      <c r="D706" s="5"/>
      <c r="E706" s="5"/>
      <c r="F706" s="5"/>
      <c r="G706" s="5"/>
      <c r="H706" s="72"/>
      <c r="I706" s="107"/>
      <c r="J706" s="108"/>
      <c r="K706" s="5"/>
      <c r="L706" s="5"/>
      <c r="M706" s="5"/>
      <c r="N706" s="5"/>
      <c r="O706" s="5"/>
      <c r="P706" s="5"/>
      <c r="Q706" s="5"/>
      <c r="R706" s="5"/>
      <c r="S706" s="5"/>
      <c r="T706" s="5"/>
      <c r="U706" s="5"/>
      <c r="V706" s="5"/>
      <c r="W706" s="5"/>
      <c r="X706" s="5"/>
      <c r="Y706" s="5"/>
      <c r="Z706" s="5"/>
    </row>
    <row r="707" ht="16.5" customHeight="1">
      <c r="A707" s="5"/>
      <c r="B707" s="5"/>
      <c r="C707" s="5"/>
      <c r="D707" s="5"/>
      <c r="E707" s="5"/>
      <c r="F707" s="5"/>
      <c r="G707" s="5"/>
      <c r="H707" s="72"/>
      <c r="I707" s="107"/>
      <c r="J707" s="108"/>
      <c r="K707" s="5"/>
      <c r="L707" s="5"/>
      <c r="M707" s="5"/>
      <c r="N707" s="5"/>
      <c r="O707" s="5"/>
      <c r="P707" s="5"/>
      <c r="Q707" s="5"/>
      <c r="R707" s="5"/>
      <c r="S707" s="5"/>
      <c r="T707" s="5"/>
      <c r="U707" s="5"/>
      <c r="V707" s="5"/>
      <c r="W707" s="5"/>
      <c r="X707" s="5"/>
      <c r="Y707" s="5"/>
      <c r="Z707" s="5"/>
    </row>
    <row r="708" ht="16.5" customHeight="1">
      <c r="A708" s="5"/>
      <c r="B708" s="5"/>
      <c r="C708" s="5"/>
      <c r="D708" s="5"/>
      <c r="E708" s="5"/>
      <c r="F708" s="5"/>
      <c r="G708" s="5"/>
      <c r="H708" s="72"/>
      <c r="I708" s="107"/>
      <c r="J708" s="108"/>
      <c r="K708" s="5"/>
      <c r="L708" s="5"/>
      <c r="M708" s="5"/>
      <c r="N708" s="5"/>
      <c r="O708" s="5"/>
      <c r="P708" s="5"/>
      <c r="Q708" s="5"/>
      <c r="R708" s="5"/>
      <c r="S708" s="5"/>
      <c r="T708" s="5"/>
      <c r="U708" s="5"/>
      <c r="V708" s="5"/>
      <c r="W708" s="5"/>
      <c r="X708" s="5"/>
      <c r="Y708" s="5"/>
      <c r="Z708" s="5"/>
    </row>
    <row r="709" ht="16.5" customHeight="1">
      <c r="A709" s="5"/>
      <c r="B709" s="5"/>
      <c r="C709" s="5"/>
      <c r="D709" s="5"/>
      <c r="E709" s="5"/>
      <c r="F709" s="5"/>
      <c r="G709" s="5"/>
      <c r="H709" s="72"/>
      <c r="I709" s="107"/>
      <c r="J709" s="108"/>
      <c r="K709" s="5"/>
      <c r="L709" s="5"/>
      <c r="M709" s="5"/>
      <c r="N709" s="5"/>
      <c r="O709" s="5"/>
      <c r="P709" s="5"/>
      <c r="Q709" s="5"/>
      <c r="R709" s="5"/>
      <c r="S709" s="5"/>
      <c r="T709" s="5"/>
      <c r="U709" s="5"/>
      <c r="V709" s="5"/>
      <c r="W709" s="5"/>
      <c r="X709" s="5"/>
      <c r="Y709" s="5"/>
      <c r="Z709" s="5"/>
    </row>
    <row r="710" ht="16.5" customHeight="1">
      <c r="A710" s="5"/>
      <c r="B710" s="5"/>
      <c r="C710" s="5"/>
      <c r="D710" s="5"/>
      <c r="E710" s="5"/>
      <c r="F710" s="5"/>
      <c r="G710" s="5"/>
      <c r="H710" s="72"/>
      <c r="I710" s="107"/>
      <c r="J710" s="108"/>
      <c r="K710" s="5"/>
      <c r="L710" s="5"/>
      <c r="M710" s="5"/>
      <c r="N710" s="5"/>
      <c r="O710" s="5"/>
      <c r="P710" s="5"/>
      <c r="Q710" s="5"/>
      <c r="R710" s="5"/>
      <c r="S710" s="5"/>
      <c r="T710" s="5"/>
      <c r="U710" s="5"/>
      <c r="V710" s="5"/>
      <c r="W710" s="5"/>
      <c r="X710" s="5"/>
      <c r="Y710" s="5"/>
      <c r="Z710" s="5"/>
    </row>
    <row r="711" ht="16.5" customHeight="1">
      <c r="A711" s="5"/>
      <c r="B711" s="5"/>
      <c r="C711" s="5"/>
      <c r="D711" s="5"/>
      <c r="E711" s="5"/>
      <c r="F711" s="5"/>
      <c r="G711" s="5"/>
      <c r="H711" s="72"/>
      <c r="I711" s="107"/>
      <c r="J711" s="108"/>
      <c r="K711" s="5"/>
      <c r="L711" s="5"/>
      <c r="M711" s="5"/>
      <c r="N711" s="5"/>
      <c r="O711" s="5"/>
      <c r="P711" s="5"/>
      <c r="Q711" s="5"/>
      <c r="R711" s="5"/>
      <c r="S711" s="5"/>
      <c r="T711" s="5"/>
      <c r="U711" s="5"/>
      <c r="V711" s="5"/>
      <c r="W711" s="5"/>
      <c r="X711" s="5"/>
      <c r="Y711" s="5"/>
      <c r="Z711" s="5"/>
    </row>
    <row r="712" ht="16.5" customHeight="1">
      <c r="A712" s="5"/>
      <c r="B712" s="5"/>
      <c r="C712" s="5"/>
      <c r="D712" s="5"/>
      <c r="E712" s="5"/>
      <c r="F712" s="5"/>
      <c r="G712" s="5"/>
      <c r="H712" s="72"/>
      <c r="I712" s="107"/>
      <c r="J712" s="108"/>
      <c r="K712" s="5"/>
      <c r="L712" s="5"/>
      <c r="M712" s="5"/>
      <c r="N712" s="5"/>
      <c r="O712" s="5"/>
      <c r="P712" s="5"/>
      <c r="Q712" s="5"/>
      <c r="R712" s="5"/>
      <c r="S712" s="5"/>
      <c r="T712" s="5"/>
      <c r="U712" s="5"/>
      <c r="V712" s="5"/>
      <c r="W712" s="5"/>
      <c r="X712" s="5"/>
      <c r="Y712" s="5"/>
      <c r="Z712" s="5"/>
    </row>
    <row r="713" ht="16.5" customHeight="1">
      <c r="A713" s="5"/>
      <c r="B713" s="5"/>
      <c r="C713" s="5"/>
      <c r="D713" s="5"/>
      <c r="E713" s="5"/>
      <c r="F713" s="5"/>
      <c r="G713" s="5"/>
      <c r="H713" s="72"/>
      <c r="I713" s="107"/>
      <c r="J713" s="108"/>
      <c r="K713" s="5"/>
      <c r="L713" s="5"/>
      <c r="M713" s="5"/>
      <c r="N713" s="5"/>
      <c r="O713" s="5"/>
      <c r="P713" s="5"/>
      <c r="Q713" s="5"/>
      <c r="R713" s="5"/>
      <c r="S713" s="5"/>
      <c r="T713" s="5"/>
      <c r="U713" s="5"/>
      <c r="V713" s="5"/>
      <c r="W713" s="5"/>
      <c r="X713" s="5"/>
      <c r="Y713" s="5"/>
      <c r="Z713" s="5"/>
    </row>
    <row r="714" ht="16.5" customHeight="1">
      <c r="A714" s="5"/>
      <c r="B714" s="5"/>
      <c r="C714" s="5"/>
      <c r="D714" s="5"/>
      <c r="E714" s="5"/>
      <c r="F714" s="5"/>
      <c r="G714" s="5"/>
      <c r="H714" s="72"/>
      <c r="I714" s="107"/>
      <c r="J714" s="108"/>
      <c r="K714" s="5"/>
      <c r="L714" s="5"/>
      <c r="M714" s="5"/>
      <c r="N714" s="5"/>
      <c r="O714" s="5"/>
      <c r="P714" s="5"/>
      <c r="Q714" s="5"/>
      <c r="R714" s="5"/>
      <c r="S714" s="5"/>
      <c r="T714" s="5"/>
      <c r="U714" s="5"/>
      <c r="V714" s="5"/>
      <c r="W714" s="5"/>
      <c r="X714" s="5"/>
      <c r="Y714" s="5"/>
      <c r="Z714" s="5"/>
    </row>
    <row r="715" ht="16.5" customHeight="1">
      <c r="A715" s="5"/>
      <c r="B715" s="5"/>
      <c r="C715" s="5"/>
      <c r="D715" s="5"/>
      <c r="E715" s="5"/>
      <c r="F715" s="5"/>
      <c r="G715" s="5"/>
      <c r="H715" s="72"/>
      <c r="I715" s="107"/>
      <c r="J715" s="108"/>
      <c r="K715" s="5"/>
      <c r="L715" s="5"/>
      <c r="M715" s="5"/>
      <c r="N715" s="5"/>
      <c r="O715" s="5"/>
      <c r="P715" s="5"/>
      <c r="Q715" s="5"/>
      <c r="R715" s="5"/>
      <c r="S715" s="5"/>
      <c r="T715" s="5"/>
      <c r="U715" s="5"/>
      <c r="V715" s="5"/>
      <c r="W715" s="5"/>
      <c r="X715" s="5"/>
      <c r="Y715" s="5"/>
      <c r="Z715" s="5"/>
    </row>
    <row r="716" ht="16.5" customHeight="1">
      <c r="A716" s="5"/>
      <c r="B716" s="5"/>
      <c r="C716" s="5"/>
      <c r="D716" s="5"/>
      <c r="E716" s="5"/>
      <c r="F716" s="5"/>
      <c r="G716" s="5"/>
      <c r="H716" s="72"/>
      <c r="I716" s="107"/>
      <c r="J716" s="108"/>
      <c r="K716" s="5"/>
      <c r="L716" s="5"/>
      <c r="M716" s="5"/>
      <c r="N716" s="5"/>
      <c r="O716" s="5"/>
      <c r="P716" s="5"/>
      <c r="Q716" s="5"/>
      <c r="R716" s="5"/>
      <c r="S716" s="5"/>
      <c r="T716" s="5"/>
      <c r="U716" s="5"/>
      <c r="V716" s="5"/>
      <c r="W716" s="5"/>
      <c r="X716" s="5"/>
      <c r="Y716" s="5"/>
      <c r="Z716" s="5"/>
    </row>
    <row r="717" ht="16.5" customHeight="1">
      <c r="A717" s="5"/>
      <c r="B717" s="5"/>
      <c r="C717" s="5"/>
      <c r="D717" s="5"/>
      <c r="E717" s="5"/>
      <c r="F717" s="5"/>
      <c r="G717" s="5"/>
      <c r="H717" s="72"/>
      <c r="I717" s="107"/>
      <c r="J717" s="108"/>
      <c r="K717" s="5"/>
      <c r="L717" s="5"/>
      <c r="M717" s="5"/>
      <c r="N717" s="5"/>
      <c r="O717" s="5"/>
      <c r="P717" s="5"/>
      <c r="Q717" s="5"/>
      <c r="R717" s="5"/>
      <c r="S717" s="5"/>
      <c r="T717" s="5"/>
      <c r="U717" s="5"/>
      <c r="V717" s="5"/>
      <c r="W717" s="5"/>
      <c r="X717" s="5"/>
      <c r="Y717" s="5"/>
      <c r="Z717" s="5"/>
    </row>
    <row r="718" ht="16.5" customHeight="1">
      <c r="A718" s="5"/>
      <c r="B718" s="5"/>
      <c r="C718" s="5"/>
      <c r="D718" s="5"/>
      <c r="E718" s="5"/>
      <c r="F718" s="5"/>
      <c r="G718" s="5"/>
      <c r="H718" s="72"/>
      <c r="I718" s="107"/>
      <c r="J718" s="108"/>
      <c r="K718" s="5"/>
      <c r="L718" s="5"/>
      <c r="M718" s="5"/>
      <c r="N718" s="5"/>
      <c r="O718" s="5"/>
      <c r="P718" s="5"/>
      <c r="Q718" s="5"/>
      <c r="R718" s="5"/>
      <c r="S718" s="5"/>
      <c r="T718" s="5"/>
      <c r="U718" s="5"/>
      <c r="V718" s="5"/>
      <c r="W718" s="5"/>
      <c r="X718" s="5"/>
      <c r="Y718" s="5"/>
      <c r="Z718" s="5"/>
    </row>
    <row r="719" ht="16.5" customHeight="1">
      <c r="A719" s="5"/>
      <c r="B719" s="5"/>
      <c r="C719" s="5"/>
      <c r="D719" s="5"/>
      <c r="E719" s="5"/>
      <c r="F719" s="5"/>
      <c r="G719" s="5"/>
      <c r="H719" s="72"/>
      <c r="I719" s="107"/>
      <c r="J719" s="108"/>
      <c r="K719" s="5"/>
      <c r="L719" s="5"/>
      <c r="M719" s="5"/>
      <c r="N719" s="5"/>
      <c r="O719" s="5"/>
      <c r="P719" s="5"/>
      <c r="Q719" s="5"/>
      <c r="R719" s="5"/>
      <c r="S719" s="5"/>
      <c r="T719" s="5"/>
      <c r="U719" s="5"/>
      <c r="V719" s="5"/>
      <c r="W719" s="5"/>
      <c r="X719" s="5"/>
      <c r="Y719" s="5"/>
      <c r="Z719" s="5"/>
    </row>
    <row r="720" ht="16.5" customHeight="1">
      <c r="A720" s="5"/>
      <c r="B720" s="5"/>
      <c r="C720" s="5"/>
      <c r="D720" s="5"/>
      <c r="E720" s="5"/>
      <c r="F720" s="5"/>
      <c r="G720" s="5"/>
      <c r="H720" s="72"/>
      <c r="I720" s="107"/>
      <c r="J720" s="108"/>
      <c r="K720" s="5"/>
      <c r="L720" s="5"/>
      <c r="M720" s="5"/>
      <c r="N720" s="5"/>
      <c r="O720" s="5"/>
      <c r="P720" s="5"/>
      <c r="Q720" s="5"/>
      <c r="R720" s="5"/>
      <c r="S720" s="5"/>
      <c r="T720" s="5"/>
      <c r="U720" s="5"/>
      <c r="V720" s="5"/>
      <c r="W720" s="5"/>
      <c r="X720" s="5"/>
      <c r="Y720" s="5"/>
      <c r="Z720" s="5"/>
    </row>
    <row r="721" ht="16.5" customHeight="1">
      <c r="A721" s="5"/>
      <c r="B721" s="5"/>
      <c r="C721" s="5"/>
      <c r="D721" s="5"/>
      <c r="E721" s="5"/>
      <c r="F721" s="5"/>
      <c r="G721" s="5"/>
      <c r="H721" s="72"/>
      <c r="I721" s="107"/>
      <c r="J721" s="108"/>
      <c r="K721" s="5"/>
      <c r="L721" s="5"/>
      <c r="M721" s="5"/>
      <c r="N721" s="5"/>
      <c r="O721" s="5"/>
      <c r="P721" s="5"/>
      <c r="Q721" s="5"/>
      <c r="R721" s="5"/>
      <c r="S721" s="5"/>
      <c r="T721" s="5"/>
      <c r="U721" s="5"/>
      <c r="V721" s="5"/>
      <c r="W721" s="5"/>
      <c r="X721" s="5"/>
      <c r="Y721" s="5"/>
      <c r="Z721" s="5"/>
    </row>
    <row r="722" ht="16.5" customHeight="1">
      <c r="A722" s="5"/>
      <c r="B722" s="5"/>
      <c r="C722" s="5"/>
      <c r="D722" s="5"/>
      <c r="E722" s="5"/>
      <c r="F722" s="5"/>
      <c r="G722" s="5"/>
      <c r="H722" s="72"/>
      <c r="I722" s="107"/>
      <c r="J722" s="108"/>
      <c r="K722" s="5"/>
      <c r="L722" s="5"/>
      <c r="M722" s="5"/>
      <c r="N722" s="5"/>
      <c r="O722" s="5"/>
      <c r="P722" s="5"/>
      <c r="Q722" s="5"/>
      <c r="R722" s="5"/>
      <c r="S722" s="5"/>
      <c r="T722" s="5"/>
      <c r="U722" s="5"/>
      <c r="V722" s="5"/>
      <c r="W722" s="5"/>
      <c r="X722" s="5"/>
      <c r="Y722" s="5"/>
      <c r="Z722" s="5"/>
    </row>
    <row r="723" ht="16.5" customHeight="1">
      <c r="A723" s="5"/>
      <c r="B723" s="5"/>
      <c r="C723" s="5"/>
      <c r="D723" s="5"/>
      <c r="E723" s="5"/>
      <c r="F723" s="5"/>
      <c r="G723" s="5"/>
      <c r="H723" s="72"/>
      <c r="I723" s="107"/>
      <c r="J723" s="108"/>
      <c r="K723" s="5"/>
      <c r="L723" s="5"/>
      <c r="M723" s="5"/>
      <c r="N723" s="5"/>
      <c r="O723" s="5"/>
      <c r="P723" s="5"/>
      <c r="Q723" s="5"/>
      <c r="R723" s="5"/>
      <c r="S723" s="5"/>
      <c r="T723" s="5"/>
      <c r="U723" s="5"/>
      <c r="V723" s="5"/>
      <c r="W723" s="5"/>
      <c r="X723" s="5"/>
      <c r="Y723" s="5"/>
      <c r="Z723" s="5"/>
    </row>
    <row r="724" ht="16.5" customHeight="1">
      <c r="A724" s="5"/>
      <c r="B724" s="5"/>
      <c r="C724" s="5"/>
      <c r="D724" s="5"/>
      <c r="E724" s="5"/>
      <c r="F724" s="5"/>
      <c r="G724" s="5"/>
      <c r="H724" s="72"/>
      <c r="I724" s="107"/>
      <c r="J724" s="108"/>
      <c r="K724" s="5"/>
      <c r="L724" s="5"/>
      <c r="M724" s="5"/>
      <c r="N724" s="5"/>
      <c r="O724" s="5"/>
      <c r="P724" s="5"/>
      <c r="Q724" s="5"/>
      <c r="R724" s="5"/>
      <c r="S724" s="5"/>
      <c r="T724" s="5"/>
      <c r="U724" s="5"/>
      <c r="V724" s="5"/>
      <c r="W724" s="5"/>
      <c r="X724" s="5"/>
      <c r="Y724" s="5"/>
      <c r="Z724" s="5"/>
    </row>
    <row r="725" ht="16.5" customHeight="1">
      <c r="A725" s="5"/>
      <c r="B725" s="5"/>
      <c r="C725" s="5"/>
      <c r="D725" s="5"/>
      <c r="E725" s="5"/>
      <c r="F725" s="5"/>
      <c r="G725" s="5"/>
      <c r="H725" s="72"/>
      <c r="I725" s="107"/>
      <c r="J725" s="108"/>
      <c r="K725" s="5"/>
      <c r="L725" s="5"/>
      <c r="M725" s="5"/>
      <c r="N725" s="5"/>
      <c r="O725" s="5"/>
      <c r="P725" s="5"/>
      <c r="Q725" s="5"/>
      <c r="R725" s="5"/>
      <c r="S725" s="5"/>
      <c r="T725" s="5"/>
      <c r="U725" s="5"/>
      <c r="V725" s="5"/>
      <c r="W725" s="5"/>
      <c r="X725" s="5"/>
      <c r="Y725" s="5"/>
      <c r="Z725" s="5"/>
    </row>
    <row r="726" ht="16.5" customHeight="1">
      <c r="A726" s="5"/>
      <c r="B726" s="5"/>
      <c r="C726" s="5"/>
      <c r="D726" s="5"/>
      <c r="E726" s="5"/>
      <c r="F726" s="5"/>
      <c r="G726" s="5"/>
      <c r="H726" s="72"/>
      <c r="I726" s="107"/>
      <c r="J726" s="108"/>
      <c r="K726" s="5"/>
      <c r="L726" s="5"/>
      <c r="M726" s="5"/>
      <c r="N726" s="5"/>
      <c r="O726" s="5"/>
      <c r="P726" s="5"/>
      <c r="Q726" s="5"/>
      <c r="R726" s="5"/>
      <c r="S726" s="5"/>
      <c r="T726" s="5"/>
      <c r="U726" s="5"/>
      <c r="V726" s="5"/>
      <c r="W726" s="5"/>
      <c r="X726" s="5"/>
      <c r="Y726" s="5"/>
      <c r="Z726" s="5"/>
    </row>
    <row r="727" ht="16.5" customHeight="1">
      <c r="A727" s="5"/>
      <c r="B727" s="5"/>
      <c r="C727" s="5"/>
      <c r="D727" s="5"/>
      <c r="E727" s="5"/>
      <c r="F727" s="5"/>
      <c r="G727" s="5"/>
      <c r="H727" s="72"/>
      <c r="I727" s="107"/>
      <c r="J727" s="108"/>
      <c r="K727" s="5"/>
      <c r="L727" s="5"/>
      <c r="M727" s="5"/>
      <c r="N727" s="5"/>
      <c r="O727" s="5"/>
      <c r="P727" s="5"/>
      <c r="Q727" s="5"/>
      <c r="R727" s="5"/>
      <c r="S727" s="5"/>
      <c r="T727" s="5"/>
      <c r="U727" s="5"/>
      <c r="V727" s="5"/>
      <c r="W727" s="5"/>
      <c r="X727" s="5"/>
      <c r="Y727" s="5"/>
      <c r="Z727" s="5"/>
    </row>
    <row r="728" ht="16.5" customHeight="1">
      <c r="A728" s="5"/>
      <c r="B728" s="5"/>
      <c r="C728" s="5"/>
      <c r="D728" s="5"/>
      <c r="E728" s="5"/>
      <c r="F728" s="5"/>
      <c r="G728" s="5"/>
      <c r="H728" s="72"/>
      <c r="I728" s="107"/>
      <c r="J728" s="108"/>
      <c r="K728" s="5"/>
      <c r="L728" s="5"/>
      <c r="M728" s="5"/>
      <c r="N728" s="5"/>
      <c r="O728" s="5"/>
      <c r="P728" s="5"/>
      <c r="Q728" s="5"/>
      <c r="R728" s="5"/>
      <c r="S728" s="5"/>
      <c r="T728" s="5"/>
      <c r="U728" s="5"/>
      <c r="V728" s="5"/>
      <c r="W728" s="5"/>
      <c r="X728" s="5"/>
      <c r="Y728" s="5"/>
      <c r="Z728" s="5"/>
    </row>
    <row r="729" ht="16.5" customHeight="1">
      <c r="A729" s="5"/>
      <c r="B729" s="5"/>
      <c r="C729" s="5"/>
      <c r="D729" s="5"/>
      <c r="E729" s="5"/>
      <c r="F729" s="5"/>
      <c r="G729" s="5"/>
      <c r="H729" s="72"/>
      <c r="I729" s="107"/>
      <c r="J729" s="108"/>
      <c r="K729" s="5"/>
      <c r="L729" s="5"/>
      <c r="M729" s="5"/>
      <c r="N729" s="5"/>
      <c r="O729" s="5"/>
      <c r="P729" s="5"/>
      <c r="Q729" s="5"/>
      <c r="R729" s="5"/>
      <c r="S729" s="5"/>
      <c r="T729" s="5"/>
      <c r="U729" s="5"/>
      <c r="V729" s="5"/>
      <c r="W729" s="5"/>
      <c r="X729" s="5"/>
      <c r="Y729" s="5"/>
      <c r="Z729" s="5"/>
    </row>
    <row r="730" ht="16.5" customHeight="1">
      <c r="A730" s="5"/>
      <c r="B730" s="5"/>
      <c r="C730" s="5"/>
      <c r="D730" s="5"/>
      <c r="E730" s="5"/>
      <c r="F730" s="5"/>
      <c r="G730" s="5"/>
      <c r="H730" s="72"/>
      <c r="I730" s="107"/>
      <c r="J730" s="108"/>
      <c r="K730" s="5"/>
      <c r="L730" s="5"/>
      <c r="M730" s="5"/>
      <c r="N730" s="5"/>
      <c r="O730" s="5"/>
      <c r="P730" s="5"/>
      <c r="Q730" s="5"/>
      <c r="R730" s="5"/>
      <c r="S730" s="5"/>
      <c r="T730" s="5"/>
      <c r="U730" s="5"/>
      <c r="V730" s="5"/>
      <c r="W730" s="5"/>
      <c r="X730" s="5"/>
      <c r="Y730" s="5"/>
      <c r="Z730" s="5"/>
    </row>
    <row r="731" ht="16.5" customHeight="1">
      <c r="A731" s="5"/>
      <c r="B731" s="5"/>
      <c r="C731" s="5"/>
      <c r="D731" s="5"/>
      <c r="E731" s="5"/>
      <c r="F731" s="5"/>
      <c r="G731" s="5"/>
      <c r="H731" s="72"/>
      <c r="I731" s="107"/>
      <c r="J731" s="108"/>
      <c r="K731" s="5"/>
      <c r="L731" s="5"/>
      <c r="M731" s="5"/>
      <c r="N731" s="5"/>
      <c r="O731" s="5"/>
      <c r="P731" s="5"/>
      <c r="Q731" s="5"/>
      <c r="R731" s="5"/>
      <c r="S731" s="5"/>
      <c r="T731" s="5"/>
      <c r="U731" s="5"/>
      <c r="V731" s="5"/>
      <c r="W731" s="5"/>
      <c r="X731" s="5"/>
      <c r="Y731" s="5"/>
      <c r="Z731" s="5"/>
    </row>
    <row r="732" ht="16.5" customHeight="1">
      <c r="A732" s="5"/>
      <c r="B732" s="5"/>
      <c r="C732" s="5"/>
      <c r="D732" s="5"/>
      <c r="E732" s="5"/>
      <c r="F732" s="5"/>
      <c r="G732" s="5"/>
      <c r="H732" s="72"/>
      <c r="I732" s="107"/>
      <c r="J732" s="108"/>
      <c r="K732" s="5"/>
      <c r="L732" s="5"/>
      <c r="M732" s="5"/>
      <c r="N732" s="5"/>
      <c r="O732" s="5"/>
      <c r="P732" s="5"/>
      <c r="Q732" s="5"/>
      <c r="R732" s="5"/>
      <c r="S732" s="5"/>
      <c r="T732" s="5"/>
      <c r="U732" s="5"/>
      <c r="V732" s="5"/>
      <c r="W732" s="5"/>
      <c r="X732" s="5"/>
      <c r="Y732" s="5"/>
      <c r="Z732" s="5"/>
    </row>
    <row r="733" ht="16.5" customHeight="1">
      <c r="A733" s="5"/>
      <c r="B733" s="5"/>
      <c r="C733" s="5"/>
      <c r="D733" s="5"/>
      <c r="E733" s="5"/>
      <c r="F733" s="5"/>
      <c r="G733" s="5"/>
      <c r="H733" s="72"/>
      <c r="I733" s="107"/>
      <c r="J733" s="108"/>
      <c r="K733" s="5"/>
      <c r="L733" s="5"/>
      <c r="M733" s="5"/>
      <c r="N733" s="5"/>
      <c r="O733" s="5"/>
      <c r="P733" s="5"/>
      <c r="Q733" s="5"/>
      <c r="R733" s="5"/>
      <c r="S733" s="5"/>
      <c r="T733" s="5"/>
      <c r="U733" s="5"/>
      <c r="V733" s="5"/>
      <c r="W733" s="5"/>
      <c r="X733" s="5"/>
      <c r="Y733" s="5"/>
      <c r="Z733" s="5"/>
    </row>
    <row r="734" ht="16.5" customHeight="1">
      <c r="A734" s="5"/>
      <c r="B734" s="5"/>
      <c r="C734" s="5"/>
      <c r="D734" s="5"/>
      <c r="E734" s="5"/>
      <c r="F734" s="5"/>
      <c r="G734" s="5"/>
      <c r="H734" s="72"/>
      <c r="I734" s="107"/>
      <c r="J734" s="108"/>
      <c r="K734" s="5"/>
      <c r="L734" s="5"/>
      <c r="M734" s="5"/>
      <c r="N734" s="5"/>
      <c r="O734" s="5"/>
      <c r="P734" s="5"/>
      <c r="Q734" s="5"/>
      <c r="R734" s="5"/>
      <c r="S734" s="5"/>
      <c r="T734" s="5"/>
      <c r="U734" s="5"/>
      <c r="V734" s="5"/>
      <c r="W734" s="5"/>
      <c r="X734" s="5"/>
      <c r="Y734" s="5"/>
      <c r="Z734" s="5"/>
    </row>
    <row r="735" ht="16.5" customHeight="1">
      <c r="A735" s="5"/>
      <c r="B735" s="5"/>
      <c r="C735" s="5"/>
      <c r="D735" s="5"/>
      <c r="E735" s="5"/>
      <c r="F735" s="5"/>
      <c r="G735" s="5"/>
      <c r="H735" s="72"/>
      <c r="I735" s="107"/>
      <c r="J735" s="108"/>
      <c r="K735" s="5"/>
      <c r="L735" s="5"/>
      <c r="M735" s="5"/>
      <c r="N735" s="5"/>
      <c r="O735" s="5"/>
      <c r="P735" s="5"/>
      <c r="Q735" s="5"/>
      <c r="R735" s="5"/>
      <c r="S735" s="5"/>
      <c r="T735" s="5"/>
      <c r="U735" s="5"/>
      <c r="V735" s="5"/>
      <c r="W735" s="5"/>
      <c r="X735" s="5"/>
      <c r="Y735" s="5"/>
      <c r="Z735" s="5"/>
    </row>
    <row r="736" ht="16.5" customHeight="1">
      <c r="A736" s="5"/>
      <c r="B736" s="5"/>
      <c r="C736" s="5"/>
      <c r="D736" s="5"/>
      <c r="E736" s="5"/>
      <c r="F736" s="5"/>
      <c r="G736" s="5"/>
      <c r="H736" s="72"/>
      <c r="I736" s="107"/>
      <c r="J736" s="108"/>
      <c r="K736" s="5"/>
      <c r="L736" s="5"/>
      <c r="M736" s="5"/>
      <c r="N736" s="5"/>
      <c r="O736" s="5"/>
      <c r="P736" s="5"/>
      <c r="Q736" s="5"/>
      <c r="R736" s="5"/>
      <c r="S736" s="5"/>
      <c r="T736" s="5"/>
      <c r="U736" s="5"/>
      <c r="V736" s="5"/>
      <c r="W736" s="5"/>
      <c r="X736" s="5"/>
      <c r="Y736" s="5"/>
      <c r="Z736" s="5"/>
    </row>
    <row r="737" ht="16.5" customHeight="1">
      <c r="A737" s="5"/>
      <c r="B737" s="5"/>
      <c r="C737" s="5"/>
      <c r="D737" s="5"/>
      <c r="E737" s="5"/>
      <c r="F737" s="5"/>
      <c r="G737" s="5"/>
      <c r="H737" s="72"/>
      <c r="I737" s="107"/>
      <c r="J737" s="108"/>
      <c r="K737" s="5"/>
      <c r="L737" s="5"/>
      <c r="M737" s="5"/>
      <c r="N737" s="5"/>
      <c r="O737" s="5"/>
      <c r="P737" s="5"/>
      <c r="Q737" s="5"/>
      <c r="R737" s="5"/>
      <c r="S737" s="5"/>
      <c r="T737" s="5"/>
      <c r="U737" s="5"/>
      <c r="V737" s="5"/>
      <c r="W737" s="5"/>
      <c r="X737" s="5"/>
      <c r="Y737" s="5"/>
      <c r="Z737" s="5"/>
    </row>
    <row r="738" ht="16.5" customHeight="1">
      <c r="A738" s="5"/>
      <c r="B738" s="5"/>
      <c r="C738" s="5"/>
      <c r="D738" s="5"/>
      <c r="E738" s="5"/>
      <c r="F738" s="5"/>
      <c r="G738" s="5"/>
      <c r="H738" s="72"/>
      <c r="I738" s="107"/>
      <c r="J738" s="108"/>
      <c r="K738" s="5"/>
      <c r="L738" s="5"/>
      <c r="M738" s="5"/>
      <c r="N738" s="5"/>
      <c r="O738" s="5"/>
      <c r="P738" s="5"/>
      <c r="Q738" s="5"/>
      <c r="R738" s="5"/>
      <c r="S738" s="5"/>
      <c r="T738" s="5"/>
      <c r="U738" s="5"/>
      <c r="V738" s="5"/>
      <c r="W738" s="5"/>
      <c r="X738" s="5"/>
      <c r="Y738" s="5"/>
      <c r="Z738" s="5"/>
    </row>
    <row r="739" ht="16.5" customHeight="1">
      <c r="A739" s="5"/>
      <c r="B739" s="5"/>
      <c r="C739" s="5"/>
      <c r="D739" s="5"/>
      <c r="E739" s="5"/>
      <c r="F739" s="5"/>
      <c r="G739" s="5"/>
      <c r="H739" s="72"/>
      <c r="I739" s="107"/>
      <c r="J739" s="108"/>
      <c r="K739" s="5"/>
      <c r="L739" s="5"/>
      <c r="M739" s="5"/>
      <c r="N739" s="5"/>
      <c r="O739" s="5"/>
      <c r="P739" s="5"/>
      <c r="Q739" s="5"/>
      <c r="R739" s="5"/>
      <c r="S739" s="5"/>
      <c r="T739" s="5"/>
      <c r="U739" s="5"/>
      <c r="V739" s="5"/>
      <c r="W739" s="5"/>
      <c r="X739" s="5"/>
      <c r="Y739" s="5"/>
      <c r="Z739" s="5"/>
    </row>
    <row r="740" ht="16.5" customHeight="1">
      <c r="A740" s="5"/>
      <c r="B740" s="5"/>
      <c r="C740" s="5"/>
      <c r="D740" s="5"/>
      <c r="E740" s="5"/>
      <c r="F740" s="5"/>
      <c r="G740" s="5"/>
      <c r="H740" s="72"/>
      <c r="I740" s="107"/>
      <c r="J740" s="108"/>
      <c r="K740" s="5"/>
      <c r="L740" s="5"/>
      <c r="M740" s="5"/>
      <c r="N740" s="5"/>
      <c r="O740" s="5"/>
      <c r="P740" s="5"/>
      <c r="Q740" s="5"/>
      <c r="R740" s="5"/>
      <c r="S740" s="5"/>
      <c r="T740" s="5"/>
      <c r="U740" s="5"/>
      <c r="V740" s="5"/>
      <c r="W740" s="5"/>
      <c r="X740" s="5"/>
      <c r="Y740" s="5"/>
      <c r="Z740" s="5"/>
    </row>
    <row r="741" ht="16.5" customHeight="1">
      <c r="A741" s="5"/>
      <c r="B741" s="5"/>
      <c r="C741" s="5"/>
      <c r="D741" s="5"/>
      <c r="E741" s="5"/>
      <c r="F741" s="5"/>
      <c r="G741" s="5"/>
      <c r="H741" s="72"/>
      <c r="I741" s="107"/>
      <c r="J741" s="108"/>
      <c r="K741" s="5"/>
      <c r="L741" s="5"/>
      <c r="M741" s="5"/>
      <c r="N741" s="5"/>
      <c r="O741" s="5"/>
      <c r="P741" s="5"/>
      <c r="Q741" s="5"/>
      <c r="R741" s="5"/>
      <c r="S741" s="5"/>
      <c r="T741" s="5"/>
      <c r="U741" s="5"/>
      <c r="V741" s="5"/>
      <c r="W741" s="5"/>
      <c r="X741" s="5"/>
      <c r="Y741" s="5"/>
      <c r="Z741" s="5"/>
    </row>
    <row r="742" ht="16.5" customHeight="1">
      <c r="A742" s="5"/>
      <c r="B742" s="5"/>
      <c r="C742" s="5"/>
      <c r="D742" s="5"/>
      <c r="E742" s="5"/>
      <c r="F742" s="5"/>
      <c r="G742" s="5"/>
      <c r="H742" s="72"/>
      <c r="I742" s="107"/>
      <c r="J742" s="108"/>
      <c r="K742" s="5"/>
      <c r="L742" s="5"/>
      <c r="M742" s="5"/>
      <c r="N742" s="5"/>
      <c r="O742" s="5"/>
      <c r="P742" s="5"/>
      <c r="Q742" s="5"/>
      <c r="R742" s="5"/>
      <c r="S742" s="5"/>
      <c r="T742" s="5"/>
      <c r="U742" s="5"/>
      <c r="V742" s="5"/>
      <c r="W742" s="5"/>
      <c r="X742" s="5"/>
      <c r="Y742" s="5"/>
      <c r="Z742" s="5"/>
    </row>
    <row r="743" ht="16.5" customHeight="1">
      <c r="A743" s="5"/>
      <c r="B743" s="5"/>
      <c r="C743" s="5"/>
      <c r="D743" s="5"/>
      <c r="E743" s="5"/>
      <c r="F743" s="5"/>
      <c r="G743" s="5"/>
      <c r="H743" s="72"/>
      <c r="I743" s="107"/>
      <c r="J743" s="108"/>
      <c r="K743" s="5"/>
      <c r="L743" s="5"/>
      <c r="M743" s="5"/>
      <c r="N743" s="5"/>
      <c r="O743" s="5"/>
      <c r="P743" s="5"/>
      <c r="Q743" s="5"/>
      <c r="R743" s="5"/>
      <c r="S743" s="5"/>
      <c r="T743" s="5"/>
      <c r="U743" s="5"/>
      <c r="V743" s="5"/>
      <c r="W743" s="5"/>
      <c r="X743" s="5"/>
      <c r="Y743" s="5"/>
      <c r="Z743" s="5"/>
    </row>
    <row r="744" ht="16.5" customHeight="1">
      <c r="A744" s="5"/>
      <c r="B744" s="5"/>
      <c r="C744" s="5"/>
      <c r="D744" s="5"/>
      <c r="E744" s="5"/>
      <c r="F744" s="5"/>
      <c r="G744" s="5"/>
      <c r="H744" s="72"/>
      <c r="I744" s="107"/>
      <c r="J744" s="108"/>
      <c r="K744" s="5"/>
      <c r="L744" s="5"/>
      <c r="M744" s="5"/>
      <c r="N744" s="5"/>
      <c r="O744" s="5"/>
      <c r="P744" s="5"/>
      <c r="Q744" s="5"/>
      <c r="R744" s="5"/>
      <c r="S744" s="5"/>
      <c r="T744" s="5"/>
      <c r="U744" s="5"/>
      <c r="V744" s="5"/>
      <c r="W744" s="5"/>
      <c r="X744" s="5"/>
      <c r="Y744" s="5"/>
      <c r="Z744" s="5"/>
    </row>
    <row r="745" ht="16.5" customHeight="1">
      <c r="A745" s="5"/>
      <c r="B745" s="5"/>
      <c r="C745" s="5"/>
      <c r="D745" s="5"/>
      <c r="E745" s="5"/>
      <c r="F745" s="5"/>
      <c r="G745" s="5"/>
      <c r="H745" s="72"/>
      <c r="I745" s="107"/>
      <c r="J745" s="108"/>
      <c r="K745" s="5"/>
      <c r="L745" s="5"/>
      <c r="M745" s="5"/>
      <c r="N745" s="5"/>
      <c r="O745" s="5"/>
      <c r="P745" s="5"/>
      <c r="Q745" s="5"/>
      <c r="R745" s="5"/>
      <c r="S745" s="5"/>
      <c r="T745" s="5"/>
      <c r="U745" s="5"/>
      <c r="V745" s="5"/>
      <c r="W745" s="5"/>
      <c r="X745" s="5"/>
      <c r="Y745" s="5"/>
      <c r="Z745" s="5"/>
    </row>
    <row r="746" ht="16.5" customHeight="1">
      <c r="A746" s="5"/>
      <c r="B746" s="5"/>
      <c r="C746" s="5"/>
      <c r="D746" s="5"/>
      <c r="E746" s="5"/>
      <c r="F746" s="5"/>
      <c r="G746" s="5"/>
      <c r="H746" s="72"/>
      <c r="I746" s="107"/>
      <c r="J746" s="108"/>
      <c r="K746" s="5"/>
      <c r="L746" s="5"/>
      <c r="M746" s="5"/>
      <c r="N746" s="5"/>
      <c r="O746" s="5"/>
      <c r="P746" s="5"/>
      <c r="Q746" s="5"/>
      <c r="R746" s="5"/>
      <c r="S746" s="5"/>
      <c r="T746" s="5"/>
      <c r="U746" s="5"/>
      <c r="V746" s="5"/>
      <c r="W746" s="5"/>
      <c r="X746" s="5"/>
      <c r="Y746" s="5"/>
      <c r="Z746" s="5"/>
    </row>
    <row r="747" ht="16.5" customHeight="1">
      <c r="A747" s="5"/>
      <c r="B747" s="5"/>
      <c r="C747" s="5"/>
      <c r="D747" s="5"/>
      <c r="E747" s="5"/>
      <c r="F747" s="5"/>
      <c r="G747" s="5"/>
      <c r="H747" s="72"/>
      <c r="I747" s="107"/>
      <c r="J747" s="108"/>
      <c r="K747" s="5"/>
      <c r="L747" s="5"/>
      <c r="M747" s="5"/>
      <c r="N747" s="5"/>
      <c r="O747" s="5"/>
      <c r="P747" s="5"/>
      <c r="Q747" s="5"/>
      <c r="R747" s="5"/>
      <c r="S747" s="5"/>
      <c r="T747" s="5"/>
      <c r="U747" s="5"/>
      <c r="V747" s="5"/>
      <c r="W747" s="5"/>
      <c r="X747" s="5"/>
      <c r="Y747" s="5"/>
      <c r="Z747" s="5"/>
    </row>
    <row r="748" ht="16.5" customHeight="1">
      <c r="A748" s="5"/>
      <c r="B748" s="5"/>
      <c r="C748" s="5"/>
      <c r="D748" s="5"/>
      <c r="E748" s="5"/>
      <c r="F748" s="5"/>
      <c r="G748" s="5"/>
      <c r="H748" s="72"/>
      <c r="I748" s="107"/>
      <c r="J748" s="108"/>
      <c r="K748" s="5"/>
      <c r="L748" s="5"/>
      <c r="M748" s="5"/>
      <c r="N748" s="5"/>
      <c r="O748" s="5"/>
      <c r="P748" s="5"/>
      <c r="Q748" s="5"/>
      <c r="R748" s="5"/>
      <c r="S748" s="5"/>
      <c r="T748" s="5"/>
      <c r="U748" s="5"/>
      <c r="V748" s="5"/>
      <c r="W748" s="5"/>
      <c r="X748" s="5"/>
      <c r="Y748" s="5"/>
      <c r="Z748" s="5"/>
    </row>
    <row r="749" ht="16.5" customHeight="1">
      <c r="A749" s="5"/>
      <c r="B749" s="5"/>
      <c r="C749" s="5"/>
      <c r="D749" s="5"/>
      <c r="E749" s="5"/>
      <c r="F749" s="5"/>
      <c r="G749" s="5"/>
      <c r="H749" s="72"/>
      <c r="I749" s="107"/>
      <c r="J749" s="108"/>
      <c r="K749" s="5"/>
      <c r="L749" s="5"/>
      <c r="M749" s="5"/>
      <c r="N749" s="5"/>
      <c r="O749" s="5"/>
      <c r="P749" s="5"/>
      <c r="Q749" s="5"/>
      <c r="R749" s="5"/>
      <c r="S749" s="5"/>
      <c r="T749" s="5"/>
      <c r="U749" s="5"/>
      <c r="V749" s="5"/>
      <c r="W749" s="5"/>
      <c r="X749" s="5"/>
      <c r="Y749" s="5"/>
      <c r="Z749" s="5"/>
    </row>
    <row r="750" ht="16.5" customHeight="1">
      <c r="A750" s="5"/>
      <c r="B750" s="5"/>
      <c r="C750" s="5"/>
      <c r="D750" s="5"/>
      <c r="E750" s="5"/>
      <c r="F750" s="5"/>
      <c r="G750" s="5"/>
      <c r="H750" s="72"/>
      <c r="I750" s="107"/>
      <c r="J750" s="108"/>
      <c r="K750" s="5"/>
      <c r="L750" s="5"/>
      <c r="M750" s="5"/>
      <c r="N750" s="5"/>
      <c r="O750" s="5"/>
      <c r="P750" s="5"/>
      <c r="Q750" s="5"/>
      <c r="R750" s="5"/>
      <c r="S750" s="5"/>
      <c r="T750" s="5"/>
      <c r="U750" s="5"/>
      <c r="V750" s="5"/>
      <c r="W750" s="5"/>
      <c r="X750" s="5"/>
      <c r="Y750" s="5"/>
      <c r="Z750" s="5"/>
    </row>
    <row r="751" ht="16.5" customHeight="1">
      <c r="A751" s="5"/>
      <c r="B751" s="5"/>
      <c r="C751" s="5"/>
      <c r="D751" s="5"/>
      <c r="E751" s="5"/>
      <c r="F751" s="5"/>
      <c r="G751" s="5"/>
      <c r="H751" s="72"/>
      <c r="I751" s="107"/>
      <c r="J751" s="108"/>
      <c r="K751" s="5"/>
      <c r="L751" s="5"/>
      <c r="M751" s="5"/>
      <c r="N751" s="5"/>
      <c r="O751" s="5"/>
      <c r="P751" s="5"/>
      <c r="Q751" s="5"/>
      <c r="R751" s="5"/>
      <c r="S751" s="5"/>
      <c r="T751" s="5"/>
      <c r="U751" s="5"/>
      <c r="V751" s="5"/>
      <c r="W751" s="5"/>
      <c r="X751" s="5"/>
      <c r="Y751" s="5"/>
      <c r="Z751" s="5"/>
    </row>
    <row r="752" ht="16.5" customHeight="1">
      <c r="A752" s="5"/>
      <c r="B752" s="5"/>
      <c r="C752" s="5"/>
      <c r="D752" s="5"/>
      <c r="E752" s="5"/>
      <c r="F752" s="5"/>
      <c r="G752" s="5"/>
      <c r="H752" s="72"/>
      <c r="I752" s="107"/>
      <c r="J752" s="108"/>
      <c r="K752" s="5"/>
      <c r="L752" s="5"/>
      <c r="M752" s="5"/>
      <c r="N752" s="5"/>
      <c r="O752" s="5"/>
      <c r="P752" s="5"/>
      <c r="Q752" s="5"/>
      <c r="R752" s="5"/>
      <c r="S752" s="5"/>
      <c r="T752" s="5"/>
      <c r="U752" s="5"/>
      <c r="V752" s="5"/>
      <c r="W752" s="5"/>
      <c r="X752" s="5"/>
      <c r="Y752" s="5"/>
      <c r="Z752" s="5"/>
    </row>
    <row r="753" ht="16.5" customHeight="1">
      <c r="A753" s="5"/>
      <c r="B753" s="5"/>
      <c r="C753" s="5"/>
      <c r="D753" s="5"/>
      <c r="E753" s="5"/>
      <c r="F753" s="5"/>
      <c r="G753" s="5"/>
      <c r="H753" s="72"/>
      <c r="I753" s="107"/>
      <c r="J753" s="108"/>
      <c r="K753" s="5"/>
      <c r="L753" s="5"/>
      <c r="M753" s="5"/>
      <c r="N753" s="5"/>
      <c r="O753" s="5"/>
      <c r="P753" s="5"/>
      <c r="Q753" s="5"/>
      <c r="R753" s="5"/>
      <c r="S753" s="5"/>
      <c r="T753" s="5"/>
      <c r="U753" s="5"/>
      <c r="V753" s="5"/>
      <c r="W753" s="5"/>
      <c r="X753" s="5"/>
      <c r="Y753" s="5"/>
      <c r="Z753" s="5"/>
    </row>
    <row r="754" ht="16.5" customHeight="1">
      <c r="A754" s="5"/>
      <c r="B754" s="5"/>
      <c r="C754" s="5"/>
      <c r="D754" s="5"/>
      <c r="E754" s="5"/>
      <c r="F754" s="5"/>
      <c r="G754" s="5"/>
      <c r="H754" s="72"/>
      <c r="I754" s="107"/>
      <c r="J754" s="108"/>
      <c r="K754" s="5"/>
      <c r="L754" s="5"/>
      <c r="M754" s="5"/>
      <c r="N754" s="5"/>
      <c r="O754" s="5"/>
      <c r="P754" s="5"/>
      <c r="Q754" s="5"/>
      <c r="R754" s="5"/>
      <c r="S754" s="5"/>
      <c r="T754" s="5"/>
      <c r="U754" s="5"/>
      <c r="V754" s="5"/>
      <c r="W754" s="5"/>
      <c r="X754" s="5"/>
      <c r="Y754" s="5"/>
      <c r="Z754" s="5"/>
    </row>
    <row r="755" ht="16.5" customHeight="1">
      <c r="A755" s="5"/>
      <c r="B755" s="5"/>
      <c r="C755" s="5"/>
      <c r="D755" s="5"/>
      <c r="E755" s="5"/>
      <c r="F755" s="5"/>
      <c r="G755" s="5"/>
      <c r="H755" s="72"/>
      <c r="I755" s="107"/>
      <c r="J755" s="108"/>
      <c r="K755" s="5"/>
      <c r="L755" s="5"/>
      <c r="M755" s="5"/>
      <c r="N755" s="5"/>
      <c r="O755" s="5"/>
      <c r="P755" s="5"/>
      <c r="Q755" s="5"/>
      <c r="R755" s="5"/>
      <c r="S755" s="5"/>
      <c r="T755" s="5"/>
      <c r="U755" s="5"/>
      <c r="V755" s="5"/>
      <c r="W755" s="5"/>
      <c r="X755" s="5"/>
      <c r="Y755" s="5"/>
      <c r="Z755" s="5"/>
    </row>
    <row r="756" ht="16.5" customHeight="1">
      <c r="A756" s="5"/>
      <c r="B756" s="5"/>
      <c r="C756" s="5"/>
      <c r="D756" s="5"/>
      <c r="E756" s="5"/>
      <c r="F756" s="5"/>
      <c r="G756" s="5"/>
      <c r="H756" s="72"/>
      <c r="I756" s="107"/>
      <c r="J756" s="108"/>
      <c r="K756" s="5"/>
      <c r="L756" s="5"/>
      <c r="M756" s="5"/>
      <c r="N756" s="5"/>
      <c r="O756" s="5"/>
      <c r="P756" s="5"/>
      <c r="Q756" s="5"/>
      <c r="R756" s="5"/>
      <c r="S756" s="5"/>
      <c r="T756" s="5"/>
      <c r="U756" s="5"/>
      <c r="V756" s="5"/>
      <c r="W756" s="5"/>
      <c r="X756" s="5"/>
      <c r="Y756" s="5"/>
      <c r="Z756" s="5"/>
    </row>
    <row r="757" ht="16.5" customHeight="1">
      <c r="A757" s="5"/>
      <c r="B757" s="5"/>
      <c r="C757" s="5"/>
      <c r="D757" s="5"/>
      <c r="E757" s="5"/>
      <c r="F757" s="5"/>
      <c r="G757" s="5"/>
      <c r="H757" s="72"/>
      <c r="I757" s="107"/>
      <c r="J757" s="108"/>
      <c r="K757" s="5"/>
      <c r="L757" s="5"/>
      <c r="M757" s="5"/>
      <c r="N757" s="5"/>
      <c r="O757" s="5"/>
      <c r="P757" s="5"/>
      <c r="Q757" s="5"/>
      <c r="R757" s="5"/>
      <c r="S757" s="5"/>
      <c r="T757" s="5"/>
      <c r="U757" s="5"/>
      <c r="V757" s="5"/>
      <c r="W757" s="5"/>
      <c r="X757" s="5"/>
      <c r="Y757" s="5"/>
      <c r="Z757" s="5"/>
    </row>
    <row r="758" ht="16.5" customHeight="1">
      <c r="A758" s="5"/>
      <c r="B758" s="5"/>
      <c r="C758" s="5"/>
      <c r="D758" s="5"/>
      <c r="E758" s="5"/>
      <c r="F758" s="5"/>
      <c r="G758" s="5"/>
      <c r="H758" s="72"/>
      <c r="I758" s="107"/>
      <c r="J758" s="108"/>
      <c r="K758" s="5"/>
      <c r="L758" s="5"/>
      <c r="M758" s="5"/>
      <c r="N758" s="5"/>
      <c r="O758" s="5"/>
      <c r="P758" s="5"/>
      <c r="Q758" s="5"/>
      <c r="R758" s="5"/>
      <c r="S758" s="5"/>
      <c r="T758" s="5"/>
      <c r="U758" s="5"/>
      <c r="V758" s="5"/>
      <c r="W758" s="5"/>
      <c r="X758" s="5"/>
      <c r="Y758" s="5"/>
      <c r="Z758" s="5"/>
    </row>
    <row r="759" ht="16.5" customHeight="1">
      <c r="A759" s="5"/>
      <c r="B759" s="5"/>
      <c r="C759" s="5"/>
      <c r="D759" s="5"/>
      <c r="E759" s="5"/>
      <c r="F759" s="5"/>
      <c r="G759" s="5"/>
      <c r="H759" s="72"/>
      <c r="I759" s="107"/>
      <c r="J759" s="108"/>
      <c r="K759" s="5"/>
      <c r="L759" s="5"/>
      <c r="M759" s="5"/>
      <c r="N759" s="5"/>
      <c r="O759" s="5"/>
      <c r="P759" s="5"/>
      <c r="Q759" s="5"/>
      <c r="R759" s="5"/>
      <c r="S759" s="5"/>
      <c r="T759" s="5"/>
      <c r="U759" s="5"/>
      <c r="V759" s="5"/>
      <c r="W759" s="5"/>
      <c r="X759" s="5"/>
      <c r="Y759" s="5"/>
      <c r="Z759" s="5"/>
    </row>
    <row r="760" ht="16.5" customHeight="1">
      <c r="A760" s="5"/>
      <c r="B760" s="5"/>
      <c r="C760" s="5"/>
      <c r="D760" s="5"/>
      <c r="E760" s="5"/>
      <c r="F760" s="5"/>
      <c r="G760" s="5"/>
      <c r="H760" s="72"/>
      <c r="I760" s="107"/>
      <c r="J760" s="108"/>
      <c r="K760" s="5"/>
      <c r="L760" s="5"/>
      <c r="M760" s="5"/>
      <c r="N760" s="5"/>
      <c r="O760" s="5"/>
      <c r="P760" s="5"/>
      <c r="Q760" s="5"/>
      <c r="R760" s="5"/>
      <c r="S760" s="5"/>
      <c r="T760" s="5"/>
      <c r="U760" s="5"/>
      <c r="V760" s="5"/>
      <c r="W760" s="5"/>
      <c r="X760" s="5"/>
      <c r="Y760" s="5"/>
      <c r="Z760" s="5"/>
    </row>
    <row r="761" ht="16.5" customHeight="1">
      <c r="A761" s="5"/>
      <c r="B761" s="5"/>
      <c r="C761" s="5"/>
      <c r="D761" s="5"/>
      <c r="E761" s="5"/>
      <c r="F761" s="5"/>
      <c r="G761" s="5"/>
      <c r="H761" s="72"/>
      <c r="I761" s="107"/>
      <c r="J761" s="108"/>
      <c r="K761" s="5"/>
      <c r="L761" s="5"/>
      <c r="M761" s="5"/>
      <c r="N761" s="5"/>
      <c r="O761" s="5"/>
      <c r="P761" s="5"/>
      <c r="Q761" s="5"/>
      <c r="R761" s="5"/>
      <c r="S761" s="5"/>
      <c r="T761" s="5"/>
      <c r="U761" s="5"/>
      <c r="V761" s="5"/>
      <c r="W761" s="5"/>
      <c r="X761" s="5"/>
      <c r="Y761" s="5"/>
      <c r="Z761" s="5"/>
    </row>
    <row r="762" ht="16.5" customHeight="1">
      <c r="A762" s="5"/>
      <c r="B762" s="5"/>
      <c r="C762" s="5"/>
      <c r="D762" s="5"/>
      <c r="E762" s="5"/>
      <c r="F762" s="5"/>
      <c r="G762" s="5"/>
      <c r="H762" s="72"/>
      <c r="I762" s="107"/>
      <c r="J762" s="108"/>
      <c r="K762" s="5"/>
      <c r="L762" s="5"/>
      <c r="M762" s="5"/>
      <c r="N762" s="5"/>
      <c r="O762" s="5"/>
      <c r="P762" s="5"/>
      <c r="Q762" s="5"/>
      <c r="R762" s="5"/>
      <c r="S762" s="5"/>
      <c r="T762" s="5"/>
      <c r="U762" s="5"/>
      <c r="V762" s="5"/>
      <c r="W762" s="5"/>
      <c r="X762" s="5"/>
      <c r="Y762" s="5"/>
      <c r="Z762" s="5"/>
    </row>
    <row r="763" ht="16.5" customHeight="1">
      <c r="A763" s="5"/>
      <c r="B763" s="5"/>
      <c r="C763" s="5"/>
      <c r="D763" s="5"/>
      <c r="E763" s="5"/>
      <c r="F763" s="5"/>
      <c r="G763" s="5"/>
      <c r="H763" s="72"/>
      <c r="I763" s="107"/>
      <c r="J763" s="108"/>
      <c r="K763" s="5"/>
      <c r="L763" s="5"/>
      <c r="M763" s="5"/>
      <c r="N763" s="5"/>
      <c r="O763" s="5"/>
      <c r="P763" s="5"/>
      <c r="Q763" s="5"/>
      <c r="R763" s="5"/>
      <c r="S763" s="5"/>
      <c r="T763" s="5"/>
      <c r="U763" s="5"/>
      <c r="V763" s="5"/>
      <c r="W763" s="5"/>
      <c r="X763" s="5"/>
      <c r="Y763" s="5"/>
      <c r="Z763" s="5"/>
    </row>
    <row r="764" ht="16.5" customHeight="1">
      <c r="A764" s="5"/>
      <c r="B764" s="5"/>
      <c r="C764" s="5"/>
      <c r="D764" s="5"/>
      <c r="E764" s="5"/>
      <c r="F764" s="5"/>
      <c r="G764" s="5"/>
      <c r="H764" s="72"/>
      <c r="I764" s="107"/>
      <c r="J764" s="108"/>
      <c r="K764" s="5"/>
      <c r="L764" s="5"/>
      <c r="M764" s="5"/>
      <c r="N764" s="5"/>
      <c r="O764" s="5"/>
      <c r="P764" s="5"/>
      <c r="Q764" s="5"/>
      <c r="R764" s="5"/>
      <c r="S764" s="5"/>
      <c r="T764" s="5"/>
      <c r="U764" s="5"/>
      <c r="V764" s="5"/>
      <c r="W764" s="5"/>
      <c r="X764" s="5"/>
      <c r="Y764" s="5"/>
      <c r="Z764" s="5"/>
    </row>
    <row r="765" ht="16.5" customHeight="1">
      <c r="A765" s="5"/>
      <c r="B765" s="5"/>
      <c r="C765" s="5"/>
      <c r="D765" s="5"/>
      <c r="E765" s="5"/>
      <c r="F765" s="5"/>
      <c r="G765" s="5"/>
      <c r="H765" s="72"/>
      <c r="I765" s="107"/>
      <c r="J765" s="108"/>
      <c r="K765" s="5"/>
      <c r="L765" s="5"/>
      <c r="M765" s="5"/>
      <c r="N765" s="5"/>
      <c r="O765" s="5"/>
      <c r="P765" s="5"/>
      <c r="Q765" s="5"/>
      <c r="R765" s="5"/>
      <c r="S765" s="5"/>
      <c r="T765" s="5"/>
      <c r="U765" s="5"/>
      <c r="V765" s="5"/>
      <c r="W765" s="5"/>
      <c r="X765" s="5"/>
      <c r="Y765" s="5"/>
      <c r="Z765" s="5"/>
    </row>
    <row r="766" ht="16.5" customHeight="1">
      <c r="A766" s="5"/>
      <c r="B766" s="5"/>
      <c r="C766" s="5"/>
      <c r="D766" s="5"/>
      <c r="E766" s="5"/>
      <c r="F766" s="5"/>
      <c r="G766" s="5"/>
      <c r="H766" s="72"/>
      <c r="I766" s="107"/>
      <c r="J766" s="108"/>
      <c r="K766" s="5"/>
      <c r="L766" s="5"/>
      <c r="M766" s="5"/>
      <c r="N766" s="5"/>
      <c r="O766" s="5"/>
      <c r="P766" s="5"/>
      <c r="Q766" s="5"/>
      <c r="R766" s="5"/>
      <c r="S766" s="5"/>
      <c r="T766" s="5"/>
      <c r="U766" s="5"/>
      <c r="V766" s="5"/>
      <c r="W766" s="5"/>
      <c r="X766" s="5"/>
      <c r="Y766" s="5"/>
      <c r="Z766" s="5"/>
    </row>
    <row r="767" ht="16.5" customHeight="1">
      <c r="A767" s="5"/>
      <c r="B767" s="5"/>
      <c r="C767" s="5"/>
      <c r="D767" s="5"/>
      <c r="E767" s="5"/>
      <c r="F767" s="5"/>
      <c r="G767" s="5"/>
      <c r="H767" s="72"/>
      <c r="I767" s="107"/>
      <c r="J767" s="108"/>
      <c r="K767" s="5"/>
      <c r="L767" s="5"/>
      <c r="M767" s="5"/>
      <c r="N767" s="5"/>
      <c r="O767" s="5"/>
      <c r="P767" s="5"/>
      <c r="Q767" s="5"/>
      <c r="R767" s="5"/>
      <c r="S767" s="5"/>
      <c r="T767" s="5"/>
      <c r="U767" s="5"/>
      <c r="V767" s="5"/>
      <c r="W767" s="5"/>
      <c r="X767" s="5"/>
      <c r="Y767" s="5"/>
      <c r="Z767" s="5"/>
    </row>
    <row r="768" ht="16.5" customHeight="1">
      <c r="A768" s="5"/>
      <c r="B768" s="5"/>
      <c r="C768" s="5"/>
      <c r="D768" s="5"/>
      <c r="E768" s="5"/>
      <c r="F768" s="5"/>
      <c r="G768" s="5"/>
      <c r="H768" s="72"/>
      <c r="I768" s="107"/>
      <c r="J768" s="108"/>
      <c r="K768" s="5"/>
      <c r="L768" s="5"/>
      <c r="M768" s="5"/>
      <c r="N768" s="5"/>
      <c r="O768" s="5"/>
      <c r="P768" s="5"/>
      <c r="Q768" s="5"/>
      <c r="R768" s="5"/>
      <c r="S768" s="5"/>
      <c r="T768" s="5"/>
      <c r="U768" s="5"/>
      <c r="V768" s="5"/>
      <c r="W768" s="5"/>
      <c r="X768" s="5"/>
      <c r="Y768" s="5"/>
      <c r="Z768" s="5"/>
    </row>
    <row r="769" ht="16.5" customHeight="1">
      <c r="A769" s="5"/>
      <c r="B769" s="5"/>
      <c r="C769" s="5"/>
      <c r="D769" s="5"/>
      <c r="E769" s="5"/>
      <c r="F769" s="5"/>
      <c r="G769" s="5"/>
      <c r="H769" s="72"/>
      <c r="I769" s="107"/>
      <c r="J769" s="108"/>
      <c r="K769" s="5"/>
      <c r="L769" s="5"/>
      <c r="M769" s="5"/>
      <c r="N769" s="5"/>
      <c r="O769" s="5"/>
      <c r="P769" s="5"/>
      <c r="Q769" s="5"/>
      <c r="R769" s="5"/>
      <c r="S769" s="5"/>
      <c r="T769" s="5"/>
      <c r="U769" s="5"/>
      <c r="V769" s="5"/>
      <c r="W769" s="5"/>
      <c r="X769" s="5"/>
      <c r="Y769" s="5"/>
      <c r="Z769" s="5"/>
    </row>
    <row r="770" ht="16.5" customHeight="1">
      <c r="A770" s="5"/>
      <c r="B770" s="5"/>
      <c r="C770" s="5"/>
      <c r="D770" s="5"/>
      <c r="E770" s="5"/>
      <c r="F770" s="5"/>
      <c r="G770" s="5"/>
      <c r="H770" s="72"/>
      <c r="I770" s="107"/>
      <c r="J770" s="108"/>
      <c r="K770" s="5"/>
      <c r="L770" s="5"/>
      <c r="M770" s="5"/>
      <c r="N770" s="5"/>
      <c r="O770" s="5"/>
      <c r="P770" s="5"/>
      <c r="Q770" s="5"/>
      <c r="R770" s="5"/>
      <c r="S770" s="5"/>
      <c r="T770" s="5"/>
      <c r="U770" s="5"/>
      <c r="V770" s="5"/>
      <c r="W770" s="5"/>
      <c r="X770" s="5"/>
      <c r="Y770" s="5"/>
      <c r="Z770" s="5"/>
    </row>
    <row r="771" ht="16.5" customHeight="1">
      <c r="A771" s="5"/>
      <c r="B771" s="5"/>
      <c r="C771" s="5"/>
      <c r="D771" s="5"/>
      <c r="E771" s="5"/>
      <c r="F771" s="5"/>
      <c r="G771" s="5"/>
      <c r="H771" s="72"/>
      <c r="I771" s="107"/>
      <c r="J771" s="108"/>
      <c r="K771" s="5"/>
      <c r="L771" s="5"/>
      <c r="M771" s="5"/>
      <c r="N771" s="5"/>
      <c r="O771" s="5"/>
      <c r="P771" s="5"/>
      <c r="Q771" s="5"/>
      <c r="R771" s="5"/>
      <c r="S771" s="5"/>
      <c r="T771" s="5"/>
      <c r="U771" s="5"/>
      <c r="V771" s="5"/>
      <c r="W771" s="5"/>
      <c r="X771" s="5"/>
      <c r="Y771" s="5"/>
      <c r="Z771" s="5"/>
    </row>
    <row r="772" ht="16.5" customHeight="1">
      <c r="A772" s="5"/>
      <c r="B772" s="5"/>
      <c r="C772" s="5"/>
      <c r="D772" s="5"/>
      <c r="E772" s="5"/>
      <c r="F772" s="5"/>
      <c r="G772" s="5"/>
      <c r="H772" s="72"/>
      <c r="I772" s="107"/>
      <c r="J772" s="108"/>
      <c r="K772" s="5"/>
      <c r="L772" s="5"/>
      <c r="M772" s="5"/>
      <c r="N772" s="5"/>
      <c r="O772" s="5"/>
      <c r="P772" s="5"/>
      <c r="Q772" s="5"/>
      <c r="R772" s="5"/>
      <c r="S772" s="5"/>
      <c r="T772" s="5"/>
      <c r="U772" s="5"/>
      <c r="V772" s="5"/>
      <c r="W772" s="5"/>
      <c r="X772" s="5"/>
      <c r="Y772" s="5"/>
      <c r="Z772" s="5"/>
    </row>
    <row r="773" ht="16.5" customHeight="1">
      <c r="A773" s="5"/>
      <c r="B773" s="5"/>
      <c r="C773" s="5"/>
      <c r="D773" s="5"/>
      <c r="E773" s="5"/>
      <c r="F773" s="5"/>
      <c r="G773" s="5"/>
      <c r="H773" s="72"/>
      <c r="I773" s="107"/>
      <c r="J773" s="108"/>
      <c r="K773" s="5"/>
      <c r="L773" s="5"/>
      <c r="M773" s="5"/>
      <c r="N773" s="5"/>
      <c r="O773" s="5"/>
      <c r="P773" s="5"/>
      <c r="Q773" s="5"/>
      <c r="R773" s="5"/>
      <c r="S773" s="5"/>
      <c r="T773" s="5"/>
      <c r="U773" s="5"/>
      <c r="V773" s="5"/>
      <c r="W773" s="5"/>
      <c r="X773" s="5"/>
      <c r="Y773" s="5"/>
      <c r="Z773" s="5"/>
    </row>
    <row r="774" ht="16.5" customHeight="1">
      <c r="A774" s="5"/>
      <c r="B774" s="5"/>
      <c r="C774" s="5"/>
      <c r="D774" s="5"/>
      <c r="E774" s="5"/>
      <c r="F774" s="5"/>
      <c r="G774" s="5"/>
      <c r="H774" s="72"/>
      <c r="I774" s="107"/>
      <c r="J774" s="108"/>
      <c r="K774" s="5"/>
      <c r="L774" s="5"/>
      <c r="M774" s="5"/>
      <c r="N774" s="5"/>
      <c r="O774" s="5"/>
      <c r="P774" s="5"/>
      <c r="Q774" s="5"/>
      <c r="R774" s="5"/>
      <c r="S774" s="5"/>
      <c r="T774" s="5"/>
      <c r="U774" s="5"/>
      <c r="V774" s="5"/>
      <c r="W774" s="5"/>
      <c r="X774" s="5"/>
      <c r="Y774" s="5"/>
      <c r="Z774" s="5"/>
    </row>
    <row r="775" ht="16.5" customHeight="1">
      <c r="A775" s="5"/>
      <c r="B775" s="5"/>
      <c r="C775" s="5"/>
      <c r="D775" s="5"/>
      <c r="E775" s="5"/>
      <c r="F775" s="5"/>
      <c r="G775" s="5"/>
      <c r="H775" s="72"/>
      <c r="I775" s="107"/>
      <c r="J775" s="108"/>
      <c r="K775" s="5"/>
      <c r="L775" s="5"/>
      <c r="M775" s="5"/>
      <c r="N775" s="5"/>
      <c r="O775" s="5"/>
      <c r="P775" s="5"/>
      <c r="Q775" s="5"/>
      <c r="R775" s="5"/>
      <c r="S775" s="5"/>
      <c r="T775" s="5"/>
      <c r="U775" s="5"/>
      <c r="V775" s="5"/>
      <c r="W775" s="5"/>
      <c r="X775" s="5"/>
      <c r="Y775" s="5"/>
      <c r="Z775" s="5"/>
    </row>
    <row r="776" ht="16.5" customHeight="1">
      <c r="A776" s="5"/>
      <c r="B776" s="5"/>
      <c r="C776" s="5"/>
      <c r="D776" s="5"/>
      <c r="E776" s="5"/>
      <c r="F776" s="5"/>
      <c r="G776" s="5"/>
      <c r="H776" s="72"/>
      <c r="I776" s="107"/>
      <c r="J776" s="108"/>
      <c r="K776" s="5"/>
      <c r="L776" s="5"/>
      <c r="M776" s="5"/>
      <c r="N776" s="5"/>
      <c r="O776" s="5"/>
      <c r="P776" s="5"/>
      <c r="Q776" s="5"/>
      <c r="R776" s="5"/>
      <c r="S776" s="5"/>
      <c r="T776" s="5"/>
      <c r="U776" s="5"/>
      <c r="V776" s="5"/>
      <c r="W776" s="5"/>
      <c r="X776" s="5"/>
      <c r="Y776" s="5"/>
      <c r="Z776" s="5"/>
    </row>
    <row r="777" ht="16.5" customHeight="1">
      <c r="A777" s="5"/>
      <c r="B777" s="5"/>
      <c r="C777" s="5"/>
      <c r="D777" s="5"/>
      <c r="E777" s="5"/>
      <c r="F777" s="5"/>
      <c r="G777" s="5"/>
      <c r="H777" s="72"/>
      <c r="I777" s="107"/>
      <c r="J777" s="108"/>
      <c r="K777" s="5"/>
      <c r="L777" s="5"/>
      <c r="M777" s="5"/>
      <c r="N777" s="5"/>
      <c r="O777" s="5"/>
      <c r="P777" s="5"/>
      <c r="Q777" s="5"/>
      <c r="R777" s="5"/>
      <c r="S777" s="5"/>
      <c r="T777" s="5"/>
      <c r="U777" s="5"/>
      <c r="V777" s="5"/>
      <c r="W777" s="5"/>
      <c r="X777" s="5"/>
      <c r="Y777" s="5"/>
      <c r="Z777" s="5"/>
    </row>
    <row r="778" ht="16.5" customHeight="1">
      <c r="A778" s="5"/>
      <c r="B778" s="5"/>
      <c r="C778" s="5"/>
      <c r="D778" s="5"/>
      <c r="E778" s="5"/>
      <c r="F778" s="5"/>
      <c r="G778" s="5"/>
      <c r="H778" s="72"/>
      <c r="I778" s="107"/>
      <c r="J778" s="108"/>
      <c r="K778" s="5"/>
      <c r="L778" s="5"/>
      <c r="M778" s="5"/>
      <c r="N778" s="5"/>
      <c r="O778" s="5"/>
      <c r="P778" s="5"/>
      <c r="Q778" s="5"/>
      <c r="R778" s="5"/>
      <c r="S778" s="5"/>
      <c r="T778" s="5"/>
      <c r="U778" s="5"/>
      <c r="V778" s="5"/>
      <c r="W778" s="5"/>
      <c r="X778" s="5"/>
      <c r="Y778" s="5"/>
      <c r="Z778" s="5"/>
    </row>
    <row r="779" ht="16.5" customHeight="1">
      <c r="A779" s="5"/>
      <c r="B779" s="5"/>
      <c r="C779" s="5"/>
      <c r="D779" s="5"/>
      <c r="E779" s="5"/>
      <c r="F779" s="5"/>
      <c r="G779" s="5"/>
      <c r="H779" s="72"/>
      <c r="I779" s="107"/>
      <c r="J779" s="108"/>
      <c r="K779" s="5"/>
      <c r="L779" s="5"/>
      <c r="M779" s="5"/>
      <c r="N779" s="5"/>
      <c r="O779" s="5"/>
      <c r="P779" s="5"/>
      <c r="Q779" s="5"/>
      <c r="R779" s="5"/>
      <c r="S779" s="5"/>
      <c r="T779" s="5"/>
      <c r="U779" s="5"/>
      <c r="V779" s="5"/>
      <c r="W779" s="5"/>
      <c r="X779" s="5"/>
      <c r="Y779" s="5"/>
      <c r="Z779" s="5"/>
    </row>
    <row r="780" ht="16.5" customHeight="1">
      <c r="A780" s="5"/>
      <c r="B780" s="5"/>
      <c r="C780" s="5"/>
      <c r="D780" s="5"/>
      <c r="E780" s="5"/>
      <c r="F780" s="5"/>
      <c r="G780" s="5"/>
      <c r="H780" s="72"/>
      <c r="I780" s="107"/>
      <c r="J780" s="108"/>
      <c r="K780" s="5"/>
      <c r="L780" s="5"/>
      <c r="M780" s="5"/>
      <c r="N780" s="5"/>
      <c r="O780" s="5"/>
      <c r="P780" s="5"/>
      <c r="Q780" s="5"/>
      <c r="R780" s="5"/>
      <c r="S780" s="5"/>
      <c r="T780" s="5"/>
      <c r="U780" s="5"/>
      <c r="V780" s="5"/>
      <c r="W780" s="5"/>
      <c r="X780" s="5"/>
      <c r="Y780" s="5"/>
      <c r="Z780" s="5"/>
    </row>
    <row r="781" ht="16.5" customHeight="1">
      <c r="A781" s="5"/>
      <c r="B781" s="5"/>
      <c r="C781" s="5"/>
      <c r="D781" s="5"/>
      <c r="E781" s="5"/>
      <c r="F781" s="5"/>
      <c r="G781" s="5"/>
      <c r="H781" s="72"/>
      <c r="I781" s="107"/>
      <c r="J781" s="108"/>
      <c r="K781" s="5"/>
      <c r="L781" s="5"/>
      <c r="M781" s="5"/>
      <c r="N781" s="5"/>
      <c r="O781" s="5"/>
      <c r="P781" s="5"/>
      <c r="Q781" s="5"/>
      <c r="R781" s="5"/>
      <c r="S781" s="5"/>
      <c r="T781" s="5"/>
      <c r="U781" s="5"/>
      <c r="V781" s="5"/>
      <c r="W781" s="5"/>
      <c r="X781" s="5"/>
      <c r="Y781" s="5"/>
      <c r="Z781" s="5"/>
    </row>
    <row r="782" ht="16.5" customHeight="1">
      <c r="A782" s="5"/>
      <c r="B782" s="5"/>
      <c r="C782" s="5"/>
      <c r="D782" s="5"/>
      <c r="E782" s="5"/>
      <c r="F782" s="5"/>
      <c r="G782" s="5"/>
      <c r="H782" s="72"/>
      <c r="I782" s="107"/>
      <c r="J782" s="108"/>
      <c r="K782" s="5"/>
      <c r="L782" s="5"/>
      <c r="M782" s="5"/>
      <c r="N782" s="5"/>
      <c r="O782" s="5"/>
      <c r="P782" s="5"/>
      <c r="Q782" s="5"/>
      <c r="R782" s="5"/>
      <c r="S782" s="5"/>
      <c r="T782" s="5"/>
      <c r="U782" s="5"/>
      <c r="V782" s="5"/>
      <c r="W782" s="5"/>
      <c r="X782" s="5"/>
      <c r="Y782" s="5"/>
      <c r="Z782" s="5"/>
    </row>
    <row r="783" ht="16.5" customHeight="1">
      <c r="A783" s="5"/>
      <c r="B783" s="5"/>
      <c r="C783" s="5"/>
      <c r="D783" s="5"/>
      <c r="E783" s="5"/>
      <c r="F783" s="5"/>
      <c r="G783" s="5"/>
      <c r="H783" s="72"/>
      <c r="I783" s="107"/>
      <c r="J783" s="108"/>
      <c r="K783" s="5"/>
      <c r="L783" s="5"/>
      <c r="M783" s="5"/>
      <c r="N783" s="5"/>
      <c r="O783" s="5"/>
      <c r="P783" s="5"/>
      <c r="Q783" s="5"/>
      <c r="R783" s="5"/>
      <c r="S783" s="5"/>
      <c r="T783" s="5"/>
      <c r="U783" s="5"/>
      <c r="V783" s="5"/>
      <c r="W783" s="5"/>
      <c r="X783" s="5"/>
      <c r="Y783" s="5"/>
      <c r="Z783" s="5"/>
    </row>
    <row r="784" ht="16.5" customHeight="1">
      <c r="A784" s="5"/>
      <c r="B784" s="5"/>
      <c r="C784" s="5"/>
      <c r="D784" s="5"/>
      <c r="E784" s="5"/>
      <c r="F784" s="5"/>
      <c r="G784" s="5"/>
      <c r="H784" s="72"/>
      <c r="I784" s="107"/>
      <c r="J784" s="108"/>
      <c r="K784" s="5"/>
      <c r="L784" s="5"/>
      <c r="M784" s="5"/>
      <c r="N784" s="5"/>
      <c r="O784" s="5"/>
      <c r="P784" s="5"/>
      <c r="Q784" s="5"/>
      <c r="R784" s="5"/>
      <c r="S784" s="5"/>
      <c r="T784" s="5"/>
      <c r="U784" s="5"/>
      <c r="V784" s="5"/>
      <c r="W784" s="5"/>
      <c r="X784" s="5"/>
      <c r="Y784" s="5"/>
      <c r="Z784" s="5"/>
    </row>
    <row r="785" ht="16.5" customHeight="1">
      <c r="A785" s="5"/>
      <c r="B785" s="5"/>
      <c r="C785" s="5"/>
      <c r="D785" s="5"/>
      <c r="E785" s="5"/>
      <c r="F785" s="5"/>
      <c r="G785" s="5"/>
      <c r="H785" s="72"/>
      <c r="I785" s="107"/>
      <c r="J785" s="108"/>
      <c r="K785" s="5"/>
      <c r="L785" s="5"/>
      <c r="M785" s="5"/>
      <c r="N785" s="5"/>
      <c r="O785" s="5"/>
      <c r="P785" s="5"/>
      <c r="Q785" s="5"/>
      <c r="R785" s="5"/>
      <c r="S785" s="5"/>
      <c r="T785" s="5"/>
      <c r="U785" s="5"/>
      <c r="V785" s="5"/>
      <c r="W785" s="5"/>
      <c r="X785" s="5"/>
      <c r="Y785" s="5"/>
      <c r="Z785" s="5"/>
    </row>
    <row r="786" ht="16.5" customHeight="1">
      <c r="A786" s="5"/>
      <c r="B786" s="5"/>
      <c r="C786" s="5"/>
      <c r="D786" s="5"/>
      <c r="E786" s="5"/>
      <c r="F786" s="5"/>
      <c r="G786" s="5"/>
      <c r="H786" s="72"/>
      <c r="I786" s="107"/>
      <c r="J786" s="108"/>
      <c r="K786" s="5"/>
      <c r="L786" s="5"/>
      <c r="M786" s="5"/>
      <c r="N786" s="5"/>
      <c r="O786" s="5"/>
      <c r="P786" s="5"/>
      <c r="Q786" s="5"/>
      <c r="R786" s="5"/>
      <c r="S786" s="5"/>
      <c r="T786" s="5"/>
      <c r="U786" s="5"/>
      <c r="V786" s="5"/>
      <c r="W786" s="5"/>
      <c r="X786" s="5"/>
      <c r="Y786" s="5"/>
      <c r="Z786" s="5"/>
    </row>
    <row r="787" ht="16.5" customHeight="1">
      <c r="A787" s="5"/>
      <c r="B787" s="5"/>
      <c r="C787" s="5"/>
      <c r="D787" s="5"/>
      <c r="E787" s="5"/>
      <c r="F787" s="5"/>
      <c r="G787" s="5"/>
      <c r="H787" s="72"/>
      <c r="I787" s="107"/>
      <c r="J787" s="108"/>
      <c r="K787" s="5"/>
      <c r="L787" s="5"/>
      <c r="M787" s="5"/>
      <c r="N787" s="5"/>
      <c r="O787" s="5"/>
      <c r="P787" s="5"/>
      <c r="Q787" s="5"/>
      <c r="R787" s="5"/>
      <c r="S787" s="5"/>
      <c r="T787" s="5"/>
      <c r="U787" s="5"/>
      <c r="V787" s="5"/>
      <c r="W787" s="5"/>
      <c r="X787" s="5"/>
      <c r="Y787" s="5"/>
      <c r="Z787" s="5"/>
    </row>
    <row r="788" ht="16.5" customHeight="1">
      <c r="A788" s="5"/>
      <c r="B788" s="5"/>
      <c r="C788" s="5"/>
      <c r="D788" s="5"/>
      <c r="E788" s="5"/>
      <c r="F788" s="5"/>
      <c r="G788" s="5"/>
      <c r="H788" s="72"/>
      <c r="I788" s="107"/>
      <c r="J788" s="108"/>
      <c r="K788" s="5"/>
      <c r="L788" s="5"/>
      <c r="M788" s="5"/>
      <c r="N788" s="5"/>
      <c r="O788" s="5"/>
      <c r="P788" s="5"/>
      <c r="Q788" s="5"/>
      <c r="R788" s="5"/>
      <c r="S788" s="5"/>
      <c r="T788" s="5"/>
      <c r="U788" s="5"/>
      <c r="V788" s="5"/>
      <c r="W788" s="5"/>
      <c r="X788" s="5"/>
      <c r="Y788" s="5"/>
      <c r="Z788" s="5"/>
    </row>
    <row r="789" ht="16.5" customHeight="1">
      <c r="A789" s="5"/>
      <c r="B789" s="5"/>
      <c r="C789" s="5"/>
      <c r="D789" s="5"/>
      <c r="E789" s="5"/>
      <c r="F789" s="5"/>
      <c r="G789" s="5"/>
      <c r="H789" s="72"/>
      <c r="I789" s="107"/>
      <c r="J789" s="108"/>
      <c r="K789" s="5"/>
      <c r="L789" s="5"/>
      <c r="M789" s="5"/>
      <c r="N789" s="5"/>
      <c r="O789" s="5"/>
      <c r="P789" s="5"/>
      <c r="Q789" s="5"/>
      <c r="R789" s="5"/>
      <c r="S789" s="5"/>
      <c r="T789" s="5"/>
      <c r="U789" s="5"/>
      <c r="V789" s="5"/>
      <c r="W789" s="5"/>
      <c r="X789" s="5"/>
      <c r="Y789" s="5"/>
      <c r="Z789" s="5"/>
    </row>
    <row r="790" ht="16.5" customHeight="1">
      <c r="A790" s="5"/>
      <c r="B790" s="5"/>
      <c r="C790" s="5"/>
      <c r="D790" s="5"/>
      <c r="E790" s="5"/>
      <c r="F790" s="5"/>
      <c r="G790" s="5"/>
      <c r="H790" s="72"/>
      <c r="I790" s="107"/>
      <c r="J790" s="108"/>
      <c r="K790" s="5"/>
      <c r="L790" s="5"/>
      <c r="M790" s="5"/>
      <c r="N790" s="5"/>
      <c r="O790" s="5"/>
      <c r="P790" s="5"/>
      <c r="Q790" s="5"/>
      <c r="R790" s="5"/>
      <c r="S790" s="5"/>
      <c r="T790" s="5"/>
      <c r="U790" s="5"/>
      <c r="V790" s="5"/>
      <c r="W790" s="5"/>
      <c r="X790" s="5"/>
      <c r="Y790" s="5"/>
      <c r="Z790" s="5"/>
    </row>
    <row r="791" ht="16.5" customHeight="1">
      <c r="A791" s="5"/>
      <c r="B791" s="5"/>
      <c r="C791" s="5"/>
      <c r="D791" s="5"/>
      <c r="E791" s="5"/>
      <c r="F791" s="5"/>
      <c r="G791" s="5"/>
      <c r="H791" s="72"/>
      <c r="I791" s="107"/>
      <c r="J791" s="108"/>
      <c r="K791" s="5"/>
      <c r="L791" s="5"/>
      <c r="M791" s="5"/>
      <c r="N791" s="5"/>
      <c r="O791" s="5"/>
      <c r="P791" s="5"/>
      <c r="Q791" s="5"/>
      <c r="R791" s="5"/>
      <c r="S791" s="5"/>
      <c r="T791" s="5"/>
      <c r="U791" s="5"/>
      <c r="V791" s="5"/>
      <c r="W791" s="5"/>
      <c r="X791" s="5"/>
      <c r="Y791" s="5"/>
      <c r="Z791" s="5"/>
    </row>
    <row r="792" ht="16.5" customHeight="1">
      <c r="A792" s="5"/>
      <c r="B792" s="5"/>
      <c r="C792" s="5"/>
      <c r="D792" s="5"/>
      <c r="E792" s="5"/>
      <c r="F792" s="5"/>
      <c r="G792" s="5"/>
      <c r="H792" s="72"/>
      <c r="I792" s="107"/>
      <c r="J792" s="108"/>
      <c r="K792" s="5"/>
      <c r="L792" s="5"/>
      <c r="M792" s="5"/>
      <c r="N792" s="5"/>
      <c r="O792" s="5"/>
      <c r="P792" s="5"/>
      <c r="Q792" s="5"/>
      <c r="R792" s="5"/>
      <c r="S792" s="5"/>
      <c r="T792" s="5"/>
      <c r="U792" s="5"/>
      <c r="V792" s="5"/>
      <c r="W792" s="5"/>
      <c r="X792" s="5"/>
      <c r="Y792" s="5"/>
      <c r="Z792" s="5"/>
    </row>
    <row r="793" ht="16.5" customHeight="1">
      <c r="A793" s="5"/>
      <c r="B793" s="5"/>
      <c r="C793" s="5"/>
      <c r="D793" s="5"/>
      <c r="E793" s="5"/>
      <c r="F793" s="5"/>
      <c r="G793" s="5"/>
      <c r="H793" s="72"/>
      <c r="I793" s="107"/>
      <c r="J793" s="108"/>
      <c r="K793" s="5"/>
      <c r="L793" s="5"/>
      <c r="M793" s="5"/>
      <c r="N793" s="5"/>
      <c r="O793" s="5"/>
      <c r="P793" s="5"/>
      <c r="Q793" s="5"/>
      <c r="R793" s="5"/>
      <c r="S793" s="5"/>
      <c r="T793" s="5"/>
      <c r="U793" s="5"/>
      <c r="V793" s="5"/>
      <c r="W793" s="5"/>
      <c r="X793" s="5"/>
      <c r="Y793" s="5"/>
      <c r="Z793" s="5"/>
    </row>
    <row r="794" ht="16.5" customHeight="1">
      <c r="A794" s="5"/>
      <c r="B794" s="5"/>
      <c r="C794" s="5"/>
      <c r="D794" s="5"/>
      <c r="E794" s="5"/>
      <c r="F794" s="5"/>
      <c r="G794" s="5"/>
      <c r="H794" s="72"/>
      <c r="I794" s="107"/>
      <c r="J794" s="108"/>
      <c r="K794" s="5"/>
      <c r="L794" s="5"/>
      <c r="M794" s="5"/>
      <c r="N794" s="5"/>
      <c r="O794" s="5"/>
      <c r="P794" s="5"/>
      <c r="Q794" s="5"/>
      <c r="R794" s="5"/>
      <c r="S794" s="5"/>
      <c r="T794" s="5"/>
      <c r="U794" s="5"/>
      <c r="V794" s="5"/>
      <c r="W794" s="5"/>
      <c r="X794" s="5"/>
      <c r="Y794" s="5"/>
      <c r="Z794" s="5"/>
    </row>
    <row r="795" ht="16.5" customHeight="1">
      <c r="A795" s="5"/>
      <c r="B795" s="5"/>
      <c r="C795" s="5"/>
      <c r="D795" s="5"/>
      <c r="E795" s="5"/>
      <c r="F795" s="5"/>
      <c r="G795" s="5"/>
      <c r="H795" s="72"/>
      <c r="I795" s="107"/>
      <c r="J795" s="108"/>
      <c r="K795" s="5"/>
      <c r="L795" s="5"/>
      <c r="M795" s="5"/>
      <c r="N795" s="5"/>
      <c r="O795" s="5"/>
      <c r="P795" s="5"/>
      <c r="Q795" s="5"/>
      <c r="R795" s="5"/>
      <c r="S795" s="5"/>
      <c r="T795" s="5"/>
      <c r="U795" s="5"/>
      <c r="V795" s="5"/>
      <c r="W795" s="5"/>
      <c r="X795" s="5"/>
      <c r="Y795" s="5"/>
      <c r="Z795" s="5"/>
    </row>
    <row r="796" ht="16.5" customHeight="1">
      <c r="A796" s="5"/>
      <c r="B796" s="5"/>
      <c r="C796" s="5"/>
      <c r="D796" s="5"/>
      <c r="E796" s="5"/>
      <c r="F796" s="5"/>
      <c r="G796" s="5"/>
      <c r="H796" s="72"/>
      <c r="I796" s="107"/>
      <c r="J796" s="108"/>
      <c r="K796" s="5"/>
      <c r="L796" s="5"/>
      <c r="M796" s="5"/>
      <c r="N796" s="5"/>
      <c r="O796" s="5"/>
      <c r="P796" s="5"/>
      <c r="Q796" s="5"/>
      <c r="R796" s="5"/>
      <c r="S796" s="5"/>
      <c r="T796" s="5"/>
      <c r="U796" s="5"/>
      <c r="V796" s="5"/>
      <c r="W796" s="5"/>
      <c r="X796" s="5"/>
      <c r="Y796" s="5"/>
      <c r="Z796" s="5"/>
    </row>
    <row r="797" ht="16.5" customHeight="1">
      <c r="A797" s="5"/>
      <c r="B797" s="5"/>
      <c r="C797" s="5"/>
      <c r="D797" s="5"/>
      <c r="E797" s="5"/>
      <c r="F797" s="5"/>
      <c r="G797" s="5"/>
      <c r="H797" s="72"/>
      <c r="I797" s="107"/>
      <c r="J797" s="108"/>
      <c r="K797" s="5"/>
      <c r="L797" s="5"/>
      <c r="M797" s="5"/>
      <c r="N797" s="5"/>
      <c r="O797" s="5"/>
      <c r="P797" s="5"/>
      <c r="Q797" s="5"/>
      <c r="R797" s="5"/>
      <c r="S797" s="5"/>
      <c r="T797" s="5"/>
      <c r="U797" s="5"/>
      <c r="V797" s="5"/>
      <c r="W797" s="5"/>
      <c r="X797" s="5"/>
      <c r="Y797" s="5"/>
      <c r="Z797" s="5"/>
    </row>
    <row r="798" ht="16.5" customHeight="1">
      <c r="A798" s="5"/>
      <c r="B798" s="5"/>
      <c r="C798" s="5"/>
      <c r="D798" s="5"/>
      <c r="E798" s="5"/>
      <c r="F798" s="5"/>
      <c r="G798" s="5"/>
      <c r="H798" s="72"/>
      <c r="I798" s="107"/>
      <c r="J798" s="108"/>
      <c r="K798" s="5"/>
      <c r="L798" s="5"/>
      <c r="M798" s="5"/>
      <c r="N798" s="5"/>
      <c r="O798" s="5"/>
      <c r="P798" s="5"/>
      <c r="Q798" s="5"/>
      <c r="R798" s="5"/>
      <c r="S798" s="5"/>
      <c r="T798" s="5"/>
      <c r="U798" s="5"/>
      <c r="V798" s="5"/>
      <c r="W798" s="5"/>
      <c r="X798" s="5"/>
      <c r="Y798" s="5"/>
      <c r="Z798" s="5"/>
    </row>
    <row r="799" ht="16.5" customHeight="1">
      <c r="A799" s="5"/>
      <c r="B799" s="5"/>
      <c r="C799" s="5"/>
      <c r="D799" s="5"/>
      <c r="E799" s="5"/>
      <c r="F799" s="5"/>
      <c r="G799" s="5"/>
      <c r="H799" s="72"/>
      <c r="I799" s="107"/>
      <c r="J799" s="108"/>
      <c r="K799" s="5"/>
      <c r="L799" s="5"/>
      <c r="M799" s="5"/>
      <c r="N799" s="5"/>
      <c r="O799" s="5"/>
      <c r="P799" s="5"/>
      <c r="Q799" s="5"/>
      <c r="R799" s="5"/>
      <c r="S799" s="5"/>
      <c r="T799" s="5"/>
      <c r="U799" s="5"/>
      <c r="V799" s="5"/>
      <c r="W799" s="5"/>
      <c r="X799" s="5"/>
      <c r="Y799" s="5"/>
      <c r="Z799" s="5"/>
    </row>
    <row r="800" ht="16.5" customHeight="1">
      <c r="A800" s="5"/>
      <c r="B800" s="5"/>
      <c r="C800" s="5"/>
      <c r="D800" s="5"/>
      <c r="E800" s="5"/>
      <c r="F800" s="5"/>
      <c r="G800" s="5"/>
      <c r="H800" s="72"/>
      <c r="I800" s="107"/>
      <c r="J800" s="108"/>
      <c r="K800" s="5"/>
      <c r="L800" s="5"/>
      <c r="M800" s="5"/>
      <c r="N800" s="5"/>
      <c r="O800" s="5"/>
      <c r="P800" s="5"/>
      <c r="Q800" s="5"/>
      <c r="R800" s="5"/>
      <c r="S800" s="5"/>
      <c r="T800" s="5"/>
      <c r="U800" s="5"/>
      <c r="V800" s="5"/>
      <c r="W800" s="5"/>
      <c r="X800" s="5"/>
      <c r="Y800" s="5"/>
      <c r="Z800" s="5"/>
    </row>
    <row r="801" ht="16.5" customHeight="1">
      <c r="A801" s="5"/>
      <c r="B801" s="5"/>
      <c r="C801" s="5"/>
      <c r="D801" s="5"/>
      <c r="E801" s="5"/>
      <c r="F801" s="5"/>
      <c r="G801" s="5"/>
      <c r="H801" s="72"/>
      <c r="I801" s="107"/>
      <c r="J801" s="108"/>
      <c r="K801" s="5"/>
      <c r="L801" s="5"/>
      <c r="M801" s="5"/>
      <c r="N801" s="5"/>
      <c r="O801" s="5"/>
      <c r="P801" s="5"/>
      <c r="Q801" s="5"/>
      <c r="R801" s="5"/>
      <c r="S801" s="5"/>
      <c r="T801" s="5"/>
      <c r="U801" s="5"/>
      <c r="V801" s="5"/>
      <c r="W801" s="5"/>
      <c r="X801" s="5"/>
      <c r="Y801" s="5"/>
      <c r="Z801" s="5"/>
    </row>
    <row r="802" ht="16.5" customHeight="1">
      <c r="A802" s="5"/>
      <c r="B802" s="5"/>
      <c r="C802" s="5"/>
      <c r="D802" s="5"/>
      <c r="E802" s="5"/>
      <c r="F802" s="5"/>
      <c r="G802" s="5"/>
      <c r="H802" s="72"/>
      <c r="I802" s="107"/>
      <c r="J802" s="108"/>
      <c r="K802" s="5"/>
      <c r="L802" s="5"/>
      <c r="M802" s="5"/>
      <c r="N802" s="5"/>
      <c r="O802" s="5"/>
      <c r="P802" s="5"/>
      <c r="Q802" s="5"/>
      <c r="R802" s="5"/>
      <c r="S802" s="5"/>
      <c r="T802" s="5"/>
      <c r="U802" s="5"/>
      <c r="V802" s="5"/>
      <c r="W802" s="5"/>
      <c r="X802" s="5"/>
      <c r="Y802" s="5"/>
      <c r="Z802" s="5"/>
    </row>
    <row r="803" ht="16.5" customHeight="1">
      <c r="A803" s="5"/>
      <c r="B803" s="5"/>
      <c r="C803" s="5"/>
      <c r="D803" s="5"/>
      <c r="E803" s="5"/>
      <c r="F803" s="5"/>
      <c r="G803" s="5"/>
      <c r="H803" s="72"/>
      <c r="I803" s="107"/>
      <c r="J803" s="108"/>
      <c r="K803" s="5"/>
      <c r="L803" s="5"/>
      <c r="M803" s="5"/>
      <c r="N803" s="5"/>
      <c r="O803" s="5"/>
      <c r="P803" s="5"/>
      <c r="Q803" s="5"/>
      <c r="R803" s="5"/>
      <c r="S803" s="5"/>
      <c r="T803" s="5"/>
      <c r="U803" s="5"/>
      <c r="V803" s="5"/>
      <c r="W803" s="5"/>
      <c r="X803" s="5"/>
      <c r="Y803" s="5"/>
      <c r="Z803" s="5"/>
    </row>
    <row r="804" ht="16.5" customHeight="1">
      <c r="A804" s="5"/>
      <c r="B804" s="5"/>
      <c r="C804" s="5"/>
      <c r="D804" s="5"/>
      <c r="E804" s="5"/>
      <c r="F804" s="5"/>
      <c r="G804" s="5"/>
      <c r="H804" s="72"/>
      <c r="I804" s="107"/>
      <c r="J804" s="108"/>
      <c r="K804" s="5"/>
      <c r="L804" s="5"/>
      <c r="M804" s="5"/>
      <c r="N804" s="5"/>
      <c r="O804" s="5"/>
      <c r="P804" s="5"/>
      <c r="Q804" s="5"/>
      <c r="R804" s="5"/>
      <c r="S804" s="5"/>
      <c r="T804" s="5"/>
      <c r="U804" s="5"/>
      <c r="V804" s="5"/>
      <c r="W804" s="5"/>
      <c r="X804" s="5"/>
      <c r="Y804" s="5"/>
      <c r="Z804" s="5"/>
    </row>
    <row r="805" ht="16.5" customHeight="1">
      <c r="A805" s="5"/>
      <c r="B805" s="5"/>
      <c r="C805" s="5"/>
      <c r="D805" s="5"/>
      <c r="E805" s="5"/>
      <c r="F805" s="5"/>
      <c r="G805" s="5"/>
      <c r="H805" s="72"/>
      <c r="I805" s="107"/>
      <c r="J805" s="108"/>
      <c r="K805" s="5"/>
      <c r="L805" s="5"/>
      <c r="M805" s="5"/>
      <c r="N805" s="5"/>
      <c r="O805" s="5"/>
      <c r="P805" s="5"/>
      <c r="Q805" s="5"/>
      <c r="R805" s="5"/>
      <c r="S805" s="5"/>
      <c r="T805" s="5"/>
      <c r="U805" s="5"/>
      <c r="V805" s="5"/>
      <c r="W805" s="5"/>
      <c r="X805" s="5"/>
      <c r="Y805" s="5"/>
      <c r="Z805" s="5"/>
    </row>
    <row r="806" ht="16.5" customHeight="1">
      <c r="A806" s="5"/>
      <c r="B806" s="5"/>
      <c r="C806" s="5"/>
      <c r="D806" s="5"/>
      <c r="E806" s="5"/>
      <c r="F806" s="5"/>
      <c r="G806" s="5"/>
      <c r="H806" s="72"/>
      <c r="I806" s="107"/>
      <c r="J806" s="108"/>
      <c r="K806" s="5"/>
      <c r="L806" s="5"/>
      <c r="M806" s="5"/>
      <c r="N806" s="5"/>
      <c r="O806" s="5"/>
      <c r="P806" s="5"/>
      <c r="Q806" s="5"/>
      <c r="R806" s="5"/>
      <c r="S806" s="5"/>
      <c r="T806" s="5"/>
      <c r="U806" s="5"/>
      <c r="V806" s="5"/>
      <c r="W806" s="5"/>
      <c r="X806" s="5"/>
      <c r="Y806" s="5"/>
      <c r="Z806" s="5"/>
    </row>
    <row r="807" ht="16.5" customHeight="1">
      <c r="A807" s="5"/>
      <c r="B807" s="5"/>
      <c r="C807" s="5"/>
      <c r="D807" s="5"/>
      <c r="E807" s="5"/>
      <c r="F807" s="5"/>
      <c r="G807" s="5"/>
      <c r="H807" s="72"/>
      <c r="I807" s="107"/>
      <c r="J807" s="108"/>
      <c r="K807" s="5"/>
      <c r="L807" s="5"/>
      <c r="M807" s="5"/>
      <c r="N807" s="5"/>
      <c r="O807" s="5"/>
      <c r="P807" s="5"/>
      <c r="Q807" s="5"/>
      <c r="R807" s="5"/>
      <c r="S807" s="5"/>
      <c r="T807" s="5"/>
      <c r="U807" s="5"/>
      <c r="V807" s="5"/>
      <c r="W807" s="5"/>
      <c r="X807" s="5"/>
      <c r="Y807" s="5"/>
      <c r="Z807" s="5"/>
    </row>
    <row r="808" ht="16.5" customHeight="1">
      <c r="A808" s="5"/>
      <c r="B808" s="5"/>
      <c r="C808" s="5"/>
      <c r="D808" s="5"/>
      <c r="E808" s="5"/>
      <c r="F808" s="5"/>
      <c r="G808" s="5"/>
      <c r="H808" s="72"/>
      <c r="I808" s="107"/>
      <c r="J808" s="108"/>
      <c r="K808" s="5"/>
      <c r="L808" s="5"/>
      <c r="M808" s="5"/>
      <c r="N808" s="5"/>
      <c r="O808" s="5"/>
      <c r="P808" s="5"/>
      <c r="Q808" s="5"/>
      <c r="R808" s="5"/>
      <c r="S808" s="5"/>
      <c r="T808" s="5"/>
      <c r="U808" s="5"/>
      <c r="V808" s="5"/>
      <c r="W808" s="5"/>
      <c r="X808" s="5"/>
      <c r="Y808" s="5"/>
      <c r="Z808" s="5"/>
    </row>
    <row r="809" ht="16.5" customHeight="1">
      <c r="A809" s="5"/>
      <c r="B809" s="5"/>
      <c r="C809" s="5"/>
      <c r="D809" s="5"/>
      <c r="E809" s="5"/>
      <c r="F809" s="5"/>
      <c r="G809" s="5"/>
      <c r="H809" s="72"/>
      <c r="I809" s="107"/>
      <c r="J809" s="108"/>
      <c r="K809" s="5"/>
      <c r="L809" s="5"/>
      <c r="M809" s="5"/>
      <c r="N809" s="5"/>
      <c r="O809" s="5"/>
      <c r="P809" s="5"/>
      <c r="Q809" s="5"/>
      <c r="R809" s="5"/>
      <c r="S809" s="5"/>
      <c r="T809" s="5"/>
      <c r="U809" s="5"/>
      <c r="V809" s="5"/>
      <c r="W809" s="5"/>
      <c r="X809" s="5"/>
      <c r="Y809" s="5"/>
      <c r="Z809" s="5"/>
    </row>
    <row r="810" ht="16.5" customHeight="1">
      <c r="A810" s="5"/>
      <c r="B810" s="5"/>
      <c r="C810" s="5"/>
      <c r="D810" s="5"/>
      <c r="E810" s="5"/>
      <c r="F810" s="5"/>
      <c r="G810" s="5"/>
      <c r="H810" s="72"/>
      <c r="I810" s="107"/>
      <c r="J810" s="108"/>
      <c r="K810" s="5"/>
      <c r="L810" s="5"/>
      <c r="M810" s="5"/>
      <c r="N810" s="5"/>
      <c r="O810" s="5"/>
      <c r="P810" s="5"/>
      <c r="Q810" s="5"/>
      <c r="R810" s="5"/>
      <c r="S810" s="5"/>
      <c r="T810" s="5"/>
      <c r="U810" s="5"/>
      <c r="V810" s="5"/>
      <c r="W810" s="5"/>
      <c r="X810" s="5"/>
      <c r="Y810" s="5"/>
      <c r="Z810" s="5"/>
    </row>
    <row r="811" ht="16.5" customHeight="1">
      <c r="A811" s="5"/>
      <c r="B811" s="5"/>
      <c r="C811" s="5"/>
      <c r="D811" s="5"/>
      <c r="E811" s="5"/>
      <c r="F811" s="5"/>
      <c r="G811" s="5"/>
      <c r="H811" s="72"/>
      <c r="I811" s="107"/>
      <c r="J811" s="108"/>
      <c r="K811" s="5"/>
      <c r="L811" s="5"/>
      <c r="M811" s="5"/>
      <c r="N811" s="5"/>
      <c r="O811" s="5"/>
      <c r="P811" s="5"/>
      <c r="Q811" s="5"/>
      <c r="R811" s="5"/>
      <c r="S811" s="5"/>
      <c r="T811" s="5"/>
      <c r="U811" s="5"/>
      <c r="V811" s="5"/>
      <c r="W811" s="5"/>
      <c r="X811" s="5"/>
      <c r="Y811" s="5"/>
      <c r="Z811" s="5"/>
    </row>
    <row r="812" ht="16.5" customHeight="1">
      <c r="A812" s="5"/>
      <c r="B812" s="5"/>
      <c r="C812" s="5"/>
      <c r="D812" s="5"/>
      <c r="E812" s="5"/>
      <c r="F812" s="5"/>
      <c r="G812" s="5"/>
      <c r="H812" s="72"/>
      <c r="I812" s="107"/>
      <c r="J812" s="108"/>
      <c r="K812" s="5"/>
      <c r="L812" s="5"/>
      <c r="M812" s="5"/>
      <c r="N812" s="5"/>
      <c r="O812" s="5"/>
      <c r="P812" s="5"/>
      <c r="Q812" s="5"/>
      <c r="R812" s="5"/>
      <c r="S812" s="5"/>
      <c r="T812" s="5"/>
      <c r="U812" s="5"/>
      <c r="V812" s="5"/>
      <c r="W812" s="5"/>
      <c r="X812" s="5"/>
      <c r="Y812" s="5"/>
      <c r="Z812" s="5"/>
    </row>
    <row r="813" ht="16.5" customHeight="1">
      <c r="A813" s="5"/>
      <c r="B813" s="5"/>
      <c r="C813" s="5"/>
      <c r="D813" s="5"/>
      <c r="E813" s="5"/>
      <c r="F813" s="5"/>
      <c r="G813" s="5"/>
      <c r="H813" s="72"/>
      <c r="I813" s="107"/>
      <c r="J813" s="108"/>
      <c r="K813" s="5"/>
      <c r="L813" s="5"/>
      <c r="M813" s="5"/>
      <c r="N813" s="5"/>
      <c r="O813" s="5"/>
      <c r="P813" s="5"/>
      <c r="Q813" s="5"/>
      <c r="R813" s="5"/>
      <c r="S813" s="5"/>
      <c r="T813" s="5"/>
      <c r="U813" s="5"/>
      <c r="V813" s="5"/>
      <c r="W813" s="5"/>
      <c r="X813" s="5"/>
      <c r="Y813" s="5"/>
      <c r="Z813" s="5"/>
    </row>
    <row r="814" ht="16.5" customHeight="1">
      <c r="A814" s="5"/>
      <c r="B814" s="5"/>
      <c r="C814" s="5"/>
      <c r="D814" s="5"/>
      <c r="E814" s="5"/>
      <c r="F814" s="5"/>
      <c r="G814" s="5"/>
      <c r="H814" s="72"/>
      <c r="I814" s="107"/>
      <c r="J814" s="108"/>
      <c r="K814" s="5"/>
      <c r="L814" s="5"/>
      <c r="M814" s="5"/>
      <c r="N814" s="5"/>
      <c r="O814" s="5"/>
      <c r="P814" s="5"/>
      <c r="Q814" s="5"/>
      <c r="R814" s="5"/>
      <c r="S814" s="5"/>
      <c r="T814" s="5"/>
      <c r="U814" s="5"/>
      <c r="V814" s="5"/>
      <c r="W814" s="5"/>
      <c r="X814" s="5"/>
      <c r="Y814" s="5"/>
      <c r="Z814" s="5"/>
    </row>
    <row r="815" ht="16.5" customHeight="1">
      <c r="A815" s="5"/>
      <c r="B815" s="5"/>
      <c r="C815" s="5"/>
      <c r="D815" s="5"/>
      <c r="E815" s="5"/>
      <c r="F815" s="5"/>
      <c r="G815" s="5"/>
      <c r="H815" s="72"/>
      <c r="I815" s="107"/>
      <c r="J815" s="108"/>
      <c r="K815" s="5"/>
      <c r="L815" s="5"/>
      <c r="M815" s="5"/>
      <c r="N815" s="5"/>
      <c r="O815" s="5"/>
      <c r="P815" s="5"/>
      <c r="Q815" s="5"/>
      <c r="R815" s="5"/>
      <c r="S815" s="5"/>
      <c r="T815" s="5"/>
      <c r="U815" s="5"/>
      <c r="V815" s="5"/>
      <c r="W815" s="5"/>
      <c r="X815" s="5"/>
      <c r="Y815" s="5"/>
      <c r="Z815" s="5"/>
    </row>
    <row r="816" ht="16.5" customHeight="1">
      <c r="A816" s="5"/>
      <c r="B816" s="5"/>
      <c r="C816" s="5"/>
      <c r="D816" s="5"/>
      <c r="E816" s="5"/>
      <c r="F816" s="5"/>
      <c r="G816" s="5"/>
      <c r="H816" s="72"/>
      <c r="I816" s="107"/>
      <c r="J816" s="108"/>
      <c r="K816" s="5"/>
      <c r="L816" s="5"/>
      <c r="M816" s="5"/>
      <c r="N816" s="5"/>
      <c r="O816" s="5"/>
      <c r="P816" s="5"/>
      <c r="Q816" s="5"/>
      <c r="R816" s="5"/>
      <c r="S816" s="5"/>
      <c r="T816" s="5"/>
      <c r="U816" s="5"/>
      <c r="V816" s="5"/>
      <c r="W816" s="5"/>
      <c r="X816" s="5"/>
      <c r="Y816" s="5"/>
      <c r="Z816" s="5"/>
    </row>
    <row r="817" ht="16.5" customHeight="1">
      <c r="A817" s="5"/>
      <c r="B817" s="5"/>
      <c r="C817" s="5"/>
      <c r="D817" s="5"/>
      <c r="E817" s="5"/>
      <c r="F817" s="5"/>
      <c r="G817" s="5"/>
      <c r="H817" s="72"/>
      <c r="I817" s="107"/>
      <c r="J817" s="108"/>
      <c r="K817" s="5"/>
      <c r="L817" s="5"/>
      <c r="M817" s="5"/>
      <c r="N817" s="5"/>
      <c r="O817" s="5"/>
      <c r="P817" s="5"/>
      <c r="Q817" s="5"/>
      <c r="R817" s="5"/>
      <c r="S817" s="5"/>
      <c r="T817" s="5"/>
      <c r="U817" s="5"/>
      <c r="V817" s="5"/>
      <c r="W817" s="5"/>
      <c r="X817" s="5"/>
      <c r="Y817" s="5"/>
      <c r="Z817" s="5"/>
    </row>
    <row r="818" ht="16.5" customHeight="1">
      <c r="A818" s="5"/>
      <c r="B818" s="5"/>
      <c r="C818" s="5"/>
      <c r="D818" s="5"/>
      <c r="E818" s="5"/>
      <c r="F818" s="5"/>
      <c r="G818" s="5"/>
      <c r="H818" s="72"/>
      <c r="I818" s="107"/>
      <c r="J818" s="108"/>
      <c r="K818" s="5"/>
      <c r="L818" s="5"/>
      <c r="M818" s="5"/>
      <c r="N818" s="5"/>
      <c r="O818" s="5"/>
      <c r="P818" s="5"/>
      <c r="Q818" s="5"/>
      <c r="R818" s="5"/>
      <c r="S818" s="5"/>
      <c r="T818" s="5"/>
      <c r="U818" s="5"/>
      <c r="V818" s="5"/>
      <c r="W818" s="5"/>
      <c r="X818" s="5"/>
      <c r="Y818" s="5"/>
      <c r="Z818" s="5"/>
    </row>
    <row r="819" ht="16.5" customHeight="1">
      <c r="A819" s="5"/>
      <c r="B819" s="5"/>
      <c r="C819" s="5"/>
      <c r="D819" s="5"/>
      <c r="E819" s="5"/>
      <c r="F819" s="5"/>
      <c r="G819" s="5"/>
      <c r="H819" s="72"/>
      <c r="I819" s="107"/>
      <c r="J819" s="108"/>
      <c r="K819" s="5"/>
      <c r="L819" s="5"/>
      <c r="M819" s="5"/>
      <c r="N819" s="5"/>
      <c r="O819" s="5"/>
      <c r="P819" s="5"/>
      <c r="Q819" s="5"/>
      <c r="R819" s="5"/>
      <c r="S819" s="5"/>
      <c r="T819" s="5"/>
      <c r="U819" s="5"/>
      <c r="V819" s="5"/>
      <c r="W819" s="5"/>
      <c r="X819" s="5"/>
      <c r="Y819" s="5"/>
      <c r="Z819" s="5"/>
    </row>
    <row r="820" ht="16.5" customHeight="1">
      <c r="A820" s="5"/>
      <c r="B820" s="5"/>
      <c r="C820" s="5"/>
      <c r="D820" s="5"/>
      <c r="E820" s="5"/>
      <c r="F820" s="5"/>
      <c r="G820" s="5"/>
      <c r="H820" s="72"/>
      <c r="I820" s="107"/>
      <c r="J820" s="108"/>
      <c r="K820" s="5"/>
      <c r="L820" s="5"/>
      <c r="M820" s="5"/>
      <c r="N820" s="5"/>
      <c r="O820" s="5"/>
      <c r="P820" s="5"/>
      <c r="Q820" s="5"/>
      <c r="R820" s="5"/>
      <c r="S820" s="5"/>
      <c r="T820" s="5"/>
      <c r="U820" s="5"/>
      <c r="V820" s="5"/>
      <c r="W820" s="5"/>
      <c r="X820" s="5"/>
      <c r="Y820" s="5"/>
      <c r="Z820" s="5"/>
    </row>
    <row r="821" ht="16.5" customHeight="1">
      <c r="A821" s="5"/>
      <c r="B821" s="5"/>
      <c r="C821" s="5"/>
      <c r="D821" s="5"/>
      <c r="E821" s="5"/>
      <c r="F821" s="5"/>
      <c r="G821" s="5"/>
      <c r="H821" s="72"/>
      <c r="I821" s="107"/>
      <c r="J821" s="108"/>
      <c r="K821" s="5"/>
      <c r="L821" s="5"/>
      <c r="M821" s="5"/>
      <c r="N821" s="5"/>
      <c r="O821" s="5"/>
      <c r="P821" s="5"/>
      <c r="Q821" s="5"/>
      <c r="R821" s="5"/>
      <c r="S821" s="5"/>
      <c r="T821" s="5"/>
      <c r="U821" s="5"/>
      <c r="V821" s="5"/>
      <c r="W821" s="5"/>
      <c r="X821" s="5"/>
      <c r="Y821" s="5"/>
      <c r="Z821" s="5"/>
    </row>
    <row r="822" ht="16.5" customHeight="1">
      <c r="A822" s="5"/>
      <c r="B822" s="5"/>
      <c r="C822" s="5"/>
      <c r="D822" s="5"/>
      <c r="E822" s="5"/>
      <c r="F822" s="5"/>
      <c r="G822" s="5"/>
      <c r="H822" s="72"/>
      <c r="I822" s="107"/>
      <c r="J822" s="108"/>
      <c r="K822" s="5"/>
      <c r="L822" s="5"/>
      <c r="M822" s="5"/>
      <c r="N822" s="5"/>
      <c r="O822" s="5"/>
      <c r="P822" s="5"/>
      <c r="Q822" s="5"/>
      <c r="R822" s="5"/>
      <c r="S822" s="5"/>
      <c r="T822" s="5"/>
      <c r="U822" s="5"/>
      <c r="V822" s="5"/>
      <c r="W822" s="5"/>
      <c r="X822" s="5"/>
      <c r="Y822" s="5"/>
      <c r="Z822" s="5"/>
    </row>
    <row r="823" ht="16.5" customHeight="1">
      <c r="A823" s="5"/>
      <c r="B823" s="5"/>
      <c r="C823" s="5"/>
      <c r="D823" s="5"/>
      <c r="E823" s="5"/>
      <c r="F823" s="5"/>
      <c r="G823" s="5"/>
      <c r="H823" s="72"/>
      <c r="I823" s="107"/>
      <c r="J823" s="108"/>
      <c r="K823" s="5"/>
      <c r="L823" s="5"/>
      <c r="M823" s="5"/>
      <c r="N823" s="5"/>
      <c r="O823" s="5"/>
      <c r="P823" s="5"/>
      <c r="Q823" s="5"/>
      <c r="R823" s="5"/>
      <c r="S823" s="5"/>
      <c r="T823" s="5"/>
      <c r="U823" s="5"/>
      <c r="V823" s="5"/>
      <c r="W823" s="5"/>
      <c r="X823" s="5"/>
      <c r="Y823" s="5"/>
      <c r="Z823" s="5"/>
    </row>
    <row r="824" ht="16.5" customHeight="1">
      <c r="A824" s="5"/>
      <c r="B824" s="5"/>
      <c r="C824" s="5"/>
      <c r="D824" s="5"/>
      <c r="E824" s="5"/>
      <c r="F824" s="5"/>
      <c r="G824" s="5"/>
      <c r="H824" s="72"/>
      <c r="I824" s="107"/>
      <c r="J824" s="108"/>
      <c r="K824" s="5"/>
      <c r="L824" s="5"/>
      <c r="M824" s="5"/>
      <c r="N824" s="5"/>
      <c r="O824" s="5"/>
      <c r="P824" s="5"/>
      <c r="Q824" s="5"/>
      <c r="R824" s="5"/>
      <c r="S824" s="5"/>
      <c r="T824" s="5"/>
      <c r="U824" s="5"/>
      <c r="V824" s="5"/>
      <c r="W824" s="5"/>
      <c r="X824" s="5"/>
      <c r="Y824" s="5"/>
      <c r="Z824" s="5"/>
    </row>
    <row r="825" ht="16.5" customHeight="1">
      <c r="A825" s="5"/>
      <c r="B825" s="5"/>
      <c r="C825" s="5"/>
      <c r="D825" s="5"/>
      <c r="E825" s="5"/>
      <c r="F825" s="5"/>
      <c r="G825" s="5"/>
      <c r="H825" s="72"/>
      <c r="I825" s="107"/>
      <c r="J825" s="108"/>
      <c r="K825" s="5"/>
      <c r="L825" s="5"/>
      <c r="M825" s="5"/>
      <c r="N825" s="5"/>
      <c r="O825" s="5"/>
      <c r="P825" s="5"/>
      <c r="Q825" s="5"/>
      <c r="R825" s="5"/>
      <c r="S825" s="5"/>
      <c r="T825" s="5"/>
      <c r="U825" s="5"/>
      <c r="V825" s="5"/>
      <c r="W825" s="5"/>
      <c r="X825" s="5"/>
      <c r="Y825" s="5"/>
      <c r="Z825" s="5"/>
    </row>
    <row r="826" ht="16.5" customHeight="1">
      <c r="A826" s="5"/>
      <c r="B826" s="5"/>
      <c r="C826" s="5"/>
      <c r="D826" s="5"/>
      <c r="E826" s="5"/>
      <c r="F826" s="5"/>
      <c r="G826" s="5"/>
      <c r="H826" s="72"/>
      <c r="I826" s="107"/>
      <c r="J826" s="108"/>
      <c r="K826" s="5"/>
      <c r="L826" s="5"/>
      <c r="M826" s="5"/>
      <c r="N826" s="5"/>
      <c r="O826" s="5"/>
      <c r="P826" s="5"/>
      <c r="Q826" s="5"/>
      <c r="R826" s="5"/>
      <c r="S826" s="5"/>
      <c r="T826" s="5"/>
      <c r="U826" s="5"/>
      <c r="V826" s="5"/>
      <c r="W826" s="5"/>
      <c r="X826" s="5"/>
      <c r="Y826" s="5"/>
      <c r="Z826" s="5"/>
    </row>
    <row r="827" ht="16.5" customHeight="1">
      <c r="A827" s="5"/>
      <c r="B827" s="5"/>
      <c r="C827" s="5"/>
      <c r="D827" s="5"/>
      <c r="E827" s="5"/>
      <c r="F827" s="5"/>
      <c r="G827" s="5"/>
      <c r="H827" s="72"/>
      <c r="I827" s="107"/>
      <c r="J827" s="108"/>
      <c r="K827" s="5"/>
      <c r="L827" s="5"/>
      <c r="M827" s="5"/>
      <c r="N827" s="5"/>
      <c r="O827" s="5"/>
      <c r="P827" s="5"/>
      <c r="Q827" s="5"/>
      <c r="R827" s="5"/>
      <c r="S827" s="5"/>
      <c r="T827" s="5"/>
      <c r="U827" s="5"/>
      <c r="V827" s="5"/>
      <c r="W827" s="5"/>
      <c r="X827" s="5"/>
      <c r="Y827" s="5"/>
      <c r="Z827" s="5"/>
    </row>
    <row r="828" ht="16.5" customHeight="1">
      <c r="A828" s="5"/>
      <c r="B828" s="5"/>
      <c r="C828" s="5"/>
      <c r="D828" s="5"/>
      <c r="E828" s="5"/>
      <c r="F828" s="5"/>
      <c r="G828" s="5"/>
      <c r="H828" s="72"/>
      <c r="I828" s="107"/>
      <c r="J828" s="108"/>
      <c r="K828" s="5"/>
      <c r="L828" s="5"/>
      <c r="M828" s="5"/>
      <c r="N828" s="5"/>
      <c r="O828" s="5"/>
      <c r="P828" s="5"/>
      <c r="Q828" s="5"/>
      <c r="R828" s="5"/>
      <c r="S828" s="5"/>
      <c r="T828" s="5"/>
      <c r="U828" s="5"/>
      <c r="V828" s="5"/>
      <c r="W828" s="5"/>
      <c r="X828" s="5"/>
      <c r="Y828" s="5"/>
      <c r="Z828" s="5"/>
    </row>
    <row r="829" ht="16.5" customHeight="1">
      <c r="A829" s="5"/>
      <c r="B829" s="5"/>
      <c r="C829" s="5"/>
      <c r="D829" s="5"/>
      <c r="E829" s="5"/>
      <c r="F829" s="5"/>
      <c r="G829" s="5"/>
      <c r="H829" s="72"/>
      <c r="I829" s="107"/>
      <c r="J829" s="108"/>
      <c r="K829" s="5"/>
      <c r="L829" s="5"/>
      <c r="M829" s="5"/>
      <c r="N829" s="5"/>
      <c r="O829" s="5"/>
      <c r="P829" s="5"/>
      <c r="Q829" s="5"/>
      <c r="R829" s="5"/>
      <c r="S829" s="5"/>
      <c r="T829" s="5"/>
      <c r="U829" s="5"/>
      <c r="V829" s="5"/>
      <c r="W829" s="5"/>
      <c r="X829" s="5"/>
      <c r="Y829" s="5"/>
      <c r="Z829" s="5"/>
    </row>
    <row r="830" ht="16.5" customHeight="1">
      <c r="A830" s="5"/>
      <c r="B830" s="5"/>
      <c r="C830" s="5"/>
      <c r="D830" s="5"/>
      <c r="E830" s="5"/>
      <c r="F830" s="5"/>
      <c r="G830" s="5"/>
      <c r="H830" s="72"/>
      <c r="I830" s="107"/>
      <c r="J830" s="108"/>
      <c r="K830" s="5"/>
      <c r="L830" s="5"/>
      <c r="M830" s="5"/>
      <c r="N830" s="5"/>
      <c r="O830" s="5"/>
      <c r="P830" s="5"/>
      <c r="Q830" s="5"/>
      <c r="R830" s="5"/>
      <c r="S830" s="5"/>
      <c r="T830" s="5"/>
      <c r="U830" s="5"/>
      <c r="V830" s="5"/>
      <c r="W830" s="5"/>
      <c r="X830" s="5"/>
      <c r="Y830" s="5"/>
      <c r="Z830" s="5"/>
    </row>
    <row r="831" ht="16.5" customHeight="1">
      <c r="A831" s="5"/>
      <c r="B831" s="5"/>
      <c r="C831" s="5"/>
      <c r="D831" s="5"/>
      <c r="E831" s="5"/>
      <c r="F831" s="5"/>
      <c r="G831" s="5"/>
      <c r="H831" s="72"/>
      <c r="I831" s="107"/>
      <c r="J831" s="108"/>
      <c r="K831" s="5"/>
      <c r="L831" s="5"/>
      <c r="M831" s="5"/>
      <c r="N831" s="5"/>
      <c r="O831" s="5"/>
      <c r="P831" s="5"/>
      <c r="Q831" s="5"/>
      <c r="R831" s="5"/>
      <c r="S831" s="5"/>
      <c r="T831" s="5"/>
      <c r="U831" s="5"/>
      <c r="V831" s="5"/>
      <c r="W831" s="5"/>
      <c r="X831" s="5"/>
      <c r="Y831" s="5"/>
      <c r="Z831" s="5"/>
    </row>
    <row r="832" ht="16.5" customHeight="1">
      <c r="A832" s="5"/>
      <c r="B832" s="5"/>
      <c r="C832" s="5"/>
      <c r="D832" s="5"/>
      <c r="E832" s="5"/>
      <c r="F832" s="5"/>
      <c r="G832" s="5"/>
      <c r="H832" s="72"/>
      <c r="I832" s="107"/>
      <c r="J832" s="108"/>
      <c r="K832" s="5"/>
      <c r="L832" s="5"/>
      <c r="M832" s="5"/>
      <c r="N832" s="5"/>
      <c r="O832" s="5"/>
      <c r="P832" s="5"/>
      <c r="Q832" s="5"/>
      <c r="R832" s="5"/>
      <c r="S832" s="5"/>
      <c r="T832" s="5"/>
      <c r="U832" s="5"/>
      <c r="V832" s="5"/>
      <c r="W832" s="5"/>
      <c r="X832" s="5"/>
      <c r="Y832" s="5"/>
      <c r="Z832" s="5"/>
    </row>
    <row r="833" ht="16.5" customHeight="1">
      <c r="A833" s="5"/>
      <c r="B833" s="5"/>
      <c r="C833" s="5"/>
      <c r="D833" s="5"/>
      <c r="E833" s="5"/>
      <c r="F833" s="5"/>
      <c r="G833" s="5"/>
      <c r="H833" s="72"/>
      <c r="I833" s="107"/>
      <c r="J833" s="108"/>
      <c r="K833" s="5"/>
      <c r="L833" s="5"/>
      <c r="M833" s="5"/>
      <c r="N833" s="5"/>
      <c r="O833" s="5"/>
      <c r="P833" s="5"/>
      <c r="Q833" s="5"/>
      <c r="R833" s="5"/>
      <c r="S833" s="5"/>
      <c r="T833" s="5"/>
      <c r="U833" s="5"/>
      <c r="V833" s="5"/>
      <c r="W833" s="5"/>
      <c r="X833" s="5"/>
      <c r="Y833" s="5"/>
      <c r="Z833" s="5"/>
    </row>
    <row r="834" ht="16.5" customHeight="1">
      <c r="A834" s="5"/>
      <c r="B834" s="5"/>
      <c r="C834" s="5"/>
      <c r="D834" s="5"/>
      <c r="E834" s="5"/>
      <c r="F834" s="5"/>
      <c r="G834" s="5"/>
      <c r="H834" s="72"/>
      <c r="I834" s="107"/>
      <c r="J834" s="108"/>
      <c r="K834" s="5"/>
      <c r="L834" s="5"/>
      <c r="M834" s="5"/>
      <c r="N834" s="5"/>
      <c r="O834" s="5"/>
      <c r="P834" s="5"/>
      <c r="Q834" s="5"/>
      <c r="R834" s="5"/>
      <c r="S834" s="5"/>
      <c r="T834" s="5"/>
      <c r="U834" s="5"/>
      <c r="V834" s="5"/>
      <c r="W834" s="5"/>
      <c r="X834" s="5"/>
      <c r="Y834" s="5"/>
      <c r="Z834" s="5"/>
    </row>
    <row r="835" ht="16.5" customHeight="1">
      <c r="A835" s="5"/>
      <c r="B835" s="5"/>
      <c r="C835" s="5"/>
      <c r="D835" s="5"/>
      <c r="E835" s="5"/>
      <c r="F835" s="5"/>
      <c r="G835" s="5"/>
      <c r="H835" s="72"/>
      <c r="I835" s="107"/>
      <c r="J835" s="108"/>
      <c r="K835" s="5"/>
      <c r="L835" s="5"/>
      <c r="M835" s="5"/>
      <c r="N835" s="5"/>
      <c r="O835" s="5"/>
      <c r="P835" s="5"/>
      <c r="Q835" s="5"/>
      <c r="R835" s="5"/>
      <c r="S835" s="5"/>
      <c r="T835" s="5"/>
      <c r="U835" s="5"/>
      <c r="V835" s="5"/>
      <c r="W835" s="5"/>
      <c r="X835" s="5"/>
      <c r="Y835" s="5"/>
      <c r="Z835" s="5"/>
    </row>
    <row r="836" ht="16.5" customHeight="1">
      <c r="A836" s="5"/>
      <c r="B836" s="5"/>
      <c r="C836" s="5"/>
      <c r="D836" s="5"/>
      <c r="E836" s="5"/>
      <c r="F836" s="5"/>
      <c r="G836" s="5"/>
      <c r="H836" s="72"/>
      <c r="I836" s="107"/>
      <c r="J836" s="108"/>
      <c r="K836" s="5"/>
      <c r="L836" s="5"/>
      <c r="M836" s="5"/>
      <c r="N836" s="5"/>
      <c r="O836" s="5"/>
      <c r="P836" s="5"/>
      <c r="Q836" s="5"/>
      <c r="R836" s="5"/>
      <c r="S836" s="5"/>
      <c r="T836" s="5"/>
      <c r="U836" s="5"/>
      <c r="V836" s="5"/>
      <c r="W836" s="5"/>
      <c r="X836" s="5"/>
      <c r="Y836" s="5"/>
      <c r="Z836" s="5"/>
    </row>
    <row r="837" ht="16.5" customHeight="1">
      <c r="A837" s="5"/>
      <c r="B837" s="5"/>
      <c r="C837" s="5"/>
      <c r="D837" s="5"/>
      <c r="E837" s="5"/>
      <c r="F837" s="5"/>
      <c r="G837" s="5"/>
      <c r="H837" s="72"/>
      <c r="I837" s="107"/>
      <c r="J837" s="108"/>
      <c r="K837" s="5"/>
      <c r="L837" s="5"/>
      <c r="M837" s="5"/>
      <c r="N837" s="5"/>
      <c r="O837" s="5"/>
      <c r="P837" s="5"/>
      <c r="Q837" s="5"/>
      <c r="R837" s="5"/>
      <c r="S837" s="5"/>
      <c r="T837" s="5"/>
      <c r="U837" s="5"/>
      <c r="V837" s="5"/>
      <c r="W837" s="5"/>
      <c r="X837" s="5"/>
      <c r="Y837" s="5"/>
      <c r="Z837" s="5"/>
    </row>
    <row r="838" ht="16.5" customHeight="1">
      <c r="A838" s="5"/>
      <c r="B838" s="5"/>
      <c r="C838" s="5"/>
      <c r="D838" s="5"/>
      <c r="E838" s="5"/>
      <c r="F838" s="5"/>
      <c r="G838" s="5"/>
      <c r="H838" s="72"/>
      <c r="I838" s="107"/>
      <c r="J838" s="108"/>
      <c r="K838" s="5"/>
      <c r="L838" s="5"/>
      <c r="M838" s="5"/>
      <c r="N838" s="5"/>
      <c r="O838" s="5"/>
      <c r="P838" s="5"/>
      <c r="Q838" s="5"/>
      <c r="R838" s="5"/>
      <c r="S838" s="5"/>
      <c r="T838" s="5"/>
      <c r="U838" s="5"/>
      <c r="V838" s="5"/>
      <c r="W838" s="5"/>
      <c r="X838" s="5"/>
      <c r="Y838" s="5"/>
      <c r="Z838" s="5"/>
    </row>
    <row r="839" ht="16.5" customHeight="1">
      <c r="A839" s="5"/>
      <c r="B839" s="5"/>
      <c r="C839" s="5"/>
      <c r="D839" s="5"/>
      <c r="E839" s="5"/>
      <c r="F839" s="5"/>
      <c r="G839" s="5"/>
      <c r="H839" s="72"/>
      <c r="I839" s="107"/>
      <c r="J839" s="108"/>
      <c r="K839" s="5"/>
      <c r="L839" s="5"/>
      <c r="M839" s="5"/>
      <c r="N839" s="5"/>
      <c r="O839" s="5"/>
      <c r="P839" s="5"/>
      <c r="Q839" s="5"/>
      <c r="R839" s="5"/>
      <c r="S839" s="5"/>
      <c r="T839" s="5"/>
      <c r="U839" s="5"/>
      <c r="V839" s="5"/>
      <c r="W839" s="5"/>
      <c r="X839" s="5"/>
      <c r="Y839" s="5"/>
      <c r="Z839" s="5"/>
    </row>
    <row r="840" ht="16.5" customHeight="1">
      <c r="A840" s="5"/>
      <c r="B840" s="5"/>
      <c r="C840" s="5"/>
      <c r="D840" s="5"/>
      <c r="E840" s="5"/>
      <c r="F840" s="5"/>
      <c r="G840" s="5"/>
      <c r="H840" s="72"/>
      <c r="I840" s="107"/>
      <c r="J840" s="108"/>
      <c r="K840" s="5"/>
      <c r="L840" s="5"/>
      <c r="M840" s="5"/>
      <c r="N840" s="5"/>
      <c r="O840" s="5"/>
      <c r="P840" s="5"/>
      <c r="Q840" s="5"/>
      <c r="R840" s="5"/>
      <c r="S840" s="5"/>
      <c r="T840" s="5"/>
      <c r="U840" s="5"/>
      <c r="V840" s="5"/>
      <c r="W840" s="5"/>
      <c r="X840" s="5"/>
      <c r="Y840" s="5"/>
      <c r="Z840" s="5"/>
    </row>
    <row r="841" ht="16.5" customHeight="1">
      <c r="A841" s="5"/>
      <c r="B841" s="5"/>
      <c r="C841" s="5"/>
      <c r="D841" s="5"/>
      <c r="E841" s="5"/>
      <c r="F841" s="5"/>
      <c r="G841" s="5"/>
      <c r="H841" s="72"/>
      <c r="I841" s="107"/>
      <c r="J841" s="108"/>
      <c r="K841" s="5"/>
      <c r="L841" s="5"/>
      <c r="M841" s="5"/>
      <c r="N841" s="5"/>
      <c r="O841" s="5"/>
      <c r="P841" s="5"/>
      <c r="Q841" s="5"/>
      <c r="R841" s="5"/>
      <c r="S841" s="5"/>
      <c r="T841" s="5"/>
      <c r="U841" s="5"/>
      <c r="V841" s="5"/>
      <c r="W841" s="5"/>
      <c r="X841" s="5"/>
      <c r="Y841" s="5"/>
      <c r="Z841" s="5"/>
    </row>
    <row r="842" ht="16.5" customHeight="1">
      <c r="A842" s="5"/>
      <c r="B842" s="5"/>
      <c r="C842" s="5"/>
      <c r="D842" s="5"/>
      <c r="E842" s="5"/>
      <c r="F842" s="5"/>
      <c r="G842" s="5"/>
      <c r="H842" s="72"/>
      <c r="I842" s="107"/>
      <c r="J842" s="108"/>
      <c r="K842" s="5"/>
      <c r="L842" s="5"/>
      <c r="M842" s="5"/>
      <c r="N842" s="5"/>
      <c r="O842" s="5"/>
      <c r="P842" s="5"/>
      <c r="Q842" s="5"/>
      <c r="R842" s="5"/>
      <c r="S842" s="5"/>
      <c r="T842" s="5"/>
      <c r="U842" s="5"/>
      <c r="V842" s="5"/>
      <c r="W842" s="5"/>
      <c r="X842" s="5"/>
      <c r="Y842" s="5"/>
      <c r="Z842" s="5"/>
    </row>
    <row r="843" ht="16.5" customHeight="1">
      <c r="A843" s="5"/>
      <c r="B843" s="5"/>
      <c r="C843" s="5"/>
      <c r="D843" s="5"/>
      <c r="E843" s="5"/>
      <c r="F843" s="5"/>
      <c r="G843" s="5"/>
      <c r="H843" s="72"/>
      <c r="I843" s="107"/>
      <c r="J843" s="108"/>
      <c r="K843" s="5"/>
      <c r="L843" s="5"/>
      <c r="M843" s="5"/>
      <c r="N843" s="5"/>
      <c r="O843" s="5"/>
      <c r="P843" s="5"/>
      <c r="Q843" s="5"/>
      <c r="R843" s="5"/>
      <c r="S843" s="5"/>
      <c r="T843" s="5"/>
      <c r="U843" s="5"/>
      <c r="V843" s="5"/>
      <c r="W843" s="5"/>
      <c r="X843" s="5"/>
      <c r="Y843" s="5"/>
      <c r="Z843" s="5"/>
    </row>
    <row r="844" ht="16.5" customHeight="1">
      <c r="A844" s="5"/>
      <c r="B844" s="5"/>
      <c r="C844" s="5"/>
      <c r="D844" s="5"/>
      <c r="E844" s="5"/>
      <c r="F844" s="5"/>
      <c r="G844" s="5"/>
      <c r="H844" s="72"/>
      <c r="I844" s="107"/>
      <c r="J844" s="108"/>
      <c r="K844" s="5"/>
      <c r="L844" s="5"/>
      <c r="M844" s="5"/>
      <c r="N844" s="5"/>
      <c r="O844" s="5"/>
      <c r="P844" s="5"/>
      <c r="Q844" s="5"/>
      <c r="R844" s="5"/>
      <c r="S844" s="5"/>
      <c r="T844" s="5"/>
      <c r="U844" s="5"/>
      <c r="V844" s="5"/>
      <c r="W844" s="5"/>
      <c r="X844" s="5"/>
      <c r="Y844" s="5"/>
      <c r="Z844" s="5"/>
    </row>
    <row r="845" ht="16.5" customHeight="1">
      <c r="A845" s="5"/>
      <c r="B845" s="5"/>
      <c r="C845" s="5"/>
      <c r="D845" s="5"/>
      <c r="E845" s="5"/>
      <c r="F845" s="5"/>
      <c r="G845" s="5"/>
      <c r="H845" s="72"/>
      <c r="I845" s="107"/>
      <c r="J845" s="108"/>
      <c r="K845" s="5"/>
      <c r="L845" s="5"/>
      <c r="M845" s="5"/>
      <c r="N845" s="5"/>
      <c r="O845" s="5"/>
      <c r="P845" s="5"/>
      <c r="Q845" s="5"/>
      <c r="R845" s="5"/>
      <c r="S845" s="5"/>
      <c r="T845" s="5"/>
      <c r="U845" s="5"/>
      <c r="V845" s="5"/>
      <c r="W845" s="5"/>
      <c r="X845" s="5"/>
      <c r="Y845" s="5"/>
      <c r="Z845" s="5"/>
    </row>
    <row r="846" ht="16.5" customHeight="1">
      <c r="A846" s="5"/>
      <c r="B846" s="5"/>
      <c r="C846" s="5"/>
      <c r="D846" s="5"/>
      <c r="E846" s="5"/>
      <c r="F846" s="5"/>
      <c r="G846" s="5"/>
      <c r="H846" s="72"/>
      <c r="I846" s="107"/>
      <c r="J846" s="108"/>
      <c r="K846" s="5"/>
      <c r="L846" s="5"/>
      <c r="M846" s="5"/>
      <c r="N846" s="5"/>
      <c r="O846" s="5"/>
      <c r="P846" s="5"/>
      <c r="Q846" s="5"/>
      <c r="R846" s="5"/>
      <c r="S846" s="5"/>
      <c r="T846" s="5"/>
      <c r="U846" s="5"/>
      <c r="V846" s="5"/>
      <c r="W846" s="5"/>
      <c r="X846" s="5"/>
      <c r="Y846" s="5"/>
      <c r="Z846" s="5"/>
    </row>
    <row r="847" ht="16.5" customHeight="1">
      <c r="A847" s="5"/>
      <c r="B847" s="5"/>
      <c r="C847" s="5"/>
      <c r="D847" s="5"/>
      <c r="E847" s="5"/>
      <c r="F847" s="5"/>
      <c r="G847" s="5"/>
      <c r="H847" s="72"/>
      <c r="I847" s="107"/>
      <c r="J847" s="108"/>
      <c r="K847" s="5"/>
      <c r="L847" s="5"/>
      <c r="M847" s="5"/>
      <c r="N847" s="5"/>
      <c r="O847" s="5"/>
      <c r="P847" s="5"/>
      <c r="Q847" s="5"/>
      <c r="R847" s="5"/>
      <c r="S847" s="5"/>
      <c r="T847" s="5"/>
      <c r="U847" s="5"/>
      <c r="V847" s="5"/>
      <c r="W847" s="5"/>
      <c r="X847" s="5"/>
      <c r="Y847" s="5"/>
      <c r="Z847" s="5"/>
    </row>
    <row r="848" ht="16.5" customHeight="1">
      <c r="A848" s="5"/>
      <c r="B848" s="5"/>
      <c r="C848" s="5"/>
      <c r="D848" s="5"/>
      <c r="E848" s="5"/>
      <c r="F848" s="5"/>
      <c r="G848" s="5"/>
      <c r="H848" s="72"/>
      <c r="I848" s="107"/>
      <c r="J848" s="108"/>
      <c r="K848" s="5"/>
      <c r="L848" s="5"/>
      <c r="M848" s="5"/>
      <c r="N848" s="5"/>
      <c r="O848" s="5"/>
      <c r="P848" s="5"/>
      <c r="Q848" s="5"/>
      <c r="R848" s="5"/>
      <c r="S848" s="5"/>
      <c r="T848" s="5"/>
      <c r="U848" s="5"/>
      <c r="V848" s="5"/>
      <c r="W848" s="5"/>
      <c r="X848" s="5"/>
      <c r="Y848" s="5"/>
      <c r="Z848" s="5"/>
    </row>
    <row r="849" ht="16.5" customHeight="1">
      <c r="A849" s="5"/>
      <c r="B849" s="5"/>
      <c r="C849" s="5"/>
      <c r="D849" s="5"/>
      <c r="E849" s="5"/>
      <c r="F849" s="5"/>
      <c r="G849" s="5"/>
      <c r="H849" s="72"/>
      <c r="I849" s="107"/>
      <c r="J849" s="108"/>
      <c r="K849" s="5"/>
      <c r="L849" s="5"/>
      <c r="M849" s="5"/>
      <c r="N849" s="5"/>
      <c r="O849" s="5"/>
      <c r="P849" s="5"/>
      <c r="Q849" s="5"/>
      <c r="R849" s="5"/>
      <c r="S849" s="5"/>
      <c r="T849" s="5"/>
      <c r="U849" s="5"/>
      <c r="V849" s="5"/>
      <c r="W849" s="5"/>
      <c r="X849" s="5"/>
      <c r="Y849" s="5"/>
      <c r="Z849" s="5"/>
    </row>
    <row r="850" ht="16.5" customHeight="1">
      <c r="A850" s="5"/>
      <c r="B850" s="5"/>
      <c r="C850" s="5"/>
      <c r="D850" s="5"/>
      <c r="E850" s="5"/>
      <c r="F850" s="5"/>
      <c r="G850" s="5"/>
      <c r="H850" s="72"/>
      <c r="I850" s="107"/>
      <c r="J850" s="108"/>
      <c r="K850" s="5"/>
      <c r="L850" s="5"/>
      <c r="M850" s="5"/>
      <c r="N850" s="5"/>
      <c r="O850" s="5"/>
      <c r="P850" s="5"/>
      <c r="Q850" s="5"/>
      <c r="R850" s="5"/>
      <c r="S850" s="5"/>
      <c r="T850" s="5"/>
      <c r="U850" s="5"/>
      <c r="V850" s="5"/>
      <c r="W850" s="5"/>
      <c r="X850" s="5"/>
      <c r="Y850" s="5"/>
      <c r="Z850" s="5"/>
    </row>
    <row r="851" ht="16.5" customHeight="1">
      <c r="A851" s="5"/>
      <c r="B851" s="5"/>
      <c r="C851" s="5"/>
      <c r="D851" s="5"/>
      <c r="E851" s="5"/>
      <c r="F851" s="5"/>
      <c r="G851" s="5"/>
      <c r="H851" s="72"/>
      <c r="I851" s="107"/>
      <c r="J851" s="108"/>
      <c r="K851" s="5"/>
      <c r="L851" s="5"/>
      <c r="M851" s="5"/>
      <c r="N851" s="5"/>
      <c r="O851" s="5"/>
      <c r="P851" s="5"/>
      <c r="Q851" s="5"/>
      <c r="R851" s="5"/>
      <c r="S851" s="5"/>
      <c r="T851" s="5"/>
      <c r="U851" s="5"/>
      <c r="V851" s="5"/>
      <c r="W851" s="5"/>
      <c r="X851" s="5"/>
      <c r="Y851" s="5"/>
      <c r="Z851" s="5"/>
    </row>
    <row r="852" ht="16.5" customHeight="1">
      <c r="A852" s="5"/>
      <c r="B852" s="5"/>
      <c r="C852" s="5"/>
      <c r="D852" s="5"/>
      <c r="E852" s="5"/>
      <c r="F852" s="5"/>
      <c r="G852" s="5"/>
      <c r="H852" s="72"/>
      <c r="I852" s="107"/>
      <c r="J852" s="108"/>
      <c r="K852" s="5"/>
      <c r="L852" s="5"/>
      <c r="M852" s="5"/>
      <c r="N852" s="5"/>
      <c r="O852" s="5"/>
      <c r="P852" s="5"/>
      <c r="Q852" s="5"/>
      <c r="R852" s="5"/>
      <c r="S852" s="5"/>
      <c r="T852" s="5"/>
      <c r="U852" s="5"/>
      <c r="V852" s="5"/>
      <c r="W852" s="5"/>
      <c r="X852" s="5"/>
      <c r="Y852" s="5"/>
      <c r="Z852" s="5"/>
    </row>
    <row r="853" ht="16.5" customHeight="1">
      <c r="A853" s="5"/>
      <c r="B853" s="5"/>
      <c r="C853" s="5"/>
      <c r="D853" s="5"/>
      <c r="E853" s="5"/>
      <c r="F853" s="5"/>
      <c r="G853" s="5"/>
      <c r="H853" s="72"/>
      <c r="I853" s="107"/>
      <c r="J853" s="108"/>
      <c r="K853" s="5"/>
      <c r="L853" s="5"/>
      <c r="M853" s="5"/>
      <c r="N853" s="5"/>
      <c r="O853" s="5"/>
      <c r="P853" s="5"/>
      <c r="Q853" s="5"/>
      <c r="R853" s="5"/>
      <c r="S853" s="5"/>
      <c r="T853" s="5"/>
      <c r="U853" s="5"/>
      <c r="V853" s="5"/>
      <c r="W853" s="5"/>
      <c r="X853" s="5"/>
      <c r="Y853" s="5"/>
      <c r="Z853" s="5"/>
    </row>
    <row r="854" ht="16.5" customHeight="1">
      <c r="A854" s="5"/>
      <c r="B854" s="5"/>
      <c r="C854" s="5"/>
      <c r="D854" s="5"/>
      <c r="E854" s="5"/>
      <c r="F854" s="5"/>
      <c r="G854" s="5"/>
      <c r="H854" s="72"/>
      <c r="I854" s="107"/>
      <c r="J854" s="108"/>
      <c r="K854" s="5"/>
      <c r="L854" s="5"/>
      <c r="M854" s="5"/>
      <c r="N854" s="5"/>
      <c r="O854" s="5"/>
      <c r="P854" s="5"/>
      <c r="Q854" s="5"/>
      <c r="R854" s="5"/>
      <c r="S854" s="5"/>
      <c r="T854" s="5"/>
      <c r="U854" s="5"/>
      <c r="V854" s="5"/>
      <c r="W854" s="5"/>
      <c r="X854" s="5"/>
      <c r="Y854" s="5"/>
      <c r="Z854" s="5"/>
    </row>
    <row r="855" ht="16.5" customHeight="1">
      <c r="A855" s="5"/>
      <c r="B855" s="5"/>
      <c r="C855" s="5"/>
      <c r="D855" s="5"/>
      <c r="E855" s="5"/>
      <c r="F855" s="5"/>
      <c r="G855" s="5"/>
      <c r="H855" s="72"/>
      <c r="I855" s="107"/>
      <c r="J855" s="108"/>
      <c r="K855" s="5"/>
      <c r="L855" s="5"/>
      <c r="M855" s="5"/>
      <c r="N855" s="5"/>
      <c r="O855" s="5"/>
      <c r="P855" s="5"/>
      <c r="Q855" s="5"/>
      <c r="R855" s="5"/>
      <c r="S855" s="5"/>
      <c r="T855" s="5"/>
      <c r="U855" s="5"/>
      <c r="V855" s="5"/>
      <c r="W855" s="5"/>
      <c r="X855" s="5"/>
      <c r="Y855" s="5"/>
      <c r="Z855" s="5"/>
    </row>
    <row r="856" ht="16.5" customHeight="1">
      <c r="A856" s="5"/>
      <c r="B856" s="5"/>
      <c r="C856" s="5"/>
      <c r="D856" s="5"/>
      <c r="E856" s="5"/>
      <c r="F856" s="5"/>
      <c r="G856" s="5"/>
      <c r="H856" s="72"/>
      <c r="I856" s="107"/>
      <c r="J856" s="108"/>
      <c r="K856" s="5"/>
      <c r="L856" s="5"/>
      <c r="M856" s="5"/>
      <c r="N856" s="5"/>
      <c r="O856" s="5"/>
      <c r="P856" s="5"/>
      <c r="Q856" s="5"/>
      <c r="R856" s="5"/>
      <c r="S856" s="5"/>
      <c r="T856" s="5"/>
      <c r="U856" s="5"/>
      <c r="V856" s="5"/>
      <c r="W856" s="5"/>
      <c r="X856" s="5"/>
      <c r="Y856" s="5"/>
      <c r="Z856" s="5"/>
    </row>
    <row r="857" ht="16.5" customHeight="1">
      <c r="A857" s="5"/>
      <c r="B857" s="5"/>
      <c r="C857" s="5"/>
      <c r="D857" s="5"/>
      <c r="E857" s="5"/>
      <c r="F857" s="5"/>
      <c r="G857" s="5"/>
      <c r="H857" s="72"/>
      <c r="I857" s="107"/>
      <c r="J857" s="108"/>
      <c r="K857" s="5"/>
      <c r="L857" s="5"/>
      <c r="M857" s="5"/>
      <c r="N857" s="5"/>
      <c r="O857" s="5"/>
      <c r="P857" s="5"/>
      <c r="Q857" s="5"/>
      <c r="R857" s="5"/>
      <c r="S857" s="5"/>
      <c r="T857" s="5"/>
      <c r="U857" s="5"/>
      <c r="V857" s="5"/>
      <c r="W857" s="5"/>
      <c r="X857" s="5"/>
      <c r="Y857" s="5"/>
      <c r="Z857" s="5"/>
    </row>
    <row r="858" ht="16.5" customHeight="1">
      <c r="A858" s="5"/>
      <c r="B858" s="5"/>
      <c r="C858" s="5"/>
      <c r="D858" s="5"/>
      <c r="E858" s="5"/>
      <c r="F858" s="5"/>
      <c r="G858" s="5"/>
      <c r="H858" s="72"/>
      <c r="I858" s="107"/>
      <c r="J858" s="108"/>
      <c r="K858" s="5"/>
      <c r="L858" s="5"/>
      <c r="M858" s="5"/>
      <c r="N858" s="5"/>
      <c r="O858" s="5"/>
      <c r="P858" s="5"/>
      <c r="Q858" s="5"/>
      <c r="R858" s="5"/>
      <c r="S858" s="5"/>
      <c r="T858" s="5"/>
      <c r="U858" s="5"/>
      <c r="V858" s="5"/>
      <c r="W858" s="5"/>
      <c r="X858" s="5"/>
      <c r="Y858" s="5"/>
      <c r="Z858" s="5"/>
    </row>
    <row r="859" ht="16.5" customHeight="1">
      <c r="A859" s="5"/>
      <c r="B859" s="5"/>
      <c r="C859" s="5"/>
      <c r="D859" s="5"/>
      <c r="E859" s="5"/>
      <c r="F859" s="5"/>
      <c r="G859" s="5"/>
      <c r="H859" s="72"/>
      <c r="I859" s="107"/>
      <c r="J859" s="108"/>
      <c r="K859" s="5"/>
      <c r="L859" s="5"/>
      <c r="M859" s="5"/>
      <c r="N859" s="5"/>
      <c r="O859" s="5"/>
      <c r="P859" s="5"/>
      <c r="Q859" s="5"/>
      <c r="R859" s="5"/>
      <c r="S859" s="5"/>
      <c r="T859" s="5"/>
      <c r="U859" s="5"/>
      <c r="V859" s="5"/>
      <c r="W859" s="5"/>
      <c r="X859" s="5"/>
      <c r="Y859" s="5"/>
      <c r="Z859" s="5"/>
    </row>
    <row r="860" ht="16.5" customHeight="1">
      <c r="A860" s="5"/>
      <c r="B860" s="5"/>
      <c r="C860" s="5"/>
      <c r="D860" s="5"/>
      <c r="E860" s="5"/>
      <c r="F860" s="5"/>
      <c r="G860" s="5"/>
      <c r="H860" s="72"/>
      <c r="I860" s="107"/>
      <c r="J860" s="108"/>
      <c r="K860" s="5"/>
      <c r="L860" s="5"/>
      <c r="M860" s="5"/>
      <c r="N860" s="5"/>
      <c r="O860" s="5"/>
      <c r="P860" s="5"/>
      <c r="Q860" s="5"/>
      <c r="R860" s="5"/>
      <c r="S860" s="5"/>
      <c r="T860" s="5"/>
      <c r="U860" s="5"/>
      <c r="V860" s="5"/>
      <c r="W860" s="5"/>
      <c r="X860" s="5"/>
      <c r="Y860" s="5"/>
      <c r="Z860" s="5"/>
    </row>
    <row r="861" ht="16.5" customHeight="1">
      <c r="A861" s="5"/>
      <c r="B861" s="5"/>
      <c r="C861" s="5"/>
      <c r="D861" s="5"/>
      <c r="E861" s="5"/>
      <c r="F861" s="5"/>
      <c r="G861" s="5"/>
      <c r="H861" s="72"/>
      <c r="I861" s="107"/>
      <c r="J861" s="108"/>
      <c r="K861" s="5"/>
      <c r="L861" s="5"/>
      <c r="M861" s="5"/>
      <c r="N861" s="5"/>
      <c r="O861" s="5"/>
      <c r="P861" s="5"/>
      <c r="Q861" s="5"/>
      <c r="R861" s="5"/>
      <c r="S861" s="5"/>
      <c r="T861" s="5"/>
      <c r="U861" s="5"/>
      <c r="V861" s="5"/>
      <c r="W861" s="5"/>
      <c r="X861" s="5"/>
      <c r="Y861" s="5"/>
      <c r="Z861" s="5"/>
    </row>
    <row r="862" ht="16.5" customHeight="1">
      <c r="A862" s="5"/>
      <c r="B862" s="5"/>
      <c r="C862" s="5"/>
      <c r="D862" s="5"/>
      <c r="E862" s="5"/>
      <c r="F862" s="5"/>
      <c r="G862" s="5"/>
      <c r="H862" s="72"/>
      <c r="I862" s="107"/>
      <c r="J862" s="108"/>
      <c r="K862" s="5"/>
      <c r="L862" s="5"/>
      <c r="M862" s="5"/>
      <c r="N862" s="5"/>
      <c r="O862" s="5"/>
      <c r="P862" s="5"/>
      <c r="Q862" s="5"/>
      <c r="R862" s="5"/>
      <c r="S862" s="5"/>
      <c r="T862" s="5"/>
      <c r="U862" s="5"/>
      <c r="V862" s="5"/>
      <c r="W862" s="5"/>
      <c r="X862" s="5"/>
      <c r="Y862" s="5"/>
      <c r="Z862" s="5"/>
    </row>
    <row r="863" ht="16.5" customHeight="1">
      <c r="A863" s="5"/>
      <c r="B863" s="5"/>
      <c r="C863" s="5"/>
      <c r="D863" s="5"/>
      <c r="E863" s="5"/>
      <c r="F863" s="5"/>
      <c r="G863" s="5"/>
      <c r="H863" s="72"/>
      <c r="I863" s="107"/>
      <c r="J863" s="108"/>
      <c r="K863" s="5"/>
      <c r="L863" s="5"/>
      <c r="M863" s="5"/>
      <c r="N863" s="5"/>
      <c r="O863" s="5"/>
      <c r="P863" s="5"/>
      <c r="Q863" s="5"/>
      <c r="R863" s="5"/>
      <c r="S863" s="5"/>
      <c r="T863" s="5"/>
      <c r="U863" s="5"/>
      <c r="V863" s="5"/>
      <c r="W863" s="5"/>
      <c r="X863" s="5"/>
      <c r="Y863" s="5"/>
      <c r="Z863" s="5"/>
    </row>
    <row r="864" ht="16.5" customHeight="1">
      <c r="A864" s="5"/>
      <c r="B864" s="5"/>
      <c r="C864" s="5"/>
      <c r="D864" s="5"/>
      <c r="E864" s="5"/>
      <c r="F864" s="5"/>
      <c r="G864" s="5"/>
      <c r="H864" s="72"/>
      <c r="I864" s="107"/>
      <c r="J864" s="108"/>
      <c r="K864" s="5"/>
      <c r="L864" s="5"/>
      <c r="M864" s="5"/>
      <c r="N864" s="5"/>
      <c r="O864" s="5"/>
      <c r="P864" s="5"/>
      <c r="Q864" s="5"/>
      <c r="R864" s="5"/>
      <c r="S864" s="5"/>
      <c r="T864" s="5"/>
      <c r="U864" s="5"/>
      <c r="V864" s="5"/>
      <c r="W864" s="5"/>
      <c r="X864" s="5"/>
      <c r="Y864" s="5"/>
      <c r="Z864" s="5"/>
    </row>
    <row r="865" ht="16.5" customHeight="1">
      <c r="A865" s="5"/>
      <c r="B865" s="5"/>
      <c r="C865" s="5"/>
      <c r="D865" s="5"/>
      <c r="E865" s="5"/>
      <c r="F865" s="5"/>
      <c r="G865" s="5"/>
      <c r="H865" s="72"/>
      <c r="I865" s="107"/>
      <c r="J865" s="108"/>
      <c r="K865" s="5"/>
      <c r="L865" s="5"/>
      <c r="M865" s="5"/>
      <c r="N865" s="5"/>
      <c r="O865" s="5"/>
      <c r="P865" s="5"/>
      <c r="Q865" s="5"/>
      <c r="R865" s="5"/>
      <c r="S865" s="5"/>
      <c r="T865" s="5"/>
      <c r="U865" s="5"/>
      <c r="V865" s="5"/>
      <c r="W865" s="5"/>
      <c r="X865" s="5"/>
      <c r="Y865" s="5"/>
      <c r="Z865" s="5"/>
    </row>
    <row r="866" ht="16.5" customHeight="1">
      <c r="A866" s="5"/>
      <c r="B866" s="5"/>
      <c r="C866" s="5"/>
      <c r="D866" s="5"/>
      <c r="E866" s="5"/>
      <c r="F866" s="5"/>
      <c r="G866" s="5"/>
      <c r="H866" s="72"/>
      <c r="I866" s="107"/>
      <c r="J866" s="108"/>
      <c r="K866" s="5"/>
      <c r="L866" s="5"/>
      <c r="M866" s="5"/>
      <c r="N866" s="5"/>
      <c r="O866" s="5"/>
      <c r="P866" s="5"/>
      <c r="Q866" s="5"/>
      <c r="R866" s="5"/>
      <c r="S866" s="5"/>
      <c r="T866" s="5"/>
      <c r="U866" s="5"/>
      <c r="V866" s="5"/>
      <c r="W866" s="5"/>
      <c r="X866" s="5"/>
      <c r="Y866" s="5"/>
      <c r="Z866" s="5"/>
    </row>
    <row r="867" ht="16.5" customHeight="1">
      <c r="A867" s="5"/>
      <c r="B867" s="5"/>
      <c r="C867" s="5"/>
      <c r="D867" s="5"/>
      <c r="E867" s="5"/>
      <c r="F867" s="5"/>
      <c r="G867" s="5"/>
      <c r="H867" s="72"/>
      <c r="I867" s="107"/>
      <c r="J867" s="108"/>
      <c r="K867" s="5"/>
      <c r="L867" s="5"/>
      <c r="M867" s="5"/>
      <c r="N867" s="5"/>
      <c r="O867" s="5"/>
      <c r="P867" s="5"/>
      <c r="Q867" s="5"/>
      <c r="R867" s="5"/>
      <c r="S867" s="5"/>
      <c r="T867" s="5"/>
      <c r="U867" s="5"/>
      <c r="V867" s="5"/>
      <c r="W867" s="5"/>
      <c r="X867" s="5"/>
      <c r="Y867" s="5"/>
      <c r="Z867" s="5"/>
    </row>
    <row r="868" ht="16.5" customHeight="1">
      <c r="A868" s="5"/>
      <c r="B868" s="5"/>
      <c r="C868" s="5"/>
      <c r="D868" s="5"/>
      <c r="E868" s="5"/>
      <c r="F868" s="5"/>
      <c r="G868" s="5"/>
      <c r="H868" s="72"/>
      <c r="I868" s="107"/>
      <c r="J868" s="108"/>
      <c r="K868" s="5"/>
      <c r="L868" s="5"/>
      <c r="M868" s="5"/>
      <c r="N868" s="5"/>
      <c r="O868" s="5"/>
      <c r="P868" s="5"/>
      <c r="Q868" s="5"/>
      <c r="R868" s="5"/>
      <c r="S868" s="5"/>
      <c r="T868" s="5"/>
      <c r="U868" s="5"/>
      <c r="V868" s="5"/>
      <c r="W868" s="5"/>
      <c r="X868" s="5"/>
      <c r="Y868" s="5"/>
      <c r="Z868" s="5"/>
    </row>
    <row r="869" ht="16.5" customHeight="1">
      <c r="A869" s="5"/>
      <c r="B869" s="5"/>
      <c r="C869" s="5"/>
      <c r="D869" s="5"/>
      <c r="E869" s="5"/>
      <c r="F869" s="5"/>
      <c r="G869" s="5"/>
      <c r="H869" s="72"/>
      <c r="I869" s="107"/>
      <c r="J869" s="108"/>
      <c r="K869" s="5"/>
      <c r="L869" s="5"/>
      <c r="M869" s="5"/>
      <c r="N869" s="5"/>
      <c r="O869" s="5"/>
      <c r="P869" s="5"/>
      <c r="Q869" s="5"/>
      <c r="R869" s="5"/>
      <c r="S869" s="5"/>
      <c r="T869" s="5"/>
      <c r="U869" s="5"/>
      <c r="V869" s="5"/>
      <c r="W869" s="5"/>
      <c r="X869" s="5"/>
      <c r="Y869" s="5"/>
      <c r="Z869" s="5"/>
    </row>
    <row r="870" ht="16.5" customHeight="1">
      <c r="A870" s="5"/>
      <c r="B870" s="5"/>
      <c r="C870" s="5"/>
      <c r="D870" s="5"/>
      <c r="E870" s="5"/>
      <c r="F870" s="5"/>
      <c r="G870" s="5"/>
      <c r="H870" s="72"/>
      <c r="I870" s="107"/>
      <c r="J870" s="108"/>
      <c r="K870" s="5"/>
      <c r="L870" s="5"/>
      <c r="M870" s="5"/>
      <c r="N870" s="5"/>
      <c r="O870" s="5"/>
      <c r="P870" s="5"/>
      <c r="Q870" s="5"/>
      <c r="R870" s="5"/>
      <c r="S870" s="5"/>
      <c r="T870" s="5"/>
      <c r="U870" s="5"/>
      <c r="V870" s="5"/>
      <c r="W870" s="5"/>
      <c r="X870" s="5"/>
      <c r="Y870" s="5"/>
      <c r="Z870" s="5"/>
    </row>
    <row r="871" ht="16.5" customHeight="1">
      <c r="A871" s="5"/>
      <c r="B871" s="5"/>
      <c r="C871" s="5"/>
      <c r="D871" s="5"/>
      <c r="E871" s="5"/>
      <c r="F871" s="5"/>
      <c r="G871" s="5"/>
      <c r="H871" s="72"/>
      <c r="I871" s="107"/>
      <c r="J871" s="108"/>
      <c r="K871" s="5"/>
      <c r="L871" s="5"/>
      <c r="M871" s="5"/>
      <c r="N871" s="5"/>
      <c r="O871" s="5"/>
      <c r="P871" s="5"/>
      <c r="Q871" s="5"/>
      <c r="R871" s="5"/>
      <c r="S871" s="5"/>
      <c r="T871" s="5"/>
      <c r="U871" s="5"/>
      <c r="V871" s="5"/>
      <c r="W871" s="5"/>
      <c r="X871" s="5"/>
      <c r="Y871" s="5"/>
      <c r="Z871" s="5"/>
    </row>
    <row r="872" ht="16.5" customHeight="1">
      <c r="A872" s="5"/>
      <c r="B872" s="5"/>
      <c r="C872" s="5"/>
      <c r="D872" s="5"/>
      <c r="E872" s="5"/>
      <c r="F872" s="5"/>
      <c r="G872" s="5"/>
      <c r="H872" s="72"/>
      <c r="I872" s="107"/>
      <c r="J872" s="108"/>
      <c r="K872" s="5"/>
      <c r="L872" s="5"/>
      <c r="M872" s="5"/>
      <c r="N872" s="5"/>
      <c r="O872" s="5"/>
      <c r="P872" s="5"/>
      <c r="Q872" s="5"/>
      <c r="R872" s="5"/>
      <c r="S872" s="5"/>
      <c r="T872" s="5"/>
      <c r="U872" s="5"/>
      <c r="V872" s="5"/>
      <c r="W872" s="5"/>
      <c r="X872" s="5"/>
      <c r="Y872" s="5"/>
      <c r="Z872" s="5"/>
    </row>
    <row r="873" ht="16.5" customHeight="1">
      <c r="A873" s="5"/>
      <c r="B873" s="5"/>
      <c r="C873" s="5"/>
      <c r="D873" s="5"/>
      <c r="E873" s="5"/>
      <c r="F873" s="5"/>
      <c r="G873" s="5"/>
      <c r="H873" s="72"/>
      <c r="I873" s="107"/>
      <c r="J873" s="108"/>
      <c r="K873" s="5"/>
      <c r="L873" s="5"/>
      <c r="M873" s="5"/>
      <c r="N873" s="5"/>
      <c r="O873" s="5"/>
      <c r="P873" s="5"/>
      <c r="Q873" s="5"/>
      <c r="R873" s="5"/>
      <c r="S873" s="5"/>
      <c r="T873" s="5"/>
      <c r="U873" s="5"/>
      <c r="V873" s="5"/>
      <c r="W873" s="5"/>
      <c r="X873" s="5"/>
      <c r="Y873" s="5"/>
      <c r="Z873" s="5"/>
    </row>
    <row r="874" ht="16.5" customHeight="1">
      <c r="A874" s="5"/>
      <c r="B874" s="5"/>
      <c r="C874" s="5"/>
      <c r="D874" s="5"/>
      <c r="E874" s="5"/>
      <c r="F874" s="5"/>
      <c r="G874" s="5"/>
      <c r="H874" s="72"/>
      <c r="I874" s="107"/>
      <c r="J874" s="108"/>
      <c r="K874" s="5"/>
      <c r="L874" s="5"/>
      <c r="M874" s="5"/>
      <c r="N874" s="5"/>
      <c r="O874" s="5"/>
      <c r="P874" s="5"/>
      <c r="Q874" s="5"/>
      <c r="R874" s="5"/>
      <c r="S874" s="5"/>
      <c r="T874" s="5"/>
      <c r="U874" s="5"/>
      <c r="V874" s="5"/>
      <c r="W874" s="5"/>
      <c r="X874" s="5"/>
      <c r="Y874" s="5"/>
      <c r="Z874" s="5"/>
    </row>
    <row r="875" ht="16.5" customHeight="1">
      <c r="A875" s="5"/>
      <c r="B875" s="5"/>
      <c r="C875" s="5"/>
      <c r="D875" s="5"/>
      <c r="E875" s="5"/>
      <c r="F875" s="5"/>
      <c r="G875" s="5"/>
      <c r="H875" s="72"/>
      <c r="I875" s="107"/>
      <c r="J875" s="108"/>
      <c r="K875" s="5"/>
      <c r="L875" s="5"/>
      <c r="M875" s="5"/>
      <c r="N875" s="5"/>
      <c r="O875" s="5"/>
      <c r="P875" s="5"/>
      <c r="Q875" s="5"/>
      <c r="R875" s="5"/>
      <c r="S875" s="5"/>
      <c r="T875" s="5"/>
      <c r="U875" s="5"/>
      <c r="V875" s="5"/>
      <c r="W875" s="5"/>
      <c r="X875" s="5"/>
      <c r="Y875" s="5"/>
      <c r="Z875" s="5"/>
    </row>
    <row r="876" ht="16.5" customHeight="1">
      <c r="A876" s="5"/>
      <c r="B876" s="5"/>
      <c r="C876" s="5"/>
      <c r="D876" s="5"/>
      <c r="E876" s="5"/>
      <c r="F876" s="5"/>
      <c r="G876" s="5"/>
      <c r="H876" s="72"/>
      <c r="I876" s="107"/>
      <c r="J876" s="108"/>
      <c r="K876" s="5"/>
      <c r="L876" s="5"/>
      <c r="M876" s="5"/>
      <c r="N876" s="5"/>
      <c r="O876" s="5"/>
      <c r="P876" s="5"/>
      <c r="Q876" s="5"/>
      <c r="R876" s="5"/>
      <c r="S876" s="5"/>
      <c r="T876" s="5"/>
      <c r="U876" s="5"/>
      <c r="V876" s="5"/>
      <c r="W876" s="5"/>
      <c r="X876" s="5"/>
      <c r="Y876" s="5"/>
      <c r="Z876" s="5"/>
    </row>
    <row r="877" ht="16.5" customHeight="1">
      <c r="A877" s="5"/>
      <c r="B877" s="5"/>
      <c r="C877" s="5"/>
      <c r="D877" s="5"/>
      <c r="E877" s="5"/>
      <c r="F877" s="5"/>
      <c r="G877" s="5"/>
      <c r="H877" s="72"/>
      <c r="I877" s="107"/>
      <c r="J877" s="108"/>
      <c r="K877" s="5"/>
      <c r="L877" s="5"/>
      <c r="M877" s="5"/>
      <c r="N877" s="5"/>
      <c r="O877" s="5"/>
      <c r="P877" s="5"/>
      <c r="Q877" s="5"/>
      <c r="R877" s="5"/>
      <c r="S877" s="5"/>
      <c r="T877" s="5"/>
      <c r="U877" s="5"/>
      <c r="V877" s="5"/>
      <c r="W877" s="5"/>
      <c r="X877" s="5"/>
      <c r="Y877" s="5"/>
      <c r="Z877" s="5"/>
    </row>
    <row r="878" ht="16.5" customHeight="1">
      <c r="A878" s="5"/>
      <c r="B878" s="5"/>
      <c r="C878" s="5"/>
      <c r="D878" s="5"/>
      <c r="E878" s="5"/>
      <c r="F878" s="5"/>
      <c r="G878" s="5"/>
      <c r="H878" s="72"/>
      <c r="I878" s="107"/>
      <c r="J878" s="108"/>
      <c r="K878" s="5"/>
      <c r="L878" s="5"/>
      <c r="M878" s="5"/>
      <c r="N878" s="5"/>
      <c r="O878" s="5"/>
      <c r="P878" s="5"/>
      <c r="Q878" s="5"/>
      <c r="R878" s="5"/>
      <c r="S878" s="5"/>
      <c r="T878" s="5"/>
      <c r="U878" s="5"/>
      <c r="V878" s="5"/>
      <c r="W878" s="5"/>
      <c r="X878" s="5"/>
      <c r="Y878" s="5"/>
      <c r="Z878" s="5"/>
    </row>
    <row r="879" ht="16.5" customHeight="1">
      <c r="A879" s="5"/>
      <c r="B879" s="5"/>
      <c r="C879" s="5"/>
      <c r="D879" s="5"/>
      <c r="E879" s="5"/>
      <c r="F879" s="5"/>
      <c r="G879" s="5"/>
      <c r="H879" s="72"/>
      <c r="I879" s="107"/>
      <c r="J879" s="108"/>
      <c r="K879" s="5"/>
      <c r="L879" s="5"/>
      <c r="M879" s="5"/>
      <c r="N879" s="5"/>
      <c r="O879" s="5"/>
      <c r="P879" s="5"/>
      <c r="Q879" s="5"/>
      <c r="R879" s="5"/>
      <c r="S879" s="5"/>
      <c r="T879" s="5"/>
      <c r="U879" s="5"/>
      <c r="V879" s="5"/>
      <c r="W879" s="5"/>
      <c r="X879" s="5"/>
      <c r="Y879" s="5"/>
      <c r="Z879" s="5"/>
    </row>
    <row r="880" ht="16.5" customHeight="1">
      <c r="A880" s="5"/>
      <c r="B880" s="5"/>
      <c r="C880" s="5"/>
      <c r="D880" s="5"/>
      <c r="E880" s="5"/>
      <c r="F880" s="5"/>
      <c r="G880" s="5"/>
      <c r="H880" s="72"/>
      <c r="I880" s="107"/>
      <c r="J880" s="108"/>
      <c r="K880" s="5"/>
      <c r="L880" s="5"/>
      <c r="M880" s="5"/>
      <c r="N880" s="5"/>
      <c r="O880" s="5"/>
      <c r="P880" s="5"/>
      <c r="Q880" s="5"/>
      <c r="R880" s="5"/>
      <c r="S880" s="5"/>
      <c r="T880" s="5"/>
      <c r="U880" s="5"/>
      <c r="V880" s="5"/>
      <c r="W880" s="5"/>
      <c r="X880" s="5"/>
      <c r="Y880" s="5"/>
      <c r="Z880" s="5"/>
    </row>
    <row r="881" ht="16.5" customHeight="1">
      <c r="A881" s="5"/>
      <c r="B881" s="5"/>
      <c r="C881" s="5"/>
      <c r="D881" s="5"/>
      <c r="E881" s="5"/>
      <c r="F881" s="5"/>
      <c r="G881" s="5"/>
      <c r="H881" s="72"/>
      <c r="I881" s="107"/>
      <c r="J881" s="108"/>
      <c r="K881" s="5"/>
      <c r="L881" s="5"/>
      <c r="M881" s="5"/>
      <c r="N881" s="5"/>
      <c r="O881" s="5"/>
      <c r="P881" s="5"/>
      <c r="Q881" s="5"/>
      <c r="R881" s="5"/>
      <c r="S881" s="5"/>
      <c r="T881" s="5"/>
      <c r="U881" s="5"/>
      <c r="V881" s="5"/>
      <c r="W881" s="5"/>
      <c r="X881" s="5"/>
      <c r="Y881" s="5"/>
      <c r="Z881" s="5"/>
    </row>
    <row r="882" ht="16.5" customHeight="1">
      <c r="A882" s="5"/>
      <c r="B882" s="5"/>
      <c r="C882" s="5"/>
      <c r="D882" s="5"/>
      <c r="E882" s="5"/>
      <c r="F882" s="5"/>
      <c r="G882" s="5"/>
      <c r="H882" s="72"/>
      <c r="I882" s="107"/>
      <c r="J882" s="108"/>
      <c r="K882" s="5"/>
      <c r="L882" s="5"/>
      <c r="M882" s="5"/>
      <c r="N882" s="5"/>
      <c r="O882" s="5"/>
      <c r="P882" s="5"/>
      <c r="Q882" s="5"/>
      <c r="R882" s="5"/>
      <c r="S882" s="5"/>
      <c r="T882" s="5"/>
      <c r="U882" s="5"/>
      <c r="V882" s="5"/>
      <c r="W882" s="5"/>
      <c r="X882" s="5"/>
      <c r="Y882" s="5"/>
      <c r="Z882" s="5"/>
    </row>
    <row r="883" ht="16.5" customHeight="1">
      <c r="A883" s="5"/>
      <c r="B883" s="5"/>
      <c r="C883" s="5"/>
      <c r="D883" s="5"/>
      <c r="E883" s="5"/>
      <c r="F883" s="5"/>
      <c r="G883" s="5"/>
      <c r="H883" s="72"/>
      <c r="I883" s="107"/>
      <c r="J883" s="108"/>
      <c r="K883" s="5"/>
      <c r="L883" s="5"/>
      <c r="M883" s="5"/>
      <c r="N883" s="5"/>
      <c r="O883" s="5"/>
      <c r="P883" s="5"/>
      <c r="Q883" s="5"/>
      <c r="R883" s="5"/>
      <c r="S883" s="5"/>
      <c r="T883" s="5"/>
      <c r="U883" s="5"/>
      <c r="V883" s="5"/>
      <c r="W883" s="5"/>
      <c r="X883" s="5"/>
      <c r="Y883" s="5"/>
      <c r="Z883" s="5"/>
    </row>
    <row r="884" ht="16.5" customHeight="1">
      <c r="A884" s="5"/>
      <c r="B884" s="5"/>
      <c r="C884" s="5"/>
      <c r="D884" s="5"/>
      <c r="E884" s="5"/>
      <c r="F884" s="5"/>
      <c r="G884" s="5"/>
      <c r="H884" s="72"/>
      <c r="I884" s="107"/>
      <c r="J884" s="108"/>
      <c r="K884" s="5"/>
      <c r="L884" s="5"/>
      <c r="M884" s="5"/>
      <c r="N884" s="5"/>
      <c r="O884" s="5"/>
      <c r="P884" s="5"/>
      <c r="Q884" s="5"/>
      <c r="R884" s="5"/>
      <c r="S884" s="5"/>
      <c r="T884" s="5"/>
      <c r="U884" s="5"/>
      <c r="V884" s="5"/>
      <c r="W884" s="5"/>
      <c r="X884" s="5"/>
      <c r="Y884" s="5"/>
      <c r="Z884" s="5"/>
    </row>
    <row r="885" ht="16.5" customHeight="1">
      <c r="A885" s="5"/>
      <c r="B885" s="5"/>
      <c r="C885" s="5"/>
      <c r="D885" s="5"/>
      <c r="E885" s="5"/>
      <c r="F885" s="5"/>
      <c r="G885" s="5"/>
      <c r="H885" s="72"/>
      <c r="I885" s="107"/>
      <c r="J885" s="108"/>
      <c r="K885" s="5"/>
      <c r="L885" s="5"/>
      <c r="M885" s="5"/>
      <c r="N885" s="5"/>
      <c r="O885" s="5"/>
      <c r="P885" s="5"/>
      <c r="Q885" s="5"/>
      <c r="R885" s="5"/>
      <c r="S885" s="5"/>
      <c r="T885" s="5"/>
      <c r="U885" s="5"/>
      <c r="V885" s="5"/>
      <c r="W885" s="5"/>
      <c r="X885" s="5"/>
      <c r="Y885" s="5"/>
      <c r="Z885" s="5"/>
    </row>
    <row r="886" ht="16.5" customHeight="1">
      <c r="A886" s="5"/>
      <c r="B886" s="5"/>
      <c r="C886" s="5"/>
      <c r="D886" s="5"/>
      <c r="E886" s="5"/>
      <c r="F886" s="5"/>
      <c r="G886" s="5"/>
      <c r="H886" s="72"/>
      <c r="I886" s="107"/>
      <c r="J886" s="108"/>
      <c r="K886" s="5"/>
      <c r="L886" s="5"/>
      <c r="M886" s="5"/>
      <c r="N886" s="5"/>
      <c r="O886" s="5"/>
      <c r="P886" s="5"/>
      <c r="Q886" s="5"/>
      <c r="R886" s="5"/>
      <c r="S886" s="5"/>
      <c r="T886" s="5"/>
      <c r="U886" s="5"/>
      <c r="V886" s="5"/>
      <c r="W886" s="5"/>
      <c r="X886" s="5"/>
      <c r="Y886" s="5"/>
      <c r="Z886" s="5"/>
    </row>
    <row r="887" ht="16.5" customHeight="1">
      <c r="A887" s="5"/>
      <c r="B887" s="5"/>
      <c r="C887" s="5"/>
      <c r="D887" s="5"/>
      <c r="E887" s="5"/>
      <c r="F887" s="5"/>
      <c r="G887" s="5"/>
      <c r="H887" s="72"/>
      <c r="I887" s="107"/>
      <c r="J887" s="108"/>
      <c r="K887" s="5"/>
      <c r="L887" s="5"/>
      <c r="M887" s="5"/>
      <c r="N887" s="5"/>
      <c r="O887" s="5"/>
      <c r="P887" s="5"/>
      <c r="Q887" s="5"/>
      <c r="R887" s="5"/>
      <c r="S887" s="5"/>
      <c r="T887" s="5"/>
      <c r="U887" s="5"/>
      <c r="V887" s="5"/>
      <c r="W887" s="5"/>
      <c r="X887" s="5"/>
      <c r="Y887" s="5"/>
      <c r="Z887" s="5"/>
    </row>
    <row r="888" ht="16.5" customHeight="1">
      <c r="A888" s="5"/>
      <c r="B888" s="5"/>
      <c r="C888" s="5"/>
      <c r="D888" s="5"/>
      <c r="E888" s="5"/>
      <c r="F888" s="5"/>
      <c r="G888" s="5"/>
      <c r="H888" s="72"/>
      <c r="I888" s="107"/>
      <c r="J888" s="108"/>
      <c r="K888" s="5"/>
      <c r="L888" s="5"/>
      <c r="M888" s="5"/>
      <c r="N888" s="5"/>
      <c r="O888" s="5"/>
      <c r="P888" s="5"/>
      <c r="Q888" s="5"/>
      <c r="R888" s="5"/>
      <c r="S888" s="5"/>
      <c r="T888" s="5"/>
      <c r="U888" s="5"/>
      <c r="V888" s="5"/>
      <c r="W888" s="5"/>
      <c r="X888" s="5"/>
      <c r="Y888" s="5"/>
      <c r="Z888" s="5"/>
    </row>
    <row r="889" ht="16.5" customHeight="1">
      <c r="A889" s="5"/>
      <c r="B889" s="5"/>
      <c r="C889" s="5"/>
      <c r="D889" s="5"/>
      <c r="E889" s="5"/>
      <c r="F889" s="5"/>
      <c r="G889" s="5"/>
      <c r="H889" s="72"/>
      <c r="I889" s="107"/>
      <c r="J889" s="108"/>
      <c r="K889" s="5"/>
      <c r="L889" s="5"/>
      <c r="M889" s="5"/>
      <c r="N889" s="5"/>
      <c r="O889" s="5"/>
      <c r="P889" s="5"/>
      <c r="Q889" s="5"/>
      <c r="R889" s="5"/>
      <c r="S889" s="5"/>
      <c r="T889" s="5"/>
      <c r="U889" s="5"/>
      <c r="V889" s="5"/>
      <c r="W889" s="5"/>
      <c r="X889" s="5"/>
      <c r="Y889" s="5"/>
      <c r="Z889" s="5"/>
    </row>
    <row r="890" ht="16.5" customHeight="1">
      <c r="A890" s="5"/>
      <c r="B890" s="5"/>
      <c r="C890" s="5"/>
      <c r="D890" s="5"/>
      <c r="E890" s="5"/>
      <c r="F890" s="5"/>
      <c r="G890" s="5"/>
      <c r="H890" s="72"/>
      <c r="I890" s="107"/>
      <c r="J890" s="108"/>
      <c r="K890" s="5"/>
      <c r="L890" s="5"/>
      <c r="M890" s="5"/>
      <c r="N890" s="5"/>
      <c r="O890" s="5"/>
      <c r="P890" s="5"/>
      <c r="Q890" s="5"/>
      <c r="R890" s="5"/>
      <c r="S890" s="5"/>
      <c r="T890" s="5"/>
      <c r="U890" s="5"/>
      <c r="V890" s="5"/>
      <c r="W890" s="5"/>
      <c r="X890" s="5"/>
      <c r="Y890" s="5"/>
      <c r="Z890" s="5"/>
    </row>
    <row r="891" ht="16.5" customHeight="1">
      <c r="A891" s="5"/>
      <c r="B891" s="5"/>
      <c r="C891" s="5"/>
      <c r="D891" s="5"/>
      <c r="E891" s="5"/>
      <c r="F891" s="5"/>
      <c r="G891" s="5"/>
      <c r="H891" s="72"/>
      <c r="I891" s="107"/>
      <c r="J891" s="108"/>
      <c r="K891" s="5"/>
      <c r="L891" s="5"/>
      <c r="M891" s="5"/>
      <c r="N891" s="5"/>
      <c r="O891" s="5"/>
      <c r="P891" s="5"/>
      <c r="Q891" s="5"/>
      <c r="R891" s="5"/>
      <c r="S891" s="5"/>
      <c r="T891" s="5"/>
      <c r="U891" s="5"/>
      <c r="V891" s="5"/>
      <c r="W891" s="5"/>
      <c r="X891" s="5"/>
      <c r="Y891" s="5"/>
      <c r="Z891" s="5"/>
    </row>
    <row r="892" ht="16.5" customHeight="1">
      <c r="A892" s="5"/>
      <c r="B892" s="5"/>
      <c r="C892" s="5"/>
      <c r="D892" s="5"/>
      <c r="E892" s="5"/>
      <c r="F892" s="5"/>
      <c r="G892" s="5"/>
      <c r="H892" s="72"/>
      <c r="I892" s="107"/>
      <c r="J892" s="108"/>
      <c r="K892" s="5"/>
      <c r="L892" s="5"/>
      <c r="M892" s="5"/>
      <c r="N892" s="5"/>
      <c r="O892" s="5"/>
      <c r="P892" s="5"/>
      <c r="Q892" s="5"/>
      <c r="R892" s="5"/>
      <c r="S892" s="5"/>
      <c r="T892" s="5"/>
      <c r="U892" s="5"/>
      <c r="V892" s="5"/>
      <c r="W892" s="5"/>
      <c r="X892" s="5"/>
      <c r="Y892" s="5"/>
      <c r="Z892" s="5"/>
    </row>
    <row r="893" ht="16.5" customHeight="1">
      <c r="A893" s="5"/>
      <c r="B893" s="5"/>
      <c r="C893" s="5"/>
      <c r="D893" s="5"/>
      <c r="E893" s="5"/>
      <c r="F893" s="5"/>
      <c r="G893" s="5"/>
      <c r="H893" s="72"/>
      <c r="I893" s="107"/>
      <c r="J893" s="108"/>
      <c r="K893" s="5"/>
      <c r="L893" s="5"/>
      <c r="M893" s="5"/>
      <c r="N893" s="5"/>
      <c r="O893" s="5"/>
      <c r="P893" s="5"/>
      <c r="Q893" s="5"/>
      <c r="R893" s="5"/>
      <c r="S893" s="5"/>
      <c r="T893" s="5"/>
      <c r="U893" s="5"/>
      <c r="V893" s="5"/>
      <c r="W893" s="5"/>
      <c r="X893" s="5"/>
      <c r="Y893" s="5"/>
      <c r="Z893" s="5"/>
    </row>
    <row r="894" ht="16.5" customHeight="1">
      <c r="A894" s="5"/>
      <c r="B894" s="5"/>
      <c r="C894" s="5"/>
      <c r="D894" s="5"/>
      <c r="E894" s="5"/>
      <c r="F894" s="5"/>
      <c r="G894" s="5"/>
      <c r="H894" s="72"/>
      <c r="I894" s="107"/>
      <c r="J894" s="108"/>
      <c r="K894" s="5"/>
      <c r="L894" s="5"/>
      <c r="M894" s="5"/>
      <c r="N894" s="5"/>
      <c r="O894" s="5"/>
      <c r="P894" s="5"/>
      <c r="Q894" s="5"/>
      <c r="R894" s="5"/>
      <c r="S894" s="5"/>
      <c r="T894" s="5"/>
      <c r="U894" s="5"/>
      <c r="V894" s="5"/>
      <c r="W894" s="5"/>
      <c r="X894" s="5"/>
      <c r="Y894" s="5"/>
      <c r="Z894" s="5"/>
    </row>
    <row r="895" ht="16.5" customHeight="1">
      <c r="A895" s="5"/>
      <c r="B895" s="5"/>
      <c r="C895" s="5"/>
      <c r="D895" s="5"/>
      <c r="E895" s="5"/>
      <c r="F895" s="5"/>
      <c r="G895" s="5"/>
      <c r="H895" s="72"/>
      <c r="I895" s="107"/>
      <c r="J895" s="108"/>
      <c r="K895" s="5"/>
      <c r="L895" s="5"/>
      <c r="M895" s="5"/>
      <c r="N895" s="5"/>
      <c r="O895" s="5"/>
      <c r="P895" s="5"/>
      <c r="Q895" s="5"/>
      <c r="R895" s="5"/>
      <c r="S895" s="5"/>
      <c r="T895" s="5"/>
      <c r="U895" s="5"/>
      <c r="V895" s="5"/>
      <c r="W895" s="5"/>
      <c r="X895" s="5"/>
      <c r="Y895" s="5"/>
      <c r="Z895" s="5"/>
    </row>
    <row r="896" ht="16.5" customHeight="1">
      <c r="A896" s="5"/>
      <c r="B896" s="5"/>
      <c r="C896" s="5"/>
      <c r="D896" s="5"/>
      <c r="E896" s="5"/>
      <c r="F896" s="5"/>
      <c r="G896" s="5"/>
      <c r="H896" s="72"/>
      <c r="I896" s="107"/>
      <c r="J896" s="108"/>
      <c r="K896" s="5"/>
      <c r="L896" s="5"/>
      <c r="M896" s="5"/>
      <c r="N896" s="5"/>
      <c r="O896" s="5"/>
      <c r="P896" s="5"/>
      <c r="Q896" s="5"/>
      <c r="R896" s="5"/>
      <c r="S896" s="5"/>
      <c r="T896" s="5"/>
      <c r="U896" s="5"/>
      <c r="V896" s="5"/>
      <c r="W896" s="5"/>
      <c r="X896" s="5"/>
      <c r="Y896" s="5"/>
      <c r="Z896" s="5"/>
    </row>
    <row r="897" ht="16.5" customHeight="1">
      <c r="A897" s="5"/>
      <c r="B897" s="5"/>
      <c r="C897" s="5"/>
      <c r="D897" s="5"/>
      <c r="E897" s="5"/>
      <c r="F897" s="5"/>
      <c r="G897" s="5"/>
      <c r="H897" s="72"/>
      <c r="I897" s="107"/>
      <c r="J897" s="108"/>
      <c r="K897" s="5"/>
      <c r="L897" s="5"/>
      <c r="M897" s="5"/>
      <c r="N897" s="5"/>
      <c r="O897" s="5"/>
      <c r="P897" s="5"/>
      <c r="Q897" s="5"/>
      <c r="R897" s="5"/>
      <c r="S897" s="5"/>
      <c r="T897" s="5"/>
      <c r="U897" s="5"/>
      <c r="V897" s="5"/>
      <c r="W897" s="5"/>
      <c r="X897" s="5"/>
      <c r="Y897" s="5"/>
      <c r="Z897" s="5"/>
    </row>
    <row r="898" ht="16.5" customHeight="1">
      <c r="A898" s="5"/>
      <c r="B898" s="5"/>
      <c r="C898" s="5"/>
      <c r="D898" s="5"/>
      <c r="E898" s="5"/>
      <c r="F898" s="5"/>
      <c r="G898" s="5"/>
      <c r="H898" s="72"/>
      <c r="I898" s="107"/>
      <c r="J898" s="108"/>
      <c r="K898" s="5"/>
      <c r="L898" s="5"/>
      <c r="M898" s="5"/>
      <c r="N898" s="5"/>
      <c r="O898" s="5"/>
      <c r="P898" s="5"/>
      <c r="Q898" s="5"/>
      <c r="R898" s="5"/>
      <c r="S898" s="5"/>
      <c r="T898" s="5"/>
      <c r="U898" s="5"/>
      <c r="V898" s="5"/>
      <c r="W898" s="5"/>
      <c r="X898" s="5"/>
      <c r="Y898" s="5"/>
      <c r="Z898" s="5"/>
    </row>
    <row r="899" ht="16.5" customHeight="1">
      <c r="A899" s="5"/>
      <c r="B899" s="5"/>
      <c r="C899" s="5"/>
      <c r="D899" s="5"/>
      <c r="E899" s="5"/>
      <c r="F899" s="5"/>
      <c r="G899" s="5"/>
      <c r="H899" s="72"/>
      <c r="I899" s="107"/>
      <c r="J899" s="108"/>
      <c r="K899" s="5"/>
      <c r="L899" s="5"/>
      <c r="M899" s="5"/>
      <c r="N899" s="5"/>
      <c r="O899" s="5"/>
      <c r="P899" s="5"/>
      <c r="Q899" s="5"/>
      <c r="R899" s="5"/>
      <c r="S899" s="5"/>
      <c r="T899" s="5"/>
      <c r="U899" s="5"/>
      <c r="V899" s="5"/>
      <c r="W899" s="5"/>
      <c r="X899" s="5"/>
      <c r="Y899" s="5"/>
      <c r="Z899" s="5"/>
    </row>
    <row r="900" ht="16.5" customHeight="1">
      <c r="A900" s="5"/>
      <c r="B900" s="5"/>
      <c r="C900" s="5"/>
      <c r="D900" s="5"/>
      <c r="E900" s="5"/>
      <c r="F900" s="5"/>
      <c r="G900" s="5"/>
      <c r="H900" s="72"/>
      <c r="I900" s="107"/>
      <c r="J900" s="108"/>
      <c r="K900" s="5"/>
      <c r="L900" s="5"/>
      <c r="M900" s="5"/>
      <c r="N900" s="5"/>
      <c r="O900" s="5"/>
      <c r="P900" s="5"/>
      <c r="Q900" s="5"/>
      <c r="R900" s="5"/>
      <c r="S900" s="5"/>
      <c r="T900" s="5"/>
      <c r="U900" s="5"/>
      <c r="V900" s="5"/>
      <c r="W900" s="5"/>
      <c r="X900" s="5"/>
      <c r="Y900" s="5"/>
      <c r="Z900" s="5"/>
    </row>
    <row r="901" ht="16.5" customHeight="1">
      <c r="A901" s="5"/>
      <c r="B901" s="5"/>
      <c r="C901" s="5"/>
      <c r="D901" s="5"/>
      <c r="E901" s="5"/>
      <c r="F901" s="5"/>
      <c r="G901" s="5"/>
      <c r="H901" s="72"/>
      <c r="I901" s="107"/>
      <c r="J901" s="108"/>
      <c r="K901" s="5"/>
      <c r="L901" s="5"/>
      <c r="M901" s="5"/>
      <c r="N901" s="5"/>
      <c r="O901" s="5"/>
      <c r="P901" s="5"/>
      <c r="Q901" s="5"/>
      <c r="R901" s="5"/>
      <c r="S901" s="5"/>
      <c r="T901" s="5"/>
      <c r="U901" s="5"/>
      <c r="V901" s="5"/>
      <c r="W901" s="5"/>
      <c r="X901" s="5"/>
      <c r="Y901" s="5"/>
      <c r="Z901" s="5"/>
    </row>
    <row r="902" ht="16.5" customHeight="1">
      <c r="A902" s="5"/>
      <c r="B902" s="5"/>
      <c r="C902" s="5"/>
      <c r="D902" s="5"/>
      <c r="E902" s="5"/>
      <c r="F902" s="5"/>
      <c r="G902" s="5"/>
      <c r="H902" s="72"/>
      <c r="I902" s="107"/>
      <c r="J902" s="108"/>
      <c r="K902" s="5"/>
      <c r="L902" s="5"/>
      <c r="M902" s="5"/>
      <c r="N902" s="5"/>
      <c r="O902" s="5"/>
      <c r="P902" s="5"/>
      <c r="Q902" s="5"/>
      <c r="R902" s="5"/>
      <c r="S902" s="5"/>
      <c r="T902" s="5"/>
      <c r="U902" s="5"/>
      <c r="V902" s="5"/>
      <c r="W902" s="5"/>
      <c r="X902" s="5"/>
      <c r="Y902" s="5"/>
      <c r="Z902" s="5"/>
    </row>
    <row r="903" ht="16.5" customHeight="1">
      <c r="A903" s="5"/>
      <c r="B903" s="5"/>
      <c r="C903" s="5"/>
      <c r="D903" s="5"/>
      <c r="E903" s="5"/>
      <c r="F903" s="5"/>
      <c r="G903" s="5"/>
      <c r="H903" s="72"/>
      <c r="I903" s="107"/>
      <c r="J903" s="108"/>
      <c r="K903" s="5"/>
      <c r="L903" s="5"/>
      <c r="M903" s="5"/>
      <c r="N903" s="5"/>
      <c r="O903" s="5"/>
      <c r="P903" s="5"/>
      <c r="Q903" s="5"/>
      <c r="R903" s="5"/>
      <c r="S903" s="5"/>
      <c r="T903" s="5"/>
      <c r="U903" s="5"/>
      <c r="V903" s="5"/>
      <c r="W903" s="5"/>
      <c r="X903" s="5"/>
      <c r="Y903" s="5"/>
      <c r="Z903" s="5"/>
    </row>
    <row r="904" ht="16.5" customHeight="1">
      <c r="A904" s="5"/>
      <c r="B904" s="5"/>
      <c r="C904" s="5"/>
      <c r="D904" s="5"/>
      <c r="E904" s="5"/>
      <c r="F904" s="5"/>
      <c r="G904" s="5"/>
      <c r="H904" s="72"/>
      <c r="I904" s="107"/>
      <c r="J904" s="108"/>
      <c r="K904" s="5"/>
      <c r="L904" s="5"/>
      <c r="M904" s="5"/>
      <c r="N904" s="5"/>
      <c r="O904" s="5"/>
      <c r="P904" s="5"/>
      <c r="Q904" s="5"/>
      <c r="R904" s="5"/>
      <c r="S904" s="5"/>
      <c r="T904" s="5"/>
      <c r="U904" s="5"/>
      <c r="V904" s="5"/>
      <c r="W904" s="5"/>
      <c r="X904" s="5"/>
      <c r="Y904" s="5"/>
      <c r="Z904" s="5"/>
    </row>
    <row r="905" ht="16.5" customHeight="1">
      <c r="A905" s="5"/>
      <c r="B905" s="5"/>
      <c r="C905" s="5"/>
      <c r="D905" s="5"/>
      <c r="E905" s="5"/>
      <c r="F905" s="5"/>
      <c r="G905" s="5"/>
      <c r="H905" s="72"/>
      <c r="I905" s="107"/>
      <c r="J905" s="108"/>
      <c r="K905" s="5"/>
      <c r="L905" s="5"/>
      <c r="M905" s="5"/>
      <c r="N905" s="5"/>
      <c r="O905" s="5"/>
      <c r="P905" s="5"/>
      <c r="Q905" s="5"/>
      <c r="R905" s="5"/>
      <c r="S905" s="5"/>
      <c r="T905" s="5"/>
      <c r="U905" s="5"/>
      <c r="V905" s="5"/>
      <c r="W905" s="5"/>
      <c r="X905" s="5"/>
      <c r="Y905" s="5"/>
      <c r="Z905" s="5"/>
    </row>
    <row r="906" ht="16.5" customHeight="1">
      <c r="A906" s="5"/>
      <c r="B906" s="5"/>
      <c r="C906" s="5"/>
      <c r="D906" s="5"/>
      <c r="E906" s="5"/>
      <c r="F906" s="5"/>
      <c r="G906" s="5"/>
      <c r="H906" s="72"/>
      <c r="I906" s="107"/>
      <c r="J906" s="108"/>
      <c r="K906" s="5"/>
      <c r="L906" s="5"/>
      <c r="M906" s="5"/>
      <c r="N906" s="5"/>
      <c r="O906" s="5"/>
      <c r="P906" s="5"/>
      <c r="Q906" s="5"/>
      <c r="R906" s="5"/>
      <c r="S906" s="5"/>
      <c r="T906" s="5"/>
      <c r="U906" s="5"/>
      <c r="V906" s="5"/>
      <c r="W906" s="5"/>
      <c r="X906" s="5"/>
      <c r="Y906" s="5"/>
      <c r="Z906" s="5"/>
    </row>
    <row r="907" ht="16.5" customHeight="1">
      <c r="A907" s="5"/>
      <c r="B907" s="5"/>
      <c r="C907" s="5"/>
      <c r="D907" s="5"/>
      <c r="E907" s="5"/>
      <c r="F907" s="5"/>
      <c r="G907" s="5"/>
      <c r="H907" s="72"/>
      <c r="I907" s="107"/>
      <c r="J907" s="108"/>
      <c r="K907" s="5"/>
      <c r="L907" s="5"/>
      <c r="M907" s="5"/>
      <c r="N907" s="5"/>
      <c r="O907" s="5"/>
      <c r="P907" s="5"/>
      <c r="Q907" s="5"/>
      <c r="R907" s="5"/>
      <c r="S907" s="5"/>
      <c r="T907" s="5"/>
      <c r="U907" s="5"/>
      <c r="V907" s="5"/>
      <c r="W907" s="5"/>
      <c r="X907" s="5"/>
      <c r="Y907" s="5"/>
      <c r="Z907" s="5"/>
    </row>
    <row r="908" ht="16.5" customHeight="1">
      <c r="A908" s="5"/>
      <c r="B908" s="5"/>
      <c r="C908" s="5"/>
      <c r="D908" s="5"/>
      <c r="E908" s="5"/>
      <c r="F908" s="5"/>
      <c r="G908" s="5"/>
      <c r="H908" s="72"/>
      <c r="I908" s="107"/>
      <c r="J908" s="108"/>
      <c r="K908" s="5"/>
      <c r="L908" s="5"/>
      <c r="M908" s="5"/>
      <c r="N908" s="5"/>
      <c r="O908" s="5"/>
      <c r="P908" s="5"/>
      <c r="Q908" s="5"/>
      <c r="R908" s="5"/>
      <c r="S908" s="5"/>
      <c r="T908" s="5"/>
      <c r="U908" s="5"/>
      <c r="V908" s="5"/>
      <c r="W908" s="5"/>
      <c r="X908" s="5"/>
      <c r="Y908" s="5"/>
      <c r="Z908" s="5"/>
    </row>
    <row r="909" ht="16.5" customHeight="1">
      <c r="A909" s="5"/>
      <c r="B909" s="5"/>
      <c r="C909" s="5"/>
      <c r="D909" s="5"/>
      <c r="E909" s="5"/>
      <c r="F909" s="5"/>
      <c r="G909" s="5"/>
      <c r="H909" s="72"/>
      <c r="I909" s="107"/>
      <c r="J909" s="108"/>
      <c r="K909" s="5"/>
      <c r="L909" s="5"/>
      <c r="M909" s="5"/>
      <c r="N909" s="5"/>
      <c r="O909" s="5"/>
      <c r="P909" s="5"/>
      <c r="Q909" s="5"/>
      <c r="R909" s="5"/>
      <c r="S909" s="5"/>
      <c r="T909" s="5"/>
      <c r="U909" s="5"/>
      <c r="V909" s="5"/>
      <c r="W909" s="5"/>
      <c r="X909" s="5"/>
      <c r="Y909" s="5"/>
      <c r="Z909" s="5"/>
    </row>
    <row r="910" ht="16.5" customHeight="1">
      <c r="A910" s="5"/>
      <c r="B910" s="5"/>
      <c r="C910" s="5"/>
      <c r="D910" s="5"/>
      <c r="E910" s="5"/>
      <c r="F910" s="5"/>
      <c r="G910" s="5"/>
      <c r="H910" s="72"/>
      <c r="I910" s="107"/>
      <c r="J910" s="108"/>
      <c r="K910" s="5"/>
      <c r="L910" s="5"/>
      <c r="M910" s="5"/>
      <c r="N910" s="5"/>
      <c r="O910" s="5"/>
      <c r="P910" s="5"/>
      <c r="Q910" s="5"/>
      <c r="R910" s="5"/>
      <c r="S910" s="5"/>
      <c r="T910" s="5"/>
      <c r="U910" s="5"/>
      <c r="V910" s="5"/>
      <c r="W910" s="5"/>
      <c r="X910" s="5"/>
      <c r="Y910" s="5"/>
      <c r="Z910" s="5"/>
    </row>
    <row r="911" ht="16.5" customHeight="1">
      <c r="A911" s="5"/>
      <c r="B911" s="5"/>
      <c r="C911" s="5"/>
      <c r="D911" s="5"/>
      <c r="E911" s="5"/>
      <c r="F911" s="5"/>
      <c r="G911" s="5"/>
      <c r="H911" s="72"/>
      <c r="I911" s="107"/>
      <c r="J911" s="108"/>
      <c r="K911" s="5"/>
      <c r="L911" s="5"/>
      <c r="M911" s="5"/>
      <c r="N911" s="5"/>
      <c r="O911" s="5"/>
      <c r="P911" s="5"/>
      <c r="Q911" s="5"/>
      <c r="R911" s="5"/>
      <c r="S911" s="5"/>
      <c r="T911" s="5"/>
      <c r="U911" s="5"/>
      <c r="V911" s="5"/>
      <c r="W911" s="5"/>
      <c r="X911" s="5"/>
      <c r="Y911" s="5"/>
      <c r="Z911" s="5"/>
    </row>
    <row r="912" ht="16.5" customHeight="1">
      <c r="A912" s="5"/>
      <c r="B912" s="5"/>
      <c r="C912" s="5"/>
      <c r="D912" s="5"/>
      <c r="E912" s="5"/>
      <c r="F912" s="5"/>
      <c r="G912" s="5"/>
      <c r="H912" s="72"/>
      <c r="I912" s="107"/>
      <c r="J912" s="108"/>
      <c r="K912" s="5"/>
      <c r="L912" s="5"/>
      <c r="M912" s="5"/>
      <c r="N912" s="5"/>
      <c r="O912" s="5"/>
      <c r="P912" s="5"/>
      <c r="Q912" s="5"/>
      <c r="R912" s="5"/>
      <c r="S912" s="5"/>
      <c r="T912" s="5"/>
      <c r="U912" s="5"/>
      <c r="V912" s="5"/>
      <c r="W912" s="5"/>
      <c r="X912" s="5"/>
      <c r="Y912" s="5"/>
      <c r="Z912" s="5"/>
    </row>
    <row r="913" ht="16.5" customHeight="1">
      <c r="A913" s="5"/>
      <c r="B913" s="5"/>
      <c r="C913" s="5"/>
      <c r="D913" s="5"/>
      <c r="E913" s="5"/>
      <c r="F913" s="5"/>
      <c r="G913" s="5"/>
      <c r="H913" s="72"/>
      <c r="I913" s="107"/>
      <c r="J913" s="108"/>
      <c r="K913" s="5"/>
      <c r="L913" s="5"/>
      <c r="M913" s="5"/>
      <c r="N913" s="5"/>
      <c r="O913" s="5"/>
      <c r="P913" s="5"/>
      <c r="Q913" s="5"/>
      <c r="R913" s="5"/>
      <c r="S913" s="5"/>
      <c r="T913" s="5"/>
      <c r="U913" s="5"/>
      <c r="V913" s="5"/>
      <c r="W913" s="5"/>
      <c r="X913" s="5"/>
      <c r="Y913" s="5"/>
      <c r="Z913" s="5"/>
    </row>
    <row r="914" ht="16.5" customHeight="1">
      <c r="A914" s="5"/>
      <c r="B914" s="5"/>
      <c r="C914" s="5"/>
      <c r="D914" s="5"/>
      <c r="E914" s="5"/>
      <c r="F914" s="5"/>
      <c r="G914" s="5"/>
      <c r="H914" s="72"/>
      <c r="I914" s="107"/>
      <c r="J914" s="108"/>
      <c r="K914" s="5"/>
      <c r="L914" s="5"/>
      <c r="M914" s="5"/>
      <c r="N914" s="5"/>
      <c r="O914" s="5"/>
      <c r="P914" s="5"/>
      <c r="Q914" s="5"/>
      <c r="R914" s="5"/>
      <c r="S914" s="5"/>
      <c r="T914" s="5"/>
      <c r="U914" s="5"/>
      <c r="V914" s="5"/>
      <c r="W914" s="5"/>
      <c r="X914" s="5"/>
      <c r="Y914" s="5"/>
      <c r="Z914" s="5"/>
    </row>
    <row r="915" ht="16.5" customHeight="1">
      <c r="A915" s="5"/>
      <c r="B915" s="5"/>
      <c r="C915" s="5"/>
      <c r="D915" s="5"/>
      <c r="E915" s="5"/>
      <c r="F915" s="5"/>
      <c r="G915" s="5"/>
      <c r="H915" s="72"/>
      <c r="I915" s="107"/>
      <c r="J915" s="108"/>
      <c r="K915" s="5"/>
      <c r="L915" s="5"/>
      <c r="M915" s="5"/>
      <c r="N915" s="5"/>
      <c r="O915" s="5"/>
      <c r="P915" s="5"/>
      <c r="Q915" s="5"/>
      <c r="R915" s="5"/>
      <c r="S915" s="5"/>
      <c r="T915" s="5"/>
      <c r="U915" s="5"/>
      <c r="V915" s="5"/>
      <c r="W915" s="5"/>
      <c r="X915" s="5"/>
      <c r="Y915" s="5"/>
      <c r="Z915" s="5"/>
    </row>
    <row r="916" ht="16.5" customHeight="1">
      <c r="A916" s="5"/>
      <c r="B916" s="5"/>
      <c r="C916" s="5"/>
      <c r="D916" s="5"/>
      <c r="E916" s="5"/>
      <c r="F916" s="5"/>
      <c r="G916" s="5"/>
      <c r="H916" s="72"/>
      <c r="I916" s="107"/>
      <c r="J916" s="108"/>
      <c r="K916" s="5"/>
      <c r="L916" s="5"/>
      <c r="M916" s="5"/>
      <c r="N916" s="5"/>
      <c r="O916" s="5"/>
      <c r="P916" s="5"/>
      <c r="Q916" s="5"/>
      <c r="R916" s="5"/>
      <c r="S916" s="5"/>
      <c r="T916" s="5"/>
      <c r="U916" s="5"/>
      <c r="V916" s="5"/>
      <c r="W916" s="5"/>
      <c r="X916" s="5"/>
      <c r="Y916" s="5"/>
      <c r="Z916" s="5"/>
    </row>
    <row r="917" ht="16.5" customHeight="1">
      <c r="A917" s="5"/>
      <c r="B917" s="5"/>
      <c r="C917" s="5"/>
      <c r="D917" s="5"/>
      <c r="E917" s="5"/>
      <c r="F917" s="5"/>
      <c r="G917" s="5"/>
      <c r="H917" s="72"/>
      <c r="I917" s="107"/>
      <c r="J917" s="108"/>
      <c r="K917" s="5"/>
      <c r="L917" s="5"/>
      <c r="M917" s="5"/>
      <c r="N917" s="5"/>
      <c r="O917" s="5"/>
      <c r="P917" s="5"/>
      <c r="Q917" s="5"/>
      <c r="R917" s="5"/>
      <c r="S917" s="5"/>
      <c r="T917" s="5"/>
      <c r="U917" s="5"/>
      <c r="V917" s="5"/>
      <c r="W917" s="5"/>
      <c r="X917" s="5"/>
      <c r="Y917" s="5"/>
      <c r="Z917" s="5"/>
    </row>
    <row r="918" ht="16.5" customHeight="1">
      <c r="A918" s="5"/>
      <c r="B918" s="5"/>
      <c r="C918" s="5"/>
      <c r="D918" s="5"/>
      <c r="E918" s="5"/>
      <c r="F918" s="5"/>
      <c r="G918" s="5"/>
      <c r="H918" s="72"/>
      <c r="I918" s="107"/>
      <c r="J918" s="108"/>
      <c r="K918" s="5"/>
      <c r="L918" s="5"/>
      <c r="M918" s="5"/>
      <c r="N918" s="5"/>
      <c r="O918" s="5"/>
      <c r="P918" s="5"/>
      <c r="Q918" s="5"/>
      <c r="R918" s="5"/>
      <c r="S918" s="5"/>
      <c r="T918" s="5"/>
      <c r="U918" s="5"/>
      <c r="V918" s="5"/>
      <c r="W918" s="5"/>
      <c r="X918" s="5"/>
      <c r="Y918" s="5"/>
      <c r="Z918" s="5"/>
    </row>
    <row r="919" ht="16.5" customHeight="1">
      <c r="A919" s="5"/>
      <c r="B919" s="5"/>
      <c r="C919" s="5"/>
      <c r="D919" s="5"/>
      <c r="E919" s="5"/>
      <c r="F919" s="5"/>
      <c r="G919" s="5"/>
      <c r="H919" s="72"/>
      <c r="I919" s="107"/>
      <c r="J919" s="108"/>
      <c r="K919" s="5"/>
      <c r="L919" s="5"/>
      <c r="M919" s="5"/>
      <c r="N919" s="5"/>
      <c r="O919" s="5"/>
      <c r="P919" s="5"/>
      <c r="Q919" s="5"/>
      <c r="R919" s="5"/>
      <c r="S919" s="5"/>
      <c r="T919" s="5"/>
      <c r="U919" s="5"/>
      <c r="V919" s="5"/>
      <c r="W919" s="5"/>
      <c r="X919" s="5"/>
      <c r="Y919" s="5"/>
      <c r="Z919" s="5"/>
    </row>
    <row r="920" ht="16.5" customHeight="1">
      <c r="A920" s="5"/>
      <c r="B920" s="5"/>
      <c r="C920" s="5"/>
      <c r="D920" s="5"/>
      <c r="E920" s="5"/>
      <c r="F920" s="5"/>
      <c r="G920" s="5"/>
      <c r="H920" s="72"/>
      <c r="I920" s="107"/>
      <c r="J920" s="108"/>
      <c r="K920" s="5"/>
      <c r="L920" s="5"/>
      <c r="M920" s="5"/>
      <c r="N920" s="5"/>
      <c r="O920" s="5"/>
      <c r="P920" s="5"/>
      <c r="Q920" s="5"/>
      <c r="R920" s="5"/>
      <c r="S920" s="5"/>
      <c r="T920" s="5"/>
      <c r="U920" s="5"/>
      <c r="V920" s="5"/>
      <c r="W920" s="5"/>
      <c r="X920" s="5"/>
      <c r="Y920" s="5"/>
      <c r="Z920" s="5"/>
    </row>
    <row r="921" ht="16.5" customHeight="1">
      <c r="A921" s="5"/>
      <c r="B921" s="5"/>
      <c r="C921" s="5"/>
      <c r="D921" s="5"/>
      <c r="E921" s="5"/>
      <c r="F921" s="5"/>
      <c r="G921" s="5"/>
      <c r="H921" s="72"/>
      <c r="I921" s="107"/>
      <c r="J921" s="108"/>
      <c r="K921" s="5"/>
      <c r="L921" s="5"/>
      <c r="M921" s="5"/>
      <c r="N921" s="5"/>
      <c r="O921" s="5"/>
      <c r="P921" s="5"/>
      <c r="Q921" s="5"/>
      <c r="R921" s="5"/>
      <c r="S921" s="5"/>
      <c r="T921" s="5"/>
      <c r="U921" s="5"/>
      <c r="V921" s="5"/>
      <c r="W921" s="5"/>
      <c r="X921" s="5"/>
      <c r="Y921" s="5"/>
      <c r="Z921" s="5"/>
    </row>
    <row r="922" ht="16.5" customHeight="1">
      <c r="A922" s="5"/>
      <c r="B922" s="5"/>
      <c r="C922" s="5"/>
      <c r="D922" s="5"/>
      <c r="E922" s="5"/>
      <c r="F922" s="5"/>
      <c r="G922" s="5"/>
      <c r="H922" s="72"/>
      <c r="I922" s="107"/>
      <c r="J922" s="108"/>
      <c r="K922" s="5"/>
      <c r="L922" s="5"/>
      <c r="M922" s="5"/>
      <c r="N922" s="5"/>
      <c r="O922" s="5"/>
      <c r="P922" s="5"/>
      <c r="Q922" s="5"/>
      <c r="R922" s="5"/>
      <c r="S922" s="5"/>
      <c r="T922" s="5"/>
      <c r="U922" s="5"/>
      <c r="V922" s="5"/>
      <c r="W922" s="5"/>
      <c r="X922" s="5"/>
      <c r="Y922" s="5"/>
      <c r="Z922" s="5"/>
    </row>
    <row r="923" ht="16.5" customHeight="1">
      <c r="A923" s="5"/>
      <c r="B923" s="5"/>
      <c r="C923" s="5"/>
      <c r="D923" s="5"/>
      <c r="E923" s="5"/>
      <c r="F923" s="5"/>
      <c r="G923" s="5"/>
      <c r="H923" s="72"/>
      <c r="I923" s="107"/>
      <c r="J923" s="108"/>
      <c r="K923" s="5"/>
      <c r="L923" s="5"/>
      <c r="M923" s="5"/>
      <c r="N923" s="5"/>
      <c r="O923" s="5"/>
      <c r="P923" s="5"/>
      <c r="Q923" s="5"/>
      <c r="R923" s="5"/>
      <c r="S923" s="5"/>
      <c r="T923" s="5"/>
      <c r="U923" s="5"/>
      <c r="V923" s="5"/>
      <c r="W923" s="5"/>
      <c r="X923" s="5"/>
      <c r="Y923" s="5"/>
      <c r="Z923" s="5"/>
    </row>
    <row r="924" ht="16.5" customHeight="1">
      <c r="A924" s="5"/>
      <c r="B924" s="5"/>
      <c r="C924" s="5"/>
      <c r="D924" s="5"/>
      <c r="E924" s="5"/>
      <c r="F924" s="5"/>
      <c r="G924" s="5"/>
      <c r="H924" s="72"/>
      <c r="I924" s="107"/>
      <c r="J924" s="108"/>
      <c r="K924" s="5"/>
      <c r="L924" s="5"/>
      <c r="M924" s="5"/>
      <c r="N924" s="5"/>
      <c r="O924" s="5"/>
      <c r="P924" s="5"/>
      <c r="Q924" s="5"/>
      <c r="R924" s="5"/>
      <c r="S924" s="5"/>
      <c r="T924" s="5"/>
      <c r="U924" s="5"/>
      <c r="V924" s="5"/>
      <c r="W924" s="5"/>
      <c r="X924" s="5"/>
      <c r="Y924" s="5"/>
      <c r="Z924" s="5"/>
    </row>
    <row r="925" ht="16.5" customHeight="1">
      <c r="A925" s="5"/>
      <c r="B925" s="5"/>
      <c r="C925" s="5"/>
      <c r="D925" s="5"/>
      <c r="E925" s="5"/>
      <c r="F925" s="5"/>
      <c r="G925" s="5"/>
      <c r="H925" s="72"/>
      <c r="I925" s="107"/>
      <c r="J925" s="108"/>
      <c r="K925" s="5"/>
      <c r="L925" s="5"/>
      <c r="M925" s="5"/>
      <c r="N925" s="5"/>
      <c r="O925" s="5"/>
      <c r="P925" s="5"/>
      <c r="Q925" s="5"/>
      <c r="R925" s="5"/>
      <c r="S925" s="5"/>
      <c r="T925" s="5"/>
      <c r="U925" s="5"/>
      <c r="V925" s="5"/>
      <c r="W925" s="5"/>
      <c r="X925" s="5"/>
      <c r="Y925" s="5"/>
      <c r="Z925" s="5"/>
    </row>
    <row r="926" ht="16.5" customHeight="1">
      <c r="A926" s="5"/>
      <c r="B926" s="5"/>
      <c r="C926" s="5"/>
      <c r="D926" s="5"/>
      <c r="E926" s="5"/>
      <c r="F926" s="5"/>
      <c r="G926" s="5"/>
      <c r="H926" s="72"/>
      <c r="I926" s="107"/>
      <c r="J926" s="108"/>
      <c r="K926" s="5"/>
      <c r="L926" s="5"/>
      <c r="M926" s="5"/>
      <c r="N926" s="5"/>
      <c r="O926" s="5"/>
      <c r="P926" s="5"/>
      <c r="Q926" s="5"/>
      <c r="R926" s="5"/>
      <c r="S926" s="5"/>
      <c r="T926" s="5"/>
      <c r="U926" s="5"/>
      <c r="V926" s="5"/>
      <c r="W926" s="5"/>
      <c r="X926" s="5"/>
      <c r="Y926" s="5"/>
      <c r="Z926" s="5"/>
    </row>
    <row r="927" ht="16.5" customHeight="1">
      <c r="A927" s="5"/>
      <c r="B927" s="5"/>
      <c r="C927" s="5"/>
      <c r="D927" s="5"/>
      <c r="E927" s="5"/>
      <c r="F927" s="5"/>
      <c r="G927" s="5"/>
      <c r="H927" s="72"/>
      <c r="I927" s="107"/>
      <c r="J927" s="108"/>
      <c r="K927" s="5"/>
      <c r="L927" s="5"/>
      <c r="M927" s="5"/>
      <c r="N927" s="5"/>
      <c r="O927" s="5"/>
      <c r="P927" s="5"/>
      <c r="Q927" s="5"/>
      <c r="R927" s="5"/>
      <c r="S927" s="5"/>
      <c r="T927" s="5"/>
      <c r="U927" s="5"/>
      <c r="V927" s="5"/>
      <c r="W927" s="5"/>
      <c r="X927" s="5"/>
      <c r="Y927" s="5"/>
      <c r="Z927" s="5"/>
    </row>
    <row r="928" ht="16.5" customHeight="1">
      <c r="A928" s="5"/>
      <c r="B928" s="5"/>
      <c r="C928" s="5"/>
      <c r="D928" s="5"/>
      <c r="E928" s="5"/>
      <c r="F928" s="5"/>
      <c r="G928" s="5"/>
      <c r="H928" s="72"/>
      <c r="I928" s="107"/>
      <c r="J928" s="108"/>
      <c r="K928" s="5"/>
      <c r="L928" s="5"/>
      <c r="M928" s="5"/>
      <c r="N928" s="5"/>
      <c r="O928" s="5"/>
      <c r="P928" s="5"/>
      <c r="Q928" s="5"/>
      <c r="R928" s="5"/>
      <c r="S928" s="5"/>
      <c r="T928" s="5"/>
      <c r="U928" s="5"/>
      <c r="V928" s="5"/>
      <c r="W928" s="5"/>
      <c r="X928" s="5"/>
      <c r="Y928" s="5"/>
      <c r="Z928" s="5"/>
    </row>
    <row r="929" ht="16.5" customHeight="1">
      <c r="A929" s="5"/>
      <c r="B929" s="5"/>
      <c r="C929" s="5"/>
      <c r="D929" s="5"/>
      <c r="E929" s="5"/>
      <c r="F929" s="5"/>
      <c r="G929" s="5"/>
      <c r="H929" s="72"/>
      <c r="I929" s="107"/>
      <c r="J929" s="108"/>
      <c r="K929" s="5"/>
      <c r="L929" s="5"/>
      <c r="M929" s="5"/>
      <c r="N929" s="5"/>
      <c r="O929" s="5"/>
      <c r="P929" s="5"/>
      <c r="Q929" s="5"/>
      <c r="R929" s="5"/>
      <c r="S929" s="5"/>
      <c r="T929" s="5"/>
      <c r="U929" s="5"/>
      <c r="V929" s="5"/>
      <c r="W929" s="5"/>
      <c r="X929" s="5"/>
      <c r="Y929" s="5"/>
      <c r="Z929" s="5"/>
    </row>
    <row r="930" ht="16.5" customHeight="1">
      <c r="A930" s="5"/>
      <c r="B930" s="5"/>
      <c r="C930" s="5"/>
      <c r="D930" s="5"/>
      <c r="E930" s="5"/>
      <c r="F930" s="5"/>
      <c r="G930" s="5"/>
      <c r="H930" s="72"/>
      <c r="I930" s="107"/>
      <c r="J930" s="108"/>
      <c r="K930" s="5"/>
      <c r="L930" s="5"/>
      <c r="M930" s="5"/>
      <c r="N930" s="5"/>
      <c r="O930" s="5"/>
      <c r="P930" s="5"/>
      <c r="Q930" s="5"/>
      <c r="R930" s="5"/>
      <c r="S930" s="5"/>
      <c r="T930" s="5"/>
      <c r="U930" s="5"/>
      <c r="V930" s="5"/>
      <c r="W930" s="5"/>
      <c r="X930" s="5"/>
      <c r="Y930" s="5"/>
      <c r="Z930" s="5"/>
    </row>
    <row r="931" ht="16.5" customHeight="1">
      <c r="A931" s="5"/>
      <c r="B931" s="5"/>
      <c r="C931" s="5"/>
      <c r="D931" s="5"/>
      <c r="E931" s="5"/>
      <c r="F931" s="5"/>
      <c r="G931" s="5"/>
      <c r="H931" s="72"/>
      <c r="I931" s="107"/>
      <c r="J931" s="108"/>
      <c r="K931" s="5"/>
      <c r="L931" s="5"/>
      <c r="M931" s="5"/>
      <c r="N931" s="5"/>
      <c r="O931" s="5"/>
      <c r="P931" s="5"/>
      <c r="Q931" s="5"/>
      <c r="R931" s="5"/>
      <c r="S931" s="5"/>
      <c r="T931" s="5"/>
      <c r="U931" s="5"/>
      <c r="V931" s="5"/>
      <c r="W931" s="5"/>
      <c r="X931" s="5"/>
      <c r="Y931" s="5"/>
      <c r="Z931" s="5"/>
    </row>
    <row r="932" ht="16.5" customHeight="1">
      <c r="A932" s="5"/>
      <c r="B932" s="5"/>
      <c r="C932" s="5"/>
      <c r="D932" s="5"/>
      <c r="E932" s="5"/>
      <c r="F932" s="5"/>
      <c r="G932" s="5"/>
      <c r="H932" s="72"/>
      <c r="I932" s="107"/>
      <c r="J932" s="108"/>
      <c r="K932" s="5"/>
      <c r="L932" s="5"/>
      <c r="M932" s="5"/>
      <c r="N932" s="5"/>
      <c r="O932" s="5"/>
      <c r="P932" s="5"/>
      <c r="Q932" s="5"/>
      <c r="R932" s="5"/>
      <c r="S932" s="5"/>
      <c r="T932" s="5"/>
      <c r="U932" s="5"/>
      <c r="V932" s="5"/>
      <c r="W932" s="5"/>
      <c r="X932" s="5"/>
      <c r="Y932" s="5"/>
      <c r="Z932" s="5"/>
    </row>
    <row r="933" ht="16.5" customHeight="1">
      <c r="A933" s="5"/>
      <c r="B933" s="5"/>
      <c r="C933" s="5"/>
      <c r="D933" s="5"/>
      <c r="E933" s="5"/>
      <c r="F933" s="5"/>
      <c r="G933" s="5"/>
      <c r="H933" s="72"/>
      <c r="I933" s="107"/>
      <c r="J933" s="108"/>
      <c r="K933" s="5"/>
      <c r="L933" s="5"/>
      <c r="M933" s="5"/>
      <c r="N933" s="5"/>
      <c r="O933" s="5"/>
      <c r="P933" s="5"/>
      <c r="Q933" s="5"/>
      <c r="R933" s="5"/>
      <c r="S933" s="5"/>
      <c r="T933" s="5"/>
      <c r="U933" s="5"/>
      <c r="V933" s="5"/>
      <c r="W933" s="5"/>
      <c r="X933" s="5"/>
      <c r="Y933" s="5"/>
      <c r="Z933" s="5"/>
    </row>
    <row r="934" ht="16.5" customHeight="1">
      <c r="A934" s="5"/>
      <c r="B934" s="5"/>
      <c r="C934" s="5"/>
      <c r="D934" s="5"/>
      <c r="E934" s="5"/>
      <c r="F934" s="5"/>
      <c r="G934" s="5"/>
      <c r="H934" s="72"/>
      <c r="I934" s="107"/>
      <c r="J934" s="108"/>
      <c r="K934" s="5"/>
      <c r="L934" s="5"/>
      <c r="M934" s="5"/>
      <c r="N934" s="5"/>
      <c r="O934" s="5"/>
      <c r="P934" s="5"/>
      <c r="Q934" s="5"/>
      <c r="R934" s="5"/>
      <c r="S934" s="5"/>
      <c r="T934" s="5"/>
      <c r="U934" s="5"/>
      <c r="V934" s="5"/>
      <c r="W934" s="5"/>
      <c r="X934" s="5"/>
      <c r="Y934" s="5"/>
      <c r="Z934" s="5"/>
    </row>
    <row r="935" ht="16.5" customHeight="1">
      <c r="A935" s="5"/>
      <c r="B935" s="5"/>
      <c r="C935" s="5"/>
      <c r="D935" s="5"/>
      <c r="E935" s="5"/>
      <c r="F935" s="5"/>
      <c r="G935" s="5"/>
      <c r="H935" s="72"/>
      <c r="I935" s="107"/>
      <c r="J935" s="108"/>
      <c r="K935" s="5"/>
      <c r="L935" s="5"/>
      <c r="M935" s="5"/>
      <c r="N935" s="5"/>
      <c r="O935" s="5"/>
      <c r="P935" s="5"/>
      <c r="Q935" s="5"/>
      <c r="R935" s="5"/>
      <c r="S935" s="5"/>
      <c r="T935" s="5"/>
      <c r="U935" s="5"/>
      <c r="V935" s="5"/>
      <c r="W935" s="5"/>
      <c r="X935" s="5"/>
      <c r="Y935" s="5"/>
      <c r="Z935" s="5"/>
    </row>
    <row r="936" ht="16.5" customHeight="1">
      <c r="A936" s="5"/>
      <c r="B936" s="5"/>
      <c r="C936" s="5"/>
      <c r="D936" s="5"/>
      <c r="E936" s="5"/>
      <c r="F936" s="5"/>
      <c r="G936" s="5"/>
      <c r="H936" s="72"/>
      <c r="I936" s="107"/>
      <c r="J936" s="108"/>
      <c r="K936" s="5"/>
      <c r="L936" s="5"/>
      <c r="M936" s="5"/>
      <c r="N936" s="5"/>
      <c r="O936" s="5"/>
      <c r="P936" s="5"/>
      <c r="Q936" s="5"/>
      <c r="R936" s="5"/>
      <c r="S936" s="5"/>
      <c r="T936" s="5"/>
      <c r="U936" s="5"/>
      <c r="V936" s="5"/>
      <c r="W936" s="5"/>
      <c r="X936" s="5"/>
      <c r="Y936" s="5"/>
      <c r="Z936" s="5"/>
    </row>
    <row r="937" ht="16.5" customHeight="1">
      <c r="A937" s="5"/>
      <c r="B937" s="5"/>
      <c r="C937" s="5"/>
      <c r="D937" s="5"/>
      <c r="E937" s="5"/>
      <c r="F937" s="5"/>
      <c r="G937" s="5"/>
      <c r="H937" s="72"/>
      <c r="I937" s="107"/>
      <c r="J937" s="108"/>
      <c r="K937" s="5"/>
      <c r="L937" s="5"/>
      <c r="M937" s="5"/>
      <c r="N937" s="5"/>
      <c r="O937" s="5"/>
      <c r="P937" s="5"/>
      <c r="Q937" s="5"/>
      <c r="R937" s="5"/>
      <c r="S937" s="5"/>
      <c r="T937" s="5"/>
      <c r="U937" s="5"/>
      <c r="V937" s="5"/>
      <c r="W937" s="5"/>
      <c r="X937" s="5"/>
      <c r="Y937" s="5"/>
      <c r="Z937" s="5"/>
    </row>
    <row r="938" ht="16.5" customHeight="1">
      <c r="A938" s="5"/>
      <c r="B938" s="5"/>
      <c r="C938" s="5"/>
      <c r="D938" s="5"/>
      <c r="E938" s="5"/>
      <c r="F938" s="5"/>
      <c r="G938" s="5"/>
      <c r="H938" s="72"/>
      <c r="I938" s="107"/>
      <c r="J938" s="108"/>
      <c r="K938" s="5"/>
      <c r="L938" s="5"/>
      <c r="M938" s="5"/>
      <c r="N938" s="5"/>
      <c r="O938" s="5"/>
      <c r="P938" s="5"/>
      <c r="Q938" s="5"/>
      <c r="R938" s="5"/>
      <c r="S938" s="5"/>
      <c r="T938" s="5"/>
      <c r="U938" s="5"/>
      <c r="V938" s="5"/>
      <c r="W938" s="5"/>
      <c r="X938" s="5"/>
      <c r="Y938" s="5"/>
      <c r="Z938" s="5"/>
    </row>
    <row r="939" ht="16.5" customHeight="1">
      <c r="A939" s="5"/>
      <c r="B939" s="5"/>
      <c r="C939" s="5"/>
      <c r="D939" s="5"/>
      <c r="E939" s="5"/>
      <c r="F939" s="5"/>
      <c r="G939" s="5"/>
      <c r="H939" s="72"/>
      <c r="I939" s="107"/>
      <c r="J939" s="108"/>
      <c r="K939" s="5"/>
      <c r="L939" s="5"/>
      <c r="M939" s="5"/>
      <c r="N939" s="5"/>
      <c r="O939" s="5"/>
      <c r="P939" s="5"/>
      <c r="Q939" s="5"/>
      <c r="R939" s="5"/>
      <c r="S939" s="5"/>
      <c r="T939" s="5"/>
      <c r="U939" s="5"/>
      <c r="V939" s="5"/>
      <c r="W939" s="5"/>
      <c r="X939" s="5"/>
      <c r="Y939" s="5"/>
      <c r="Z939" s="5"/>
    </row>
    <row r="940" ht="16.5" customHeight="1">
      <c r="A940" s="5"/>
      <c r="B940" s="5"/>
      <c r="C940" s="5"/>
      <c r="D940" s="5"/>
      <c r="E940" s="5"/>
      <c r="F940" s="5"/>
      <c r="G940" s="5"/>
      <c r="H940" s="72"/>
      <c r="I940" s="107"/>
      <c r="J940" s="108"/>
      <c r="K940" s="5"/>
      <c r="L940" s="5"/>
      <c r="M940" s="5"/>
      <c r="N940" s="5"/>
      <c r="O940" s="5"/>
      <c r="P940" s="5"/>
      <c r="Q940" s="5"/>
      <c r="R940" s="5"/>
      <c r="S940" s="5"/>
      <c r="T940" s="5"/>
      <c r="U940" s="5"/>
      <c r="V940" s="5"/>
      <c r="W940" s="5"/>
      <c r="X940" s="5"/>
      <c r="Y940" s="5"/>
      <c r="Z940" s="5"/>
    </row>
    <row r="941" ht="16.5" customHeight="1">
      <c r="A941" s="5"/>
      <c r="B941" s="5"/>
      <c r="C941" s="5"/>
      <c r="D941" s="5"/>
      <c r="E941" s="5"/>
      <c r="F941" s="5"/>
      <c r="G941" s="5"/>
      <c r="H941" s="72"/>
      <c r="I941" s="107"/>
      <c r="J941" s="108"/>
      <c r="K941" s="5"/>
      <c r="L941" s="5"/>
      <c r="M941" s="5"/>
      <c r="N941" s="5"/>
      <c r="O941" s="5"/>
      <c r="P941" s="5"/>
      <c r="Q941" s="5"/>
      <c r="R941" s="5"/>
      <c r="S941" s="5"/>
      <c r="T941" s="5"/>
      <c r="U941" s="5"/>
      <c r="V941" s="5"/>
      <c r="W941" s="5"/>
      <c r="X941" s="5"/>
      <c r="Y941" s="5"/>
      <c r="Z941" s="5"/>
    </row>
    <row r="942" ht="16.5" customHeight="1">
      <c r="A942" s="5"/>
      <c r="B942" s="5"/>
      <c r="C942" s="5"/>
      <c r="D942" s="5"/>
      <c r="E942" s="5"/>
      <c r="F942" s="5"/>
      <c r="G942" s="5"/>
      <c r="H942" s="72"/>
      <c r="I942" s="107"/>
      <c r="J942" s="108"/>
      <c r="K942" s="5"/>
      <c r="L942" s="5"/>
      <c r="M942" s="5"/>
      <c r="N942" s="5"/>
      <c r="O942" s="5"/>
      <c r="P942" s="5"/>
      <c r="Q942" s="5"/>
      <c r="R942" s="5"/>
      <c r="S942" s="5"/>
      <c r="T942" s="5"/>
      <c r="U942" s="5"/>
      <c r="V942" s="5"/>
      <c r="W942" s="5"/>
      <c r="X942" s="5"/>
      <c r="Y942" s="5"/>
      <c r="Z942" s="5"/>
    </row>
    <row r="943" ht="16.5" customHeight="1">
      <c r="A943" s="5"/>
      <c r="B943" s="5"/>
      <c r="C943" s="5"/>
      <c r="D943" s="5"/>
      <c r="E943" s="5"/>
      <c r="F943" s="5"/>
      <c r="G943" s="5"/>
      <c r="H943" s="72"/>
      <c r="I943" s="107"/>
      <c r="J943" s="108"/>
      <c r="K943" s="5"/>
      <c r="L943" s="5"/>
      <c r="M943" s="5"/>
      <c r="N943" s="5"/>
      <c r="O943" s="5"/>
      <c r="P943" s="5"/>
      <c r="Q943" s="5"/>
      <c r="R943" s="5"/>
      <c r="S943" s="5"/>
      <c r="T943" s="5"/>
      <c r="U943" s="5"/>
      <c r="V943" s="5"/>
      <c r="W943" s="5"/>
      <c r="X943" s="5"/>
      <c r="Y943" s="5"/>
      <c r="Z943" s="5"/>
    </row>
    <row r="944" ht="16.5" customHeight="1">
      <c r="A944" s="5"/>
      <c r="B944" s="5"/>
      <c r="C944" s="5"/>
      <c r="D944" s="5"/>
      <c r="E944" s="5"/>
      <c r="F944" s="5"/>
      <c r="G944" s="5"/>
      <c r="H944" s="72"/>
      <c r="I944" s="107"/>
      <c r="J944" s="108"/>
      <c r="K944" s="5"/>
      <c r="L944" s="5"/>
      <c r="M944" s="5"/>
      <c r="N944" s="5"/>
      <c r="O944" s="5"/>
      <c r="P944" s="5"/>
      <c r="Q944" s="5"/>
      <c r="R944" s="5"/>
      <c r="S944" s="5"/>
      <c r="T944" s="5"/>
      <c r="U944" s="5"/>
      <c r="V944" s="5"/>
      <c r="W944" s="5"/>
      <c r="X944" s="5"/>
      <c r="Y944" s="5"/>
      <c r="Z944" s="5"/>
    </row>
    <row r="945" ht="16.5" customHeight="1">
      <c r="A945" s="5"/>
      <c r="B945" s="5"/>
      <c r="C945" s="5"/>
      <c r="D945" s="5"/>
      <c r="E945" s="5"/>
      <c r="F945" s="5"/>
      <c r="G945" s="5"/>
      <c r="H945" s="72"/>
      <c r="I945" s="107"/>
      <c r="J945" s="108"/>
      <c r="K945" s="5"/>
      <c r="L945" s="5"/>
      <c r="M945" s="5"/>
      <c r="N945" s="5"/>
      <c r="O945" s="5"/>
      <c r="P945" s="5"/>
      <c r="Q945" s="5"/>
      <c r="R945" s="5"/>
      <c r="S945" s="5"/>
      <c r="T945" s="5"/>
      <c r="U945" s="5"/>
      <c r="V945" s="5"/>
      <c r="W945" s="5"/>
      <c r="X945" s="5"/>
      <c r="Y945" s="5"/>
      <c r="Z945" s="5"/>
    </row>
    <row r="946" ht="16.5" customHeight="1">
      <c r="A946" s="5"/>
      <c r="B946" s="5"/>
      <c r="C946" s="5"/>
      <c r="D946" s="5"/>
      <c r="E946" s="5"/>
      <c r="F946" s="5"/>
      <c r="G946" s="5"/>
      <c r="H946" s="72"/>
      <c r="I946" s="107"/>
      <c r="J946" s="108"/>
      <c r="K946" s="5"/>
      <c r="L946" s="5"/>
      <c r="M946" s="5"/>
      <c r="N946" s="5"/>
      <c r="O946" s="5"/>
      <c r="P946" s="5"/>
      <c r="Q946" s="5"/>
      <c r="R946" s="5"/>
      <c r="S946" s="5"/>
      <c r="T946" s="5"/>
      <c r="U946" s="5"/>
      <c r="V946" s="5"/>
      <c r="W946" s="5"/>
      <c r="X946" s="5"/>
      <c r="Y946" s="5"/>
      <c r="Z946" s="5"/>
    </row>
    <row r="947" ht="16.5" customHeight="1">
      <c r="A947" s="5"/>
      <c r="B947" s="5"/>
      <c r="C947" s="5"/>
      <c r="D947" s="5"/>
      <c r="E947" s="5"/>
      <c r="F947" s="5"/>
      <c r="G947" s="5"/>
      <c r="H947" s="72"/>
      <c r="I947" s="107"/>
      <c r="J947" s="108"/>
      <c r="K947" s="5"/>
      <c r="L947" s="5"/>
      <c r="M947" s="5"/>
      <c r="N947" s="5"/>
      <c r="O947" s="5"/>
      <c r="P947" s="5"/>
      <c r="Q947" s="5"/>
      <c r="R947" s="5"/>
      <c r="S947" s="5"/>
      <c r="T947" s="5"/>
      <c r="U947" s="5"/>
      <c r="V947" s="5"/>
      <c r="W947" s="5"/>
      <c r="X947" s="5"/>
      <c r="Y947" s="5"/>
      <c r="Z947" s="5"/>
    </row>
    <row r="948" ht="16.5" customHeight="1">
      <c r="A948" s="5"/>
      <c r="B948" s="5"/>
      <c r="C948" s="5"/>
      <c r="D948" s="5"/>
      <c r="E948" s="5"/>
      <c r="F948" s="5"/>
      <c r="G948" s="5"/>
      <c r="H948" s="72"/>
      <c r="I948" s="107"/>
      <c r="J948" s="108"/>
      <c r="K948" s="5"/>
      <c r="L948" s="5"/>
      <c r="M948" s="5"/>
      <c r="N948" s="5"/>
      <c r="O948" s="5"/>
      <c r="P948" s="5"/>
      <c r="Q948" s="5"/>
      <c r="R948" s="5"/>
      <c r="S948" s="5"/>
      <c r="T948" s="5"/>
      <c r="U948" s="5"/>
      <c r="V948" s="5"/>
      <c r="W948" s="5"/>
      <c r="X948" s="5"/>
      <c r="Y948" s="5"/>
      <c r="Z948" s="5"/>
    </row>
    <row r="949" ht="16.5" customHeight="1">
      <c r="A949" s="5"/>
      <c r="B949" s="5"/>
      <c r="C949" s="5"/>
      <c r="D949" s="5"/>
      <c r="E949" s="5"/>
      <c r="F949" s="5"/>
      <c r="G949" s="5"/>
      <c r="H949" s="72"/>
      <c r="I949" s="107"/>
      <c r="J949" s="108"/>
      <c r="K949" s="5"/>
      <c r="L949" s="5"/>
      <c r="M949" s="5"/>
      <c r="N949" s="5"/>
      <c r="O949" s="5"/>
      <c r="P949" s="5"/>
      <c r="Q949" s="5"/>
      <c r="R949" s="5"/>
      <c r="S949" s="5"/>
      <c r="T949" s="5"/>
      <c r="U949" s="5"/>
      <c r="V949" s="5"/>
      <c r="W949" s="5"/>
      <c r="X949" s="5"/>
      <c r="Y949" s="5"/>
      <c r="Z949" s="5"/>
    </row>
    <row r="950" ht="16.5" customHeight="1">
      <c r="A950" s="5"/>
      <c r="B950" s="5"/>
      <c r="C950" s="5"/>
      <c r="D950" s="5"/>
      <c r="E950" s="5"/>
      <c r="F950" s="5"/>
      <c r="G950" s="5"/>
      <c r="H950" s="72"/>
      <c r="I950" s="107"/>
      <c r="J950" s="108"/>
      <c r="K950" s="5"/>
      <c r="L950" s="5"/>
      <c r="M950" s="5"/>
      <c r="N950" s="5"/>
      <c r="O950" s="5"/>
      <c r="P950" s="5"/>
      <c r="Q950" s="5"/>
      <c r="R950" s="5"/>
      <c r="S950" s="5"/>
      <c r="T950" s="5"/>
      <c r="U950" s="5"/>
      <c r="V950" s="5"/>
      <c r="W950" s="5"/>
      <c r="X950" s="5"/>
      <c r="Y950" s="5"/>
      <c r="Z950" s="5"/>
    </row>
    <row r="951" ht="16.5" customHeight="1">
      <c r="A951" s="5"/>
      <c r="B951" s="5"/>
      <c r="C951" s="5"/>
      <c r="D951" s="5"/>
      <c r="E951" s="5"/>
      <c r="F951" s="5"/>
      <c r="G951" s="5"/>
      <c r="H951" s="72"/>
      <c r="I951" s="107"/>
      <c r="J951" s="108"/>
      <c r="K951" s="5"/>
      <c r="L951" s="5"/>
      <c r="M951" s="5"/>
      <c r="N951" s="5"/>
      <c r="O951" s="5"/>
      <c r="P951" s="5"/>
      <c r="Q951" s="5"/>
      <c r="R951" s="5"/>
      <c r="S951" s="5"/>
      <c r="T951" s="5"/>
      <c r="U951" s="5"/>
      <c r="V951" s="5"/>
      <c r="W951" s="5"/>
      <c r="X951" s="5"/>
      <c r="Y951" s="5"/>
      <c r="Z951" s="5"/>
    </row>
    <row r="952" ht="16.5" customHeight="1">
      <c r="A952" s="5"/>
      <c r="B952" s="5"/>
      <c r="C952" s="5"/>
      <c r="D952" s="5"/>
      <c r="E952" s="5"/>
      <c r="F952" s="5"/>
      <c r="G952" s="5"/>
      <c r="H952" s="72"/>
      <c r="I952" s="107"/>
      <c r="J952" s="108"/>
      <c r="K952" s="5"/>
      <c r="L952" s="5"/>
      <c r="M952" s="5"/>
      <c r="N952" s="5"/>
      <c r="O952" s="5"/>
      <c r="P952" s="5"/>
      <c r="Q952" s="5"/>
      <c r="R952" s="5"/>
      <c r="S952" s="5"/>
      <c r="T952" s="5"/>
      <c r="U952" s="5"/>
      <c r="V952" s="5"/>
      <c r="W952" s="5"/>
      <c r="X952" s="5"/>
      <c r="Y952" s="5"/>
      <c r="Z952" s="5"/>
    </row>
    <row r="953" ht="16.5" customHeight="1">
      <c r="A953" s="5"/>
      <c r="B953" s="5"/>
      <c r="C953" s="5"/>
      <c r="D953" s="5"/>
      <c r="E953" s="5"/>
      <c r="F953" s="5"/>
      <c r="G953" s="5"/>
      <c r="H953" s="72"/>
      <c r="I953" s="107"/>
      <c r="J953" s="108"/>
      <c r="K953" s="5"/>
      <c r="L953" s="5"/>
      <c r="M953" s="5"/>
      <c r="N953" s="5"/>
      <c r="O953" s="5"/>
      <c r="P953" s="5"/>
      <c r="Q953" s="5"/>
      <c r="R953" s="5"/>
      <c r="S953" s="5"/>
      <c r="T953" s="5"/>
      <c r="U953" s="5"/>
      <c r="V953" s="5"/>
      <c r="W953" s="5"/>
      <c r="X953" s="5"/>
      <c r="Y953" s="5"/>
      <c r="Z953" s="5"/>
    </row>
    <row r="954" ht="16.5" customHeight="1">
      <c r="A954" s="5"/>
      <c r="B954" s="5"/>
      <c r="C954" s="5"/>
      <c r="D954" s="5"/>
      <c r="E954" s="5"/>
      <c r="F954" s="5"/>
      <c r="G954" s="5"/>
      <c r="H954" s="72"/>
      <c r="I954" s="107"/>
      <c r="J954" s="108"/>
      <c r="K954" s="5"/>
      <c r="L954" s="5"/>
      <c r="M954" s="5"/>
      <c r="N954" s="5"/>
      <c r="O954" s="5"/>
      <c r="P954" s="5"/>
      <c r="Q954" s="5"/>
      <c r="R954" s="5"/>
      <c r="S954" s="5"/>
      <c r="T954" s="5"/>
      <c r="U954" s="5"/>
      <c r="V954" s="5"/>
      <c r="W954" s="5"/>
      <c r="X954" s="5"/>
      <c r="Y954" s="5"/>
      <c r="Z954" s="5"/>
    </row>
    <row r="955" ht="16.5" customHeight="1">
      <c r="A955" s="5"/>
      <c r="B955" s="5"/>
      <c r="C955" s="5"/>
      <c r="D955" s="5"/>
      <c r="E955" s="5"/>
      <c r="F955" s="5"/>
      <c r="G955" s="5"/>
      <c r="H955" s="72"/>
      <c r="I955" s="107"/>
      <c r="J955" s="108"/>
      <c r="K955" s="5"/>
      <c r="L955" s="5"/>
      <c r="M955" s="5"/>
      <c r="N955" s="5"/>
      <c r="O955" s="5"/>
      <c r="P955" s="5"/>
      <c r="Q955" s="5"/>
      <c r="R955" s="5"/>
      <c r="S955" s="5"/>
      <c r="T955" s="5"/>
      <c r="U955" s="5"/>
      <c r="V955" s="5"/>
      <c r="W955" s="5"/>
      <c r="X955" s="5"/>
      <c r="Y955" s="5"/>
      <c r="Z955" s="5"/>
    </row>
    <row r="956" ht="16.5" customHeight="1">
      <c r="A956" s="5"/>
      <c r="B956" s="5"/>
      <c r="C956" s="5"/>
      <c r="D956" s="5"/>
      <c r="E956" s="5"/>
      <c r="F956" s="5"/>
      <c r="G956" s="5"/>
      <c r="H956" s="72"/>
      <c r="I956" s="107"/>
      <c r="J956" s="108"/>
      <c r="K956" s="5"/>
      <c r="L956" s="5"/>
      <c r="M956" s="5"/>
      <c r="N956" s="5"/>
      <c r="O956" s="5"/>
      <c r="P956" s="5"/>
      <c r="Q956" s="5"/>
      <c r="R956" s="5"/>
      <c r="S956" s="5"/>
      <c r="T956" s="5"/>
      <c r="U956" s="5"/>
      <c r="V956" s="5"/>
      <c r="W956" s="5"/>
      <c r="X956" s="5"/>
      <c r="Y956" s="5"/>
      <c r="Z956" s="5"/>
    </row>
    <row r="957" ht="16.5" customHeight="1">
      <c r="A957" s="5"/>
      <c r="B957" s="5"/>
      <c r="C957" s="5"/>
      <c r="D957" s="5"/>
      <c r="E957" s="5"/>
      <c r="F957" s="5"/>
      <c r="G957" s="5"/>
      <c r="H957" s="72"/>
      <c r="I957" s="107"/>
      <c r="J957" s="108"/>
      <c r="K957" s="5"/>
      <c r="L957" s="5"/>
      <c r="M957" s="5"/>
      <c r="N957" s="5"/>
      <c r="O957" s="5"/>
      <c r="P957" s="5"/>
      <c r="Q957" s="5"/>
      <c r="R957" s="5"/>
      <c r="S957" s="5"/>
      <c r="T957" s="5"/>
      <c r="U957" s="5"/>
      <c r="V957" s="5"/>
      <c r="W957" s="5"/>
      <c r="X957" s="5"/>
      <c r="Y957" s="5"/>
      <c r="Z957" s="5"/>
    </row>
    <row r="958" ht="16.5" customHeight="1">
      <c r="A958" s="5"/>
      <c r="B958" s="5"/>
      <c r="C958" s="5"/>
      <c r="D958" s="5"/>
      <c r="E958" s="5"/>
      <c r="F958" s="5"/>
      <c r="G958" s="5"/>
      <c r="H958" s="72"/>
      <c r="I958" s="107"/>
      <c r="J958" s="108"/>
      <c r="K958" s="5"/>
      <c r="L958" s="5"/>
      <c r="M958" s="5"/>
      <c r="N958" s="5"/>
      <c r="O958" s="5"/>
      <c r="P958" s="5"/>
      <c r="Q958" s="5"/>
      <c r="R958" s="5"/>
      <c r="S958" s="5"/>
      <c r="T958" s="5"/>
      <c r="U958" s="5"/>
      <c r="V958" s="5"/>
      <c r="W958" s="5"/>
      <c r="X958" s="5"/>
      <c r="Y958" s="5"/>
      <c r="Z958" s="5"/>
    </row>
    <row r="959" ht="16.5" customHeight="1">
      <c r="A959" s="5"/>
      <c r="B959" s="5"/>
      <c r="C959" s="5"/>
      <c r="D959" s="5"/>
      <c r="E959" s="5"/>
      <c r="F959" s="5"/>
      <c r="G959" s="5"/>
      <c r="H959" s="72"/>
      <c r="I959" s="107"/>
      <c r="J959" s="108"/>
      <c r="K959" s="5"/>
      <c r="L959" s="5"/>
      <c r="M959" s="5"/>
      <c r="N959" s="5"/>
      <c r="O959" s="5"/>
      <c r="P959" s="5"/>
      <c r="Q959" s="5"/>
      <c r="R959" s="5"/>
      <c r="S959" s="5"/>
      <c r="T959" s="5"/>
      <c r="U959" s="5"/>
      <c r="V959" s="5"/>
      <c r="W959" s="5"/>
      <c r="X959" s="5"/>
      <c r="Y959" s="5"/>
      <c r="Z959" s="5"/>
    </row>
    <row r="960" ht="16.5" customHeight="1">
      <c r="A960" s="5"/>
      <c r="B960" s="5"/>
      <c r="C960" s="5"/>
      <c r="D960" s="5"/>
      <c r="E960" s="5"/>
      <c r="F960" s="5"/>
      <c r="G960" s="5"/>
      <c r="H960" s="72"/>
      <c r="I960" s="107"/>
      <c r="J960" s="108"/>
      <c r="K960" s="5"/>
      <c r="L960" s="5"/>
      <c r="M960" s="5"/>
      <c r="N960" s="5"/>
      <c r="O960" s="5"/>
      <c r="P960" s="5"/>
      <c r="Q960" s="5"/>
      <c r="R960" s="5"/>
      <c r="S960" s="5"/>
      <c r="T960" s="5"/>
      <c r="U960" s="5"/>
      <c r="V960" s="5"/>
      <c r="W960" s="5"/>
      <c r="X960" s="5"/>
      <c r="Y960" s="5"/>
      <c r="Z960" s="5"/>
    </row>
    <row r="961" ht="16.5" customHeight="1">
      <c r="A961" s="5"/>
      <c r="B961" s="5"/>
      <c r="C961" s="5"/>
      <c r="D961" s="5"/>
      <c r="E961" s="5"/>
      <c r="F961" s="5"/>
      <c r="G961" s="5"/>
      <c r="H961" s="72"/>
      <c r="I961" s="107"/>
      <c r="J961" s="108"/>
      <c r="K961" s="5"/>
      <c r="L961" s="5"/>
      <c r="M961" s="5"/>
      <c r="N961" s="5"/>
      <c r="O961" s="5"/>
      <c r="P961" s="5"/>
      <c r="Q961" s="5"/>
      <c r="R961" s="5"/>
      <c r="S961" s="5"/>
      <c r="T961" s="5"/>
      <c r="U961" s="5"/>
      <c r="V961" s="5"/>
      <c r="W961" s="5"/>
      <c r="X961" s="5"/>
      <c r="Y961" s="5"/>
      <c r="Z961" s="5"/>
    </row>
    <row r="962" ht="16.5" customHeight="1">
      <c r="A962" s="5"/>
      <c r="B962" s="5"/>
      <c r="C962" s="5"/>
      <c r="D962" s="5"/>
      <c r="E962" s="5"/>
      <c r="F962" s="5"/>
      <c r="G962" s="5"/>
      <c r="H962" s="72"/>
      <c r="I962" s="107"/>
      <c r="J962" s="108"/>
      <c r="K962" s="5"/>
      <c r="L962" s="5"/>
      <c r="M962" s="5"/>
      <c r="N962" s="5"/>
      <c r="O962" s="5"/>
      <c r="P962" s="5"/>
      <c r="Q962" s="5"/>
      <c r="R962" s="5"/>
      <c r="S962" s="5"/>
      <c r="T962" s="5"/>
      <c r="U962" s="5"/>
      <c r="V962" s="5"/>
      <c r="W962" s="5"/>
      <c r="X962" s="5"/>
      <c r="Y962" s="5"/>
      <c r="Z962" s="5"/>
    </row>
    <row r="963" ht="16.5" customHeight="1">
      <c r="A963" s="5"/>
      <c r="B963" s="5"/>
      <c r="C963" s="5"/>
      <c r="D963" s="5"/>
      <c r="E963" s="5"/>
      <c r="F963" s="5"/>
      <c r="G963" s="5"/>
      <c r="H963" s="72"/>
      <c r="I963" s="107"/>
      <c r="J963" s="108"/>
      <c r="K963" s="5"/>
      <c r="L963" s="5"/>
      <c r="M963" s="5"/>
      <c r="N963" s="5"/>
      <c r="O963" s="5"/>
      <c r="P963" s="5"/>
      <c r="Q963" s="5"/>
      <c r="R963" s="5"/>
      <c r="S963" s="5"/>
      <c r="T963" s="5"/>
      <c r="U963" s="5"/>
      <c r="V963" s="5"/>
      <c r="W963" s="5"/>
      <c r="X963" s="5"/>
      <c r="Y963" s="5"/>
      <c r="Z963" s="5"/>
    </row>
    <row r="964" ht="16.5" customHeight="1">
      <c r="A964" s="5"/>
      <c r="B964" s="5"/>
      <c r="C964" s="5"/>
      <c r="D964" s="5"/>
      <c r="E964" s="5"/>
      <c r="F964" s="5"/>
      <c r="G964" s="5"/>
      <c r="H964" s="72"/>
      <c r="I964" s="107"/>
      <c r="J964" s="108"/>
      <c r="K964" s="5"/>
      <c r="L964" s="5"/>
      <c r="M964" s="5"/>
      <c r="N964" s="5"/>
      <c r="O964" s="5"/>
      <c r="P964" s="5"/>
      <c r="Q964" s="5"/>
      <c r="R964" s="5"/>
      <c r="S964" s="5"/>
      <c r="T964" s="5"/>
      <c r="U964" s="5"/>
      <c r="V964" s="5"/>
      <c r="W964" s="5"/>
      <c r="X964" s="5"/>
      <c r="Y964" s="5"/>
      <c r="Z964" s="5"/>
    </row>
    <row r="965" ht="16.5" customHeight="1">
      <c r="A965" s="5"/>
      <c r="B965" s="5"/>
      <c r="C965" s="5"/>
      <c r="D965" s="5"/>
      <c r="E965" s="5"/>
      <c r="F965" s="5"/>
      <c r="G965" s="5"/>
      <c r="H965" s="72"/>
      <c r="I965" s="107"/>
      <c r="J965" s="108"/>
      <c r="K965" s="5"/>
      <c r="L965" s="5"/>
      <c r="M965" s="5"/>
      <c r="N965" s="5"/>
      <c r="O965" s="5"/>
      <c r="P965" s="5"/>
      <c r="Q965" s="5"/>
      <c r="R965" s="5"/>
      <c r="S965" s="5"/>
      <c r="T965" s="5"/>
      <c r="U965" s="5"/>
      <c r="V965" s="5"/>
      <c r="W965" s="5"/>
      <c r="X965" s="5"/>
      <c r="Y965" s="5"/>
      <c r="Z965" s="5"/>
    </row>
    <row r="966" ht="16.5" customHeight="1">
      <c r="A966" s="5"/>
      <c r="B966" s="5"/>
      <c r="C966" s="5"/>
      <c r="D966" s="5"/>
      <c r="E966" s="5"/>
      <c r="F966" s="5"/>
      <c r="G966" s="5"/>
      <c r="H966" s="72"/>
      <c r="I966" s="107"/>
      <c r="J966" s="108"/>
      <c r="K966" s="5"/>
      <c r="L966" s="5"/>
      <c r="M966" s="5"/>
      <c r="N966" s="5"/>
      <c r="O966" s="5"/>
      <c r="P966" s="5"/>
      <c r="Q966" s="5"/>
      <c r="R966" s="5"/>
      <c r="S966" s="5"/>
      <c r="T966" s="5"/>
      <c r="U966" s="5"/>
      <c r="V966" s="5"/>
      <c r="W966" s="5"/>
      <c r="X966" s="5"/>
      <c r="Y966" s="5"/>
      <c r="Z966" s="5"/>
    </row>
    <row r="967" ht="16.5" customHeight="1">
      <c r="A967" s="5"/>
      <c r="B967" s="5"/>
      <c r="C967" s="5"/>
      <c r="D967" s="5"/>
      <c r="E967" s="5"/>
      <c r="F967" s="5"/>
      <c r="G967" s="5"/>
      <c r="H967" s="72"/>
      <c r="I967" s="107"/>
      <c r="J967" s="108"/>
      <c r="K967" s="5"/>
      <c r="L967" s="5"/>
      <c r="M967" s="5"/>
      <c r="N967" s="5"/>
      <c r="O967" s="5"/>
      <c r="P967" s="5"/>
      <c r="Q967" s="5"/>
      <c r="R967" s="5"/>
      <c r="S967" s="5"/>
      <c r="T967" s="5"/>
      <c r="U967" s="5"/>
      <c r="V967" s="5"/>
      <c r="W967" s="5"/>
      <c r="X967" s="5"/>
      <c r="Y967" s="5"/>
      <c r="Z967" s="5"/>
    </row>
    <row r="968" ht="16.5" customHeight="1">
      <c r="A968" s="5"/>
      <c r="B968" s="5"/>
      <c r="C968" s="5"/>
      <c r="D968" s="5"/>
      <c r="E968" s="5"/>
      <c r="F968" s="5"/>
      <c r="G968" s="5"/>
      <c r="H968" s="72"/>
      <c r="I968" s="107"/>
      <c r="J968" s="108"/>
      <c r="K968" s="5"/>
      <c r="L968" s="5"/>
      <c r="M968" s="5"/>
      <c r="N968" s="5"/>
      <c r="O968" s="5"/>
      <c r="P968" s="5"/>
      <c r="Q968" s="5"/>
      <c r="R968" s="5"/>
      <c r="S968" s="5"/>
      <c r="T968" s="5"/>
      <c r="U968" s="5"/>
      <c r="V968" s="5"/>
      <c r="W968" s="5"/>
      <c r="X968" s="5"/>
      <c r="Y968" s="5"/>
      <c r="Z968" s="5"/>
    </row>
    <row r="969" ht="16.5" customHeight="1">
      <c r="A969" s="5"/>
      <c r="B969" s="5"/>
      <c r="C969" s="5"/>
      <c r="D969" s="5"/>
      <c r="E969" s="5"/>
      <c r="F969" s="5"/>
      <c r="G969" s="5"/>
      <c r="H969" s="72"/>
      <c r="I969" s="107"/>
      <c r="J969" s="108"/>
      <c r="K969" s="5"/>
      <c r="L969" s="5"/>
      <c r="M969" s="5"/>
      <c r="N969" s="5"/>
      <c r="O969" s="5"/>
      <c r="P969" s="5"/>
      <c r="Q969" s="5"/>
      <c r="R969" s="5"/>
      <c r="S969" s="5"/>
      <c r="T969" s="5"/>
      <c r="U969" s="5"/>
      <c r="V969" s="5"/>
      <c r="W969" s="5"/>
      <c r="X969" s="5"/>
      <c r="Y969" s="5"/>
      <c r="Z969" s="5"/>
    </row>
    <row r="970" ht="16.5" customHeight="1">
      <c r="A970" s="5"/>
      <c r="B970" s="5"/>
      <c r="C970" s="5"/>
      <c r="D970" s="5"/>
      <c r="E970" s="5"/>
      <c r="F970" s="5"/>
      <c r="G970" s="5"/>
      <c r="H970" s="72"/>
      <c r="I970" s="107"/>
      <c r="J970" s="108"/>
      <c r="K970" s="5"/>
      <c r="L970" s="5"/>
      <c r="M970" s="5"/>
      <c r="N970" s="5"/>
      <c r="O970" s="5"/>
      <c r="P970" s="5"/>
      <c r="Q970" s="5"/>
      <c r="R970" s="5"/>
      <c r="S970" s="5"/>
      <c r="T970" s="5"/>
      <c r="U970" s="5"/>
      <c r="V970" s="5"/>
      <c r="W970" s="5"/>
      <c r="X970" s="5"/>
      <c r="Y970" s="5"/>
      <c r="Z970" s="5"/>
    </row>
    <row r="971" ht="16.5" customHeight="1">
      <c r="A971" s="5"/>
      <c r="B971" s="5"/>
      <c r="C971" s="5"/>
      <c r="D971" s="5"/>
      <c r="E971" s="5"/>
      <c r="F971" s="5"/>
      <c r="G971" s="5"/>
      <c r="H971" s="72"/>
      <c r="I971" s="107"/>
      <c r="J971" s="108"/>
      <c r="K971" s="5"/>
      <c r="L971" s="5"/>
      <c r="M971" s="5"/>
      <c r="N971" s="5"/>
      <c r="O971" s="5"/>
      <c r="P971" s="5"/>
      <c r="Q971" s="5"/>
      <c r="R971" s="5"/>
      <c r="S971" s="5"/>
      <c r="T971" s="5"/>
      <c r="U971" s="5"/>
      <c r="V971" s="5"/>
      <c r="W971" s="5"/>
      <c r="X971" s="5"/>
      <c r="Y971" s="5"/>
      <c r="Z971" s="5"/>
    </row>
    <row r="972" ht="16.5" customHeight="1">
      <c r="A972" s="5"/>
      <c r="B972" s="5"/>
      <c r="C972" s="5"/>
      <c r="D972" s="5"/>
      <c r="E972" s="5"/>
      <c r="F972" s="5"/>
      <c r="G972" s="5"/>
      <c r="H972" s="72"/>
      <c r="I972" s="107"/>
      <c r="J972" s="108"/>
      <c r="K972" s="5"/>
      <c r="L972" s="5"/>
      <c r="M972" s="5"/>
      <c r="N972" s="5"/>
      <c r="O972" s="5"/>
      <c r="P972" s="5"/>
      <c r="Q972" s="5"/>
      <c r="R972" s="5"/>
      <c r="S972" s="5"/>
      <c r="T972" s="5"/>
      <c r="U972" s="5"/>
      <c r="V972" s="5"/>
      <c r="W972" s="5"/>
      <c r="X972" s="5"/>
      <c r="Y972" s="5"/>
      <c r="Z972" s="5"/>
    </row>
    <row r="973" ht="16.5" customHeight="1">
      <c r="A973" s="5"/>
      <c r="B973" s="5"/>
      <c r="C973" s="5"/>
      <c r="D973" s="5"/>
      <c r="E973" s="5"/>
      <c r="F973" s="5"/>
      <c r="G973" s="5"/>
      <c r="H973" s="72"/>
      <c r="I973" s="107"/>
      <c r="J973" s="108"/>
      <c r="K973" s="5"/>
      <c r="L973" s="5"/>
      <c r="M973" s="5"/>
      <c r="N973" s="5"/>
      <c r="O973" s="5"/>
      <c r="P973" s="5"/>
      <c r="Q973" s="5"/>
      <c r="R973" s="5"/>
      <c r="S973" s="5"/>
      <c r="T973" s="5"/>
      <c r="U973" s="5"/>
      <c r="V973" s="5"/>
      <c r="W973" s="5"/>
      <c r="X973" s="5"/>
      <c r="Y973" s="5"/>
      <c r="Z973" s="5"/>
    </row>
    <row r="974" ht="16.5" customHeight="1">
      <c r="A974" s="5"/>
      <c r="B974" s="5"/>
      <c r="C974" s="5"/>
      <c r="D974" s="5"/>
      <c r="E974" s="5"/>
      <c r="F974" s="5"/>
      <c r="G974" s="5"/>
      <c r="H974" s="72"/>
      <c r="I974" s="107"/>
      <c r="J974" s="108"/>
      <c r="K974" s="5"/>
      <c r="L974" s="5"/>
      <c r="M974" s="5"/>
      <c r="N974" s="5"/>
      <c r="O974" s="5"/>
      <c r="P974" s="5"/>
      <c r="Q974" s="5"/>
      <c r="R974" s="5"/>
      <c r="S974" s="5"/>
      <c r="T974" s="5"/>
      <c r="U974" s="5"/>
      <c r="V974" s="5"/>
      <c r="W974" s="5"/>
      <c r="X974" s="5"/>
      <c r="Y974" s="5"/>
      <c r="Z974" s="5"/>
    </row>
    <row r="975" ht="16.5" customHeight="1">
      <c r="A975" s="5"/>
      <c r="B975" s="5"/>
      <c r="C975" s="5"/>
      <c r="D975" s="5"/>
      <c r="E975" s="5"/>
      <c r="F975" s="5"/>
      <c r="G975" s="5"/>
      <c r="H975" s="72"/>
      <c r="I975" s="107"/>
      <c r="J975" s="108"/>
      <c r="K975" s="5"/>
      <c r="L975" s="5"/>
      <c r="M975" s="5"/>
      <c r="N975" s="5"/>
      <c r="O975" s="5"/>
      <c r="P975" s="5"/>
      <c r="Q975" s="5"/>
      <c r="R975" s="5"/>
      <c r="S975" s="5"/>
      <c r="T975" s="5"/>
      <c r="U975" s="5"/>
      <c r="V975" s="5"/>
      <c r="W975" s="5"/>
      <c r="X975" s="5"/>
      <c r="Y975" s="5"/>
      <c r="Z975" s="5"/>
    </row>
    <row r="976" ht="16.5" customHeight="1">
      <c r="A976" s="5"/>
      <c r="B976" s="5"/>
      <c r="C976" s="5"/>
      <c r="D976" s="5"/>
      <c r="E976" s="5"/>
      <c r="F976" s="5"/>
      <c r="G976" s="5"/>
      <c r="H976" s="72"/>
      <c r="I976" s="107"/>
      <c r="J976" s="108"/>
      <c r="K976" s="5"/>
      <c r="L976" s="5"/>
      <c r="M976" s="5"/>
      <c r="N976" s="5"/>
      <c r="O976" s="5"/>
      <c r="P976" s="5"/>
      <c r="Q976" s="5"/>
      <c r="R976" s="5"/>
      <c r="S976" s="5"/>
      <c r="T976" s="5"/>
      <c r="U976" s="5"/>
      <c r="V976" s="5"/>
      <c r="W976" s="5"/>
      <c r="X976" s="5"/>
      <c r="Y976" s="5"/>
      <c r="Z976" s="5"/>
    </row>
    <row r="977" ht="16.5" customHeight="1">
      <c r="A977" s="5"/>
      <c r="B977" s="5"/>
      <c r="C977" s="5"/>
      <c r="D977" s="5"/>
      <c r="E977" s="5"/>
      <c r="F977" s="5"/>
      <c r="G977" s="5"/>
      <c r="H977" s="72"/>
      <c r="I977" s="107"/>
      <c r="J977" s="108"/>
      <c r="K977" s="5"/>
      <c r="L977" s="5"/>
      <c r="M977" s="5"/>
      <c r="N977" s="5"/>
      <c r="O977" s="5"/>
      <c r="P977" s="5"/>
      <c r="Q977" s="5"/>
      <c r="R977" s="5"/>
      <c r="S977" s="5"/>
      <c r="T977" s="5"/>
      <c r="U977" s="5"/>
      <c r="V977" s="5"/>
      <c r="W977" s="5"/>
      <c r="X977" s="5"/>
      <c r="Y977" s="5"/>
      <c r="Z977" s="5"/>
    </row>
    <row r="978" ht="16.5" customHeight="1">
      <c r="A978" s="5"/>
      <c r="B978" s="5"/>
      <c r="C978" s="5"/>
      <c r="D978" s="5"/>
      <c r="E978" s="5"/>
      <c r="F978" s="5"/>
      <c r="G978" s="5"/>
      <c r="H978" s="72"/>
      <c r="I978" s="107"/>
      <c r="J978" s="108"/>
      <c r="K978" s="5"/>
      <c r="L978" s="5"/>
      <c r="M978" s="5"/>
      <c r="N978" s="5"/>
      <c r="O978" s="5"/>
      <c r="P978" s="5"/>
      <c r="Q978" s="5"/>
      <c r="R978" s="5"/>
      <c r="S978" s="5"/>
      <c r="T978" s="5"/>
      <c r="U978" s="5"/>
      <c r="V978" s="5"/>
      <c r="W978" s="5"/>
      <c r="X978" s="5"/>
      <c r="Y978" s="5"/>
      <c r="Z978" s="5"/>
    </row>
    <row r="979" ht="16.5" customHeight="1">
      <c r="A979" s="5"/>
      <c r="B979" s="5"/>
      <c r="C979" s="5"/>
      <c r="D979" s="5"/>
      <c r="E979" s="5"/>
      <c r="F979" s="5"/>
      <c r="G979" s="5"/>
      <c r="H979" s="72"/>
      <c r="I979" s="107"/>
      <c r="J979" s="108"/>
      <c r="K979" s="5"/>
      <c r="L979" s="5"/>
      <c r="M979" s="5"/>
      <c r="N979" s="5"/>
      <c r="O979" s="5"/>
      <c r="P979" s="5"/>
      <c r="Q979" s="5"/>
      <c r="R979" s="5"/>
      <c r="S979" s="5"/>
      <c r="T979" s="5"/>
      <c r="U979" s="5"/>
      <c r="V979" s="5"/>
      <c r="W979" s="5"/>
      <c r="X979" s="5"/>
      <c r="Y979" s="5"/>
      <c r="Z979" s="5"/>
    </row>
    <row r="980" ht="16.5" customHeight="1">
      <c r="A980" s="5"/>
      <c r="B980" s="5"/>
      <c r="C980" s="5"/>
      <c r="D980" s="5"/>
      <c r="E980" s="5"/>
      <c r="F980" s="5"/>
      <c r="G980" s="5"/>
      <c r="H980" s="72"/>
      <c r="I980" s="107"/>
      <c r="J980" s="108"/>
      <c r="K980" s="5"/>
      <c r="L980" s="5"/>
      <c r="M980" s="5"/>
      <c r="N980" s="5"/>
      <c r="O980" s="5"/>
      <c r="P980" s="5"/>
      <c r="Q980" s="5"/>
      <c r="R980" s="5"/>
      <c r="S980" s="5"/>
      <c r="T980" s="5"/>
      <c r="U980" s="5"/>
      <c r="V980" s="5"/>
      <c r="W980" s="5"/>
      <c r="X980" s="5"/>
      <c r="Y980" s="5"/>
      <c r="Z980" s="5"/>
    </row>
    <row r="981" ht="16.5" customHeight="1">
      <c r="A981" s="5"/>
      <c r="B981" s="5"/>
      <c r="C981" s="5"/>
      <c r="D981" s="5"/>
      <c r="E981" s="5"/>
      <c r="F981" s="5"/>
      <c r="G981" s="5"/>
      <c r="H981" s="72"/>
      <c r="I981" s="107"/>
      <c r="J981" s="108"/>
      <c r="K981" s="5"/>
      <c r="L981" s="5"/>
      <c r="M981" s="5"/>
      <c r="N981" s="5"/>
      <c r="O981" s="5"/>
      <c r="P981" s="5"/>
      <c r="Q981" s="5"/>
      <c r="R981" s="5"/>
      <c r="S981" s="5"/>
      <c r="T981" s="5"/>
      <c r="U981" s="5"/>
      <c r="V981" s="5"/>
      <c r="W981" s="5"/>
      <c r="X981" s="5"/>
      <c r="Y981" s="5"/>
      <c r="Z981" s="5"/>
    </row>
    <row r="982" ht="16.5" customHeight="1">
      <c r="A982" s="5"/>
      <c r="B982" s="5"/>
      <c r="C982" s="5"/>
      <c r="D982" s="5"/>
      <c r="E982" s="5"/>
      <c r="F982" s="5"/>
      <c r="G982" s="5"/>
      <c r="H982" s="72"/>
      <c r="I982" s="107"/>
      <c r="J982" s="108"/>
      <c r="K982" s="5"/>
      <c r="L982" s="5"/>
      <c r="M982" s="5"/>
      <c r="N982" s="5"/>
      <c r="O982" s="5"/>
      <c r="P982" s="5"/>
      <c r="Q982" s="5"/>
      <c r="R982" s="5"/>
      <c r="S982" s="5"/>
      <c r="T982" s="5"/>
      <c r="U982" s="5"/>
      <c r="V982" s="5"/>
      <c r="W982" s="5"/>
      <c r="X982" s="5"/>
      <c r="Y982" s="5"/>
      <c r="Z982" s="5"/>
    </row>
    <row r="983" ht="16.5" customHeight="1">
      <c r="A983" s="5"/>
      <c r="B983" s="5"/>
      <c r="C983" s="5"/>
      <c r="D983" s="5"/>
      <c r="E983" s="5"/>
      <c r="F983" s="5"/>
      <c r="G983" s="5"/>
      <c r="H983" s="72"/>
      <c r="I983" s="107"/>
      <c r="J983" s="108"/>
      <c r="K983" s="5"/>
      <c r="L983" s="5"/>
      <c r="M983" s="5"/>
      <c r="N983" s="5"/>
      <c r="O983" s="5"/>
      <c r="P983" s="5"/>
      <c r="Q983" s="5"/>
      <c r="R983" s="5"/>
      <c r="S983" s="5"/>
      <c r="T983" s="5"/>
      <c r="U983" s="5"/>
      <c r="V983" s="5"/>
      <c r="W983" s="5"/>
      <c r="X983" s="5"/>
      <c r="Y983" s="5"/>
      <c r="Z983" s="5"/>
    </row>
    <row r="984" ht="16.5" customHeight="1">
      <c r="A984" s="5"/>
      <c r="B984" s="5"/>
      <c r="C984" s="5"/>
      <c r="D984" s="5"/>
      <c r="E984" s="5"/>
      <c r="F984" s="5"/>
      <c r="G984" s="5"/>
      <c r="H984" s="72"/>
      <c r="I984" s="107"/>
      <c r="J984" s="108"/>
      <c r="K984" s="5"/>
      <c r="L984" s="5"/>
      <c r="M984" s="5"/>
      <c r="N984" s="5"/>
      <c r="O984" s="5"/>
      <c r="P984" s="5"/>
      <c r="Q984" s="5"/>
      <c r="R984" s="5"/>
      <c r="S984" s="5"/>
      <c r="T984" s="5"/>
      <c r="U984" s="5"/>
      <c r="V984" s="5"/>
      <c r="W984" s="5"/>
      <c r="X984" s="5"/>
      <c r="Y984" s="5"/>
      <c r="Z984" s="5"/>
    </row>
    <row r="985" ht="16.5" customHeight="1">
      <c r="A985" s="5"/>
      <c r="B985" s="5"/>
      <c r="C985" s="5"/>
      <c r="D985" s="5"/>
      <c r="E985" s="5"/>
      <c r="F985" s="5"/>
      <c r="G985" s="5"/>
      <c r="H985" s="72"/>
      <c r="I985" s="107"/>
      <c r="J985" s="108"/>
      <c r="K985" s="5"/>
      <c r="L985" s="5"/>
      <c r="M985" s="5"/>
      <c r="N985" s="5"/>
      <c r="O985" s="5"/>
      <c r="P985" s="5"/>
      <c r="Q985" s="5"/>
      <c r="R985" s="5"/>
      <c r="S985" s="5"/>
      <c r="T985" s="5"/>
      <c r="U985" s="5"/>
      <c r="V985" s="5"/>
      <c r="W985" s="5"/>
      <c r="X985" s="5"/>
      <c r="Y985" s="5"/>
      <c r="Z985" s="5"/>
    </row>
    <row r="986" ht="16.5" customHeight="1">
      <c r="A986" s="5"/>
      <c r="B986" s="5"/>
      <c r="C986" s="5"/>
      <c r="D986" s="5"/>
      <c r="E986" s="5"/>
      <c r="F986" s="5"/>
      <c r="G986" s="5"/>
      <c r="H986" s="72"/>
      <c r="I986" s="107"/>
      <c r="J986" s="108"/>
      <c r="K986" s="5"/>
      <c r="L986" s="5"/>
      <c r="M986" s="5"/>
      <c r="N986" s="5"/>
      <c r="O986" s="5"/>
      <c r="P986" s="5"/>
      <c r="Q986" s="5"/>
      <c r="R986" s="5"/>
      <c r="S986" s="5"/>
      <c r="T986" s="5"/>
      <c r="U986" s="5"/>
      <c r="V986" s="5"/>
      <c r="W986" s="5"/>
      <c r="X986" s="5"/>
      <c r="Y986" s="5"/>
      <c r="Z986" s="5"/>
    </row>
    <row r="987" ht="16.5" customHeight="1">
      <c r="A987" s="5"/>
      <c r="B987" s="5"/>
      <c r="C987" s="5"/>
      <c r="D987" s="5"/>
      <c r="E987" s="5"/>
      <c r="F987" s="5"/>
      <c r="G987" s="5"/>
      <c r="H987" s="72"/>
      <c r="I987" s="107"/>
      <c r="J987" s="108"/>
      <c r="K987" s="5"/>
      <c r="L987" s="5"/>
      <c r="M987" s="5"/>
      <c r="N987" s="5"/>
      <c r="O987" s="5"/>
      <c r="P987" s="5"/>
      <c r="Q987" s="5"/>
      <c r="R987" s="5"/>
      <c r="S987" s="5"/>
      <c r="T987" s="5"/>
      <c r="U987" s="5"/>
      <c r="V987" s="5"/>
      <c r="W987" s="5"/>
      <c r="X987" s="5"/>
      <c r="Y987" s="5"/>
      <c r="Z987" s="5"/>
    </row>
    <row r="988" ht="16.5" customHeight="1">
      <c r="A988" s="5"/>
      <c r="B988" s="5"/>
      <c r="C988" s="5"/>
      <c r="D988" s="5"/>
      <c r="E988" s="5"/>
      <c r="F988" s="5"/>
      <c r="G988" s="5"/>
      <c r="H988" s="72"/>
      <c r="I988" s="107"/>
      <c r="J988" s="108"/>
      <c r="K988" s="5"/>
      <c r="L988" s="5"/>
      <c r="M988" s="5"/>
      <c r="N988" s="5"/>
      <c r="O988" s="5"/>
      <c r="P988" s="5"/>
      <c r="Q988" s="5"/>
      <c r="R988" s="5"/>
      <c r="S988" s="5"/>
      <c r="T988" s="5"/>
      <c r="U988" s="5"/>
      <c r="V988" s="5"/>
      <c r="W988" s="5"/>
      <c r="X988" s="5"/>
      <c r="Y988" s="5"/>
      <c r="Z988" s="5"/>
    </row>
    <row r="989" ht="16.5" customHeight="1">
      <c r="A989" s="5"/>
      <c r="B989" s="5"/>
      <c r="C989" s="5"/>
      <c r="D989" s="5"/>
      <c r="E989" s="5"/>
      <c r="F989" s="5"/>
      <c r="G989" s="5"/>
      <c r="H989" s="72"/>
      <c r="I989" s="107"/>
      <c r="J989" s="108"/>
      <c r="K989" s="5"/>
      <c r="L989" s="5"/>
      <c r="M989" s="5"/>
      <c r="N989" s="5"/>
      <c r="O989" s="5"/>
      <c r="P989" s="5"/>
      <c r="Q989" s="5"/>
      <c r="R989" s="5"/>
      <c r="S989" s="5"/>
      <c r="T989" s="5"/>
      <c r="U989" s="5"/>
      <c r="V989" s="5"/>
      <c r="W989" s="5"/>
      <c r="X989" s="5"/>
      <c r="Y989" s="5"/>
      <c r="Z989" s="5"/>
    </row>
    <row r="990" ht="16.5" customHeight="1">
      <c r="A990" s="5"/>
      <c r="B990" s="5"/>
      <c r="C990" s="5"/>
      <c r="D990" s="5"/>
      <c r="E990" s="5"/>
      <c r="F990" s="5"/>
      <c r="G990" s="5"/>
      <c r="H990" s="72"/>
      <c r="I990" s="107"/>
      <c r="J990" s="108"/>
      <c r="K990" s="5"/>
      <c r="L990" s="5"/>
      <c r="M990" s="5"/>
      <c r="N990" s="5"/>
      <c r="O990" s="5"/>
      <c r="P990" s="5"/>
      <c r="Q990" s="5"/>
      <c r="R990" s="5"/>
      <c r="S990" s="5"/>
      <c r="T990" s="5"/>
      <c r="U990" s="5"/>
      <c r="V990" s="5"/>
      <c r="W990" s="5"/>
      <c r="X990" s="5"/>
      <c r="Y990" s="5"/>
      <c r="Z990" s="5"/>
    </row>
    <row r="991" ht="16.5" customHeight="1">
      <c r="A991" s="5"/>
      <c r="B991" s="5"/>
      <c r="C991" s="5"/>
      <c r="D991" s="5"/>
      <c r="E991" s="5"/>
      <c r="F991" s="5"/>
      <c r="G991" s="5"/>
      <c r="H991" s="72"/>
      <c r="I991" s="107"/>
      <c r="J991" s="108"/>
      <c r="K991" s="5"/>
      <c r="L991" s="5"/>
      <c r="M991" s="5"/>
      <c r="N991" s="5"/>
      <c r="O991" s="5"/>
      <c r="P991" s="5"/>
      <c r="Q991" s="5"/>
      <c r="R991" s="5"/>
      <c r="S991" s="5"/>
      <c r="T991" s="5"/>
      <c r="U991" s="5"/>
      <c r="V991" s="5"/>
      <c r="W991" s="5"/>
      <c r="X991" s="5"/>
      <c r="Y991" s="5"/>
      <c r="Z991" s="5"/>
    </row>
    <row r="992" ht="16.5" customHeight="1">
      <c r="A992" s="5"/>
      <c r="B992" s="5"/>
      <c r="C992" s="5"/>
      <c r="D992" s="5"/>
      <c r="E992" s="5"/>
      <c r="F992" s="5"/>
      <c r="G992" s="5"/>
      <c r="H992" s="72"/>
      <c r="I992" s="107"/>
      <c r="J992" s="108"/>
      <c r="K992" s="5"/>
      <c r="L992" s="5"/>
      <c r="M992" s="5"/>
      <c r="N992" s="5"/>
      <c r="O992" s="5"/>
      <c r="P992" s="5"/>
      <c r="Q992" s="5"/>
      <c r="R992" s="5"/>
      <c r="S992" s="5"/>
      <c r="T992" s="5"/>
      <c r="U992" s="5"/>
      <c r="V992" s="5"/>
      <c r="W992" s="5"/>
      <c r="X992" s="5"/>
      <c r="Y992" s="5"/>
      <c r="Z992" s="5"/>
    </row>
    <row r="993" ht="16.5" customHeight="1">
      <c r="A993" s="5"/>
      <c r="B993" s="5"/>
      <c r="C993" s="5"/>
      <c r="D993" s="5"/>
      <c r="E993" s="5"/>
      <c r="F993" s="5"/>
      <c r="G993" s="5"/>
      <c r="H993" s="72"/>
      <c r="I993" s="107"/>
      <c r="J993" s="108"/>
      <c r="K993" s="5"/>
      <c r="L993" s="5"/>
      <c r="M993" s="5"/>
      <c r="N993" s="5"/>
      <c r="O993" s="5"/>
      <c r="P993" s="5"/>
      <c r="Q993" s="5"/>
      <c r="R993" s="5"/>
      <c r="S993" s="5"/>
      <c r="T993" s="5"/>
      <c r="U993" s="5"/>
      <c r="V993" s="5"/>
      <c r="W993" s="5"/>
      <c r="X993" s="5"/>
      <c r="Y993" s="5"/>
      <c r="Z993" s="5"/>
    </row>
    <row r="994" ht="16.5" customHeight="1">
      <c r="A994" s="5"/>
      <c r="B994" s="5"/>
      <c r="C994" s="5"/>
      <c r="D994" s="5"/>
      <c r="E994" s="5"/>
      <c r="F994" s="5"/>
      <c r="G994" s="5"/>
      <c r="H994" s="72"/>
      <c r="I994" s="107"/>
      <c r="J994" s="108"/>
      <c r="K994" s="5"/>
      <c r="L994" s="5"/>
      <c r="M994" s="5"/>
      <c r="N994" s="5"/>
      <c r="O994" s="5"/>
      <c r="P994" s="5"/>
      <c r="Q994" s="5"/>
      <c r="R994" s="5"/>
      <c r="S994" s="5"/>
      <c r="T994" s="5"/>
      <c r="U994" s="5"/>
      <c r="V994" s="5"/>
      <c r="W994" s="5"/>
      <c r="X994" s="5"/>
      <c r="Y994" s="5"/>
      <c r="Z994" s="5"/>
    </row>
    <row r="995" ht="16.5" customHeight="1">
      <c r="A995" s="5"/>
      <c r="B995" s="5"/>
      <c r="C995" s="5"/>
      <c r="D995" s="5"/>
      <c r="E995" s="5"/>
      <c r="F995" s="5"/>
      <c r="G995" s="5"/>
      <c r="H995" s="72"/>
      <c r="I995" s="107"/>
      <c r="J995" s="108"/>
      <c r="K995" s="5"/>
      <c r="L995" s="5"/>
      <c r="M995" s="5"/>
      <c r="N995" s="5"/>
      <c r="O995" s="5"/>
      <c r="P995" s="5"/>
      <c r="Q995" s="5"/>
      <c r="R995" s="5"/>
      <c r="S995" s="5"/>
      <c r="T995" s="5"/>
      <c r="U995" s="5"/>
      <c r="V995" s="5"/>
      <c r="W995" s="5"/>
      <c r="X995" s="5"/>
      <c r="Y995" s="5"/>
      <c r="Z995" s="5"/>
    </row>
    <row r="996" ht="16.5" customHeight="1">
      <c r="A996" s="5"/>
      <c r="B996" s="5"/>
      <c r="C996" s="5"/>
      <c r="D996" s="5"/>
      <c r="E996" s="5"/>
      <c r="F996" s="5"/>
      <c r="G996" s="5"/>
      <c r="H996" s="72"/>
      <c r="I996" s="107"/>
      <c r="J996" s="108"/>
      <c r="K996" s="5"/>
      <c r="L996" s="5"/>
      <c r="M996" s="5"/>
      <c r="N996" s="5"/>
      <c r="O996" s="5"/>
      <c r="P996" s="5"/>
      <c r="Q996" s="5"/>
      <c r="R996" s="5"/>
      <c r="S996" s="5"/>
      <c r="T996" s="5"/>
      <c r="U996" s="5"/>
      <c r="V996" s="5"/>
      <c r="W996" s="5"/>
      <c r="X996" s="5"/>
      <c r="Y996" s="5"/>
      <c r="Z996" s="5"/>
    </row>
    <row r="997" ht="16.5" customHeight="1">
      <c r="A997" s="5"/>
      <c r="B997" s="5"/>
      <c r="C997" s="5"/>
      <c r="D997" s="5"/>
      <c r="E997" s="5"/>
      <c r="F997" s="5"/>
      <c r="G997" s="5"/>
      <c r="H997" s="72"/>
      <c r="I997" s="107"/>
      <c r="J997" s="108"/>
      <c r="K997" s="5"/>
      <c r="L997" s="5"/>
      <c r="M997" s="5"/>
      <c r="N997" s="5"/>
      <c r="O997" s="5"/>
      <c r="P997" s="5"/>
      <c r="Q997" s="5"/>
      <c r="R997" s="5"/>
      <c r="S997" s="5"/>
      <c r="T997" s="5"/>
      <c r="U997" s="5"/>
      <c r="V997" s="5"/>
      <c r="W997" s="5"/>
      <c r="X997" s="5"/>
      <c r="Y997" s="5"/>
      <c r="Z997" s="5"/>
    </row>
    <row r="998" ht="16.5" customHeight="1">
      <c r="A998" s="5"/>
      <c r="B998" s="5"/>
      <c r="C998" s="5"/>
      <c r="D998" s="5"/>
      <c r="E998" s="5"/>
      <c r="F998" s="5"/>
      <c r="G998" s="5"/>
      <c r="H998" s="72"/>
      <c r="I998" s="107"/>
      <c r="J998" s="108"/>
      <c r="K998" s="5"/>
      <c r="L998" s="5"/>
      <c r="M998" s="5"/>
      <c r="N998" s="5"/>
      <c r="O998" s="5"/>
      <c r="P998" s="5"/>
      <c r="Q998" s="5"/>
      <c r="R998" s="5"/>
      <c r="S998" s="5"/>
      <c r="T998" s="5"/>
      <c r="U998" s="5"/>
      <c r="V998" s="5"/>
      <c r="W998" s="5"/>
      <c r="X998" s="5"/>
      <c r="Y998" s="5"/>
      <c r="Z998" s="5"/>
    </row>
    <row r="999" ht="16.5" customHeight="1">
      <c r="A999" s="5"/>
      <c r="B999" s="5"/>
      <c r="C999" s="5"/>
      <c r="D999" s="5"/>
      <c r="E999" s="5"/>
      <c r="F999" s="5"/>
      <c r="G999" s="5"/>
      <c r="H999" s="72"/>
      <c r="I999" s="107"/>
      <c r="J999" s="108"/>
      <c r="K999" s="5"/>
      <c r="L999" s="5"/>
      <c r="M999" s="5"/>
      <c r="N999" s="5"/>
      <c r="O999" s="5"/>
      <c r="P999" s="5"/>
      <c r="Q999" s="5"/>
      <c r="R999" s="5"/>
      <c r="S999" s="5"/>
      <c r="T999" s="5"/>
      <c r="U999" s="5"/>
      <c r="V999" s="5"/>
      <c r="W999" s="5"/>
      <c r="X999" s="5"/>
      <c r="Y999" s="5"/>
      <c r="Z999" s="5"/>
    </row>
    <row r="1000" ht="16.5" customHeight="1">
      <c r="A1000" s="5"/>
      <c r="B1000" s="5"/>
      <c r="C1000" s="5"/>
      <c r="D1000" s="5"/>
      <c r="E1000" s="5"/>
      <c r="F1000" s="5"/>
      <c r="G1000" s="5"/>
      <c r="H1000" s="72"/>
      <c r="I1000" s="107"/>
      <c r="J1000" s="108"/>
      <c r="K1000" s="5"/>
      <c r="L1000" s="5"/>
      <c r="M1000" s="5"/>
      <c r="N1000" s="5"/>
      <c r="O1000" s="5"/>
      <c r="P1000" s="5"/>
      <c r="Q1000" s="5"/>
      <c r="R1000" s="5"/>
      <c r="S1000" s="5"/>
      <c r="T1000" s="5"/>
      <c r="U1000" s="5"/>
      <c r="V1000" s="5"/>
      <c r="W1000" s="5"/>
      <c r="X1000" s="5"/>
      <c r="Y1000" s="5"/>
      <c r="Z1000" s="5"/>
    </row>
  </sheetData>
  <mergeCells count="26">
    <mergeCell ref="D11:D12"/>
    <mergeCell ref="E11:E12"/>
    <mergeCell ref="F11:F12"/>
    <mergeCell ref="G11:G12"/>
    <mergeCell ref="J11:J12"/>
    <mergeCell ref="K11:K12"/>
    <mergeCell ref="C3:E3"/>
    <mergeCell ref="C5:K5"/>
    <mergeCell ref="C6:K6"/>
    <mergeCell ref="C7:K8"/>
    <mergeCell ref="C9:K9"/>
    <mergeCell ref="C10:K10"/>
    <mergeCell ref="C11:C12"/>
    <mergeCell ref="D69:G69"/>
    <mergeCell ref="D70:G70"/>
    <mergeCell ref="H70:I70"/>
    <mergeCell ref="D71:G71"/>
    <mergeCell ref="H71:I71"/>
    <mergeCell ref="H72:I72"/>
    <mergeCell ref="H11:H12"/>
    <mergeCell ref="I11:I12"/>
    <mergeCell ref="C64:J64"/>
    <mergeCell ref="C66:J66"/>
    <mergeCell ref="D68:G68"/>
    <mergeCell ref="H68:J68"/>
    <mergeCell ref="H69:I69"/>
  </mergeCells>
  <printOptions horizontalCentered="1" verticalCentered="1"/>
  <pageMargins bottom="0.75" footer="0.0" header="0.0" left="0.25" right="0.25" top="0.75"/>
  <pageSetup fitToHeight="0" paperSize="1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6.75"/>
    <col customWidth="1" min="2" max="2" width="7.63"/>
    <col customWidth="1" min="3" max="3" width="7.38"/>
    <col customWidth="1" min="4" max="4" width="20.75"/>
    <col customWidth="1" min="5" max="5" width="5.38"/>
    <col customWidth="1" min="6" max="6" width="11.5"/>
    <col customWidth="1" min="7" max="7" width="11.25"/>
    <col customWidth="1" min="8" max="8" width="9.5"/>
    <col customWidth="1" min="9" max="9" width="14.0"/>
    <col customWidth="1" min="10" max="10" width="6.75"/>
    <col customWidth="1" min="11" max="11" width="7.63"/>
    <col customWidth="1" min="12" max="12" width="7.38"/>
    <col customWidth="1" min="13" max="13" width="20.75"/>
    <col customWidth="1" min="14" max="14" width="5.38"/>
    <col customWidth="1" min="15" max="15" width="11.5"/>
    <col customWidth="1" min="16" max="16" width="11.25"/>
    <col customWidth="1" min="17" max="17" width="9.5"/>
    <col customWidth="1" min="18" max="18" width="14.0"/>
    <col customWidth="1" min="19" max="19" width="6.75"/>
    <col customWidth="1" min="20" max="20" width="7.63"/>
    <col customWidth="1" min="21" max="21" width="7.38"/>
    <col customWidth="1" min="22" max="22" width="20.75"/>
    <col customWidth="1" min="23" max="23" width="5.38"/>
    <col customWidth="1" min="24" max="24" width="11.5"/>
    <col customWidth="1" min="25" max="25" width="11.25"/>
    <col customWidth="1" min="26" max="26" width="9.5"/>
    <col customWidth="1" min="27" max="27" width="14.0"/>
    <col customWidth="1" min="28" max="28" width="6.75"/>
    <col customWidth="1" min="29" max="29" width="7.63"/>
    <col customWidth="1" min="30" max="30" width="7.38"/>
    <col customWidth="1" min="31" max="31" width="20.75"/>
    <col customWidth="1" min="32" max="32" width="5.38"/>
    <col customWidth="1" min="33" max="33" width="11.5"/>
    <col customWidth="1" min="34" max="34" width="11.25"/>
    <col customWidth="1" min="35" max="35" width="9.5"/>
    <col customWidth="1" min="36" max="36" width="14.0"/>
    <col customWidth="1" min="37" max="37" width="6.75"/>
    <col customWidth="1" min="38" max="38" width="7.63"/>
    <col customWidth="1" min="39" max="39" width="7.38"/>
    <col customWidth="1" min="40" max="40" width="20.75"/>
    <col customWidth="1" min="41" max="41" width="5.38"/>
    <col customWidth="1" min="42" max="42" width="11.5"/>
    <col customWidth="1" min="43" max="43" width="11.25"/>
    <col customWidth="1" min="44" max="44" width="9.5"/>
    <col customWidth="1" min="45" max="45" width="14.0"/>
    <col customWidth="1" min="46" max="46" width="6.75"/>
    <col customWidth="1" min="47" max="47" width="7.63"/>
    <col customWidth="1" min="48" max="48" width="7.38"/>
    <col customWidth="1" min="49" max="49" width="20.75"/>
    <col customWidth="1" min="50" max="50" width="5.38"/>
    <col customWidth="1" min="51" max="51" width="11.5"/>
    <col customWidth="1" min="52" max="52" width="11.25"/>
    <col customWidth="1" min="53" max="53" width="9.5"/>
    <col customWidth="1" min="54" max="54" width="14.0"/>
    <col customWidth="1" min="55" max="55" width="6.75"/>
    <col customWidth="1" min="56" max="56" width="7.63"/>
    <col customWidth="1" min="57" max="57" width="7.38"/>
    <col customWidth="1" min="58" max="58" width="20.75"/>
    <col customWidth="1" min="59" max="59" width="5.38"/>
    <col customWidth="1" min="60" max="60" width="11.5"/>
    <col customWidth="1" min="61" max="61" width="11.25"/>
    <col customWidth="1" min="62" max="62" width="9.5"/>
    <col customWidth="1" min="63" max="63" width="14.0"/>
    <col customWidth="1" min="64" max="64" width="6.75"/>
    <col customWidth="1" min="65" max="65" width="7.63"/>
    <col customWidth="1" min="66" max="66" width="7.38"/>
    <col customWidth="1" min="67" max="67" width="20.75"/>
    <col customWidth="1" min="68" max="68" width="5.38"/>
    <col customWidth="1" min="69" max="69" width="11.5"/>
    <col customWidth="1" min="70" max="70" width="11.25"/>
    <col customWidth="1" min="71" max="71" width="9.5"/>
    <col customWidth="1" min="72" max="72" width="14.0"/>
    <col customWidth="1" min="73" max="73" width="6.75"/>
    <col customWidth="1" min="74" max="74" width="7.63"/>
    <col customWidth="1" min="75" max="75" width="7.38"/>
    <col customWidth="1" min="76" max="76" width="20.75"/>
    <col customWidth="1" min="77" max="77" width="5.38"/>
    <col customWidth="1" min="78" max="78" width="11.5"/>
    <col customWidth="1" min="79" max="79" width="11.25"/>
    <col customWidth="1" min="80" max="80" width="9.5"/>
    <col customWidth="1" min="81" max="81" width="14.0"/>
    <col customWidth="1" min="82" max="82" width="6.75"/>
    <col customWidth="1" min="83" max="83" width="7.63"/>
    <col customWidth="1" min="84" max="84" width="7.38"/>
    <col customWidth="1" min="85" max="85" width="20.75"/>
    <col customWidth="1" min="86" max="86" width="5.38"/>
    <col customWidth="1" min="87" max="87" width="11.5"/>
    <col customWidth="1" min="88" max="88" width="11.25"/>
    <col customWidth="1" min="89" max="89" width="9.5"/>
    <col customWidth="1" min="90" max="90" width="14.0"/>
    <col customWidth="1" min="91" max="91" width="6.75"/>
    <col customWidth="1" min="92" max="92" width="7.63"/>
    <col customWidth="1" min="93" max="93" width="7.38"/>
    <col customWidth="1" min="94" max="94" width="20.75"/>
    <col customWidth="1" min="95" max="95" width="5.38"/>
    <col customWidth="1" min="96" max="96" width="11.5"/>
    <col customWidth="1" min="97" max="97" width="11.25"/>
    <col customWidth="1" min="98" max="98" width="9.5"/>
    <col customWidth="1" min="99" max="99" width="14.0"/>
    <col customWidth="1" min="100" max="100" width="6.75"/>
    <col customWidth="1" min="101" max="101" width="7.63"/>
    <col customWidth="1" min="102" max="102" width="7.38"/>
    <col customWidth="1" min="103" max="103" width="20.75"/>
    <col customWidth="1" min="104" max="104" width="5.38"/>
    <col customWidth="1" min="105" max="105" width="11.5"/>
    <col customWidth="1" min="106" max="106" width="11.25"/>
    <col customWidth="1" min="107" max="107" width="9.5"/>
    <col customWidth="1" min="108" max="108" width="14.0"/>
    <col customWidth="1" min="109" max="109" width="6.75"/>
    <col customWidth="1" min="110" max="110" width="7.63"/>
    <col customWidth="1" min="111" max="111" width="7.38"/>
    <col customWidth="1" min="112" max="112" width="20.75"/>
    <col customWidth="1" min="113" max="113" width="5.38"/>
    <col customWidth="1" min="114" max="114" width="11.5"/>
    <col customWidth="1" min="115" max="115" width="11.25"/>
    <col customWidth="1" min="116" max="116" width="9.5"/>
    <col customWidth="1" min="117" max="117" width="14.0"/>
    <col customWidth="1" min="118" max="118" width="6.75"/>
    <col customWidth="1" min="119" max="119" width="7.63"/>
    <col customWidth="1" min="120" max="120" width="7.38"/>
    <col customWidth="1" min="121" max="121" width="20.75"/>
    <col customWidth="1" min="122" max="122" width="5.38"/>
    <col customWidth="1" min="123" max="123" width="11.5"/>
    <col customWidth="1" min="124" max="124" width="11.25"/>
    <col customWidth="1" min="125" max="125" width="9.5"/>
    <col customWidth="1" min="126" max="126" width="14.0"/>
    <col customWidth="1" min="127" max="127" width="6.75"/>
    <col customWidth="1" min="128" max="128" width="7.63"/>
    <col customWidth="1" min="129" max="129" width="7.38"/>
    <col customWidth="1" min="130" max="130" width="20.75"/>
    <col customWidth="1" min="131" max="131" width="5.38"/>
    <col customWidth="1" min="132" max="132" width="11.5"/>
    <col customWidth="1" min="133" max="133" width="11.25"/>
    <col customWidth="1" min="134" max="134" width="9.5"/>
    <col customWidth="1" min="135" max="135" width="14.0"/>
    <col customWidth="1" min="136" max="136" width="6.75"/>
    <col customWidth="1" min="137" max="137" width="7.63"/>
    <col customWidth="1" min="138" max="138" width="7.38"/>
    <col customWidth="1" min="139" max="139" width="20.75"/>
    <col customWidth="1" min="140" max="140" width="5.38"/>
    <col customWidth="1" min="141" max="141" width="11.5"/>
    <col customWidth="1" min="142" max="142" width="11.25"/>
    <col customWidth="1" min="143" max="143" width="9.5"/>
    <col customWidth="1" min="144" max="144" width="14.0"/>
    <col customWidth="1" min="145" max="145" width="6.75"/>
    <col customWidth="1" min="146" max="146" width="7.63"/>
    <col customWidth="1" min="147" max="147" width="7.38"/>
    <col customWidth="1" min="148" max="148" width="20.75"/>
    <col customWidth="1" min="149" max="149" width="5.38"/>
    <col customWidth="1" min="150" max="150" width="11.5"/>
    <col customWidth="1" min="151" max="151" width="11.25"/>
    <col customWidth="1" min="152" max="152" width="9.5"/>
    <col customWidth="1" min="153" max="153" width="14.0"/>
    <col customWidth="1" min="154" max="154" width="6.75"/>
    <col customWidth="1" min="155" max="155" width="7.63"/>
    <col customWidth="1" min="156" max="156" width="7.38"/>
    <col customWidth="1" min="157" max="157" width="20.75"/>
    <col customWidth="1" min="158" max="158" width="5.38"/>
    <col customWidth="1" min="159" max="159" width="11.5"/>
    <col customWidth="1" min="160" max="160" width="11.25"/>
    <col customWidth="1" min="161" max="161" width="9.5"/>
    <col customWidth="1" min="162" max="162" width="14.0"/>
    <col customWidth="1" min="163" max="163" width="6.75"/>
    <col customWidth="1" min="164" max="164" width="7.63"/>
    <col customWidth="1" min="165" max="165" width="7.38"/>
    <col customWidth="1" min="166" max="166" width="20.75"/>
    <col customWidth="1" min="167" max="167" width="5.38"/>
    <col customWidth="1" min="168" max="168" width="11.5"/>
    <col customWidth="1" min="169" max="169" width="11.25"/>
    <col customWidth="1" min="170" max="170" width="9.5"/>
    <col customWidth="1" min="171" max="171" width="14.0"/>
    <col customWidth="1" min="172" max="172" width="6.75"/>
    <col customWidth="1" min="173" max="173" width="7.63"/>
    <col customWidth="1" min="174" max="174" width="7.38"/>
    <col customWidth="1" min="175" max="175" width="20.75"/>
    <col customWidth="1" min="176" max="176" width="5.38"/>
    <col customWidth="1" min="177" max="177" width="11.5"/>
    <col customWidth="1" min="178" max="178" width="11.25"/>
    <col customWidth="1" min="179" max="179" width="9.5"/>
    <col customWidth="1" min="180" max="180" width="14.0"/>
    <col customWidth="1" min="181" max="181" width="6.75"/>
    <col customWidth="1" min="182" max="182" width="7.63"/>
    <col customWidth="1" min="183" max="183" width="7.38"/>
    <col customWidth="1" min="184" max="184" width="20.75"/>
    <col customWidth="1" min="185" max="185" width="5.38"/>
    <col customWidth="1" min="186" max="186" width="11.5"/>
    <col customWidth="1" min="187" max="187" width="11.25"/>
    <col customWidth="1" min="188" max="188" width="9.5"/>
    <col customWidth="1" min="189" max="189" width="14.0"/>
    <col customWidth="1" min="190" max="190" width="6.75"/>
    <col customWidth="1" min="191" max="191" width="7.63"/>
    <col customWidth="1" min="192" max="192" width="7.38"/>
    <col customWidth="1" min="193" max="193" width="20.75"/>
    <col customWidth="1" min="194" max="194" width="5.38"/>
    <col customWidth="1" min="195" max="195" width="11.5"/>
    <col customWidth="1" min="196" max="196" width="11.25"/>
    <col customWidth="1" min="197" max="197" width="9.5"/>
    <col customWidth="1" min="198" max="198" width="14.0"/>
    <col customWidth="1" min="199" max="199" width="6.75"/>
    <col customWidth="1" min="200" max="200" width="7.63"/>
    <col customWidth="1" min="201" max="201" width="7.38"/>
    <col customWidth="1" min="202" max="202" width="20.75"/>
    <col customWidth="1" min="203" max="203" width="5.38"/>
    <col customWidth="1" min="204" max="204" width="11.5"/>
    <col customWidth="1" min="205" max="205" width="11.25"/>
    <col customWidth="1" min="206" max="206" width="9.5"/>
    <col customWidth="1" min="207" max="207" width="14.0"/>
    <col customWidth="1" min="208" max="208" width="6.75"/>
    <col customWidth="1" min="209" max="209" width="7.63"/>
    <col customWidth="1" min="210" max="210" width="7.38"/>
    <col customWidth="1" min="211" max="211" width="20.75"/>
    <col customWidth="1" min="212" max="212" width="5.38"/>
    <col customWidth="1" min="213" max="213" width="11.5"/>
    <col customWidth="1" min="214" max="214" width="11.25"/>
    <col customWidth="1" min="215" max="215" width="7.88"/>
    <col customWidth="1" min="216" max="216" width="14.0"/>
    <col customWidth="1" min="217" max="217" width="6.75"/>
    <col customWidth="1" min="218" max="218" width="7.63"/>
    <col customWidth="1" min="219" max="219" width="7.38"/>
    <col customWidth="1" min="220" max="220" width="20.75"/>
    <col customWidth="1" min="221" max="221" width="5.38"/>
    <col customWidth="1" min="222" max="222" width="11.5"/>
    <col customWidth="1" min="223" max="223" width="11.25"/>
    <col customWidth="1" min="224" max="224" width="9.5"/>
    <col customWidth="1" min="225" max="225" width="14.0"/>
    <col customWidth="1" min="226" max="226" width="6.75"/>
    <col customWidth="1" min="227" max="227" width="7.63"/>
    <col customWidth="1" min="228" max="228" width="7.38"/>
    <col customWidth="1" min="229" max="229" width="20.75"/>
    <col customWidth="1" min="230" max="230" width="5.38"/>
    <col customWidth="1" min="231" max="231" width="11.5"/>
    <col customWidth="1" min="232" max="232" width="11.25"/>
    <col customWidth="1" min="233" max="233" width="9.5"/>
    <col customWidth="1" min="234" max="234" width="14.0"/>
    <col customWidth="1" min="235" max="235" width="6.75"/>
    <col customWidth="1" min="236" max="236" width="7.63"/>
    <col customWidth="1" min="237" max="237" width="7.38"/>
    <col customWidth="1" min="238" max="238" width="20.75"/>
    <col customWidth="1" min="239" max="239" width="5.38"/>
    <col customWidth="1" min="240" max="240" width="11.5"/>
    <col customWidth="1" min="241" max="241" width="11.25"/>
    <col customWidth="1" min="242" max="242" width="9.5"/>
    <col customWidth="1" min="243" max="243" width="14.0"/>
    <col customWidth="1" min="244" max="244" width="6.75"/>
    <col customWidth="1" min="245" max="245" width="7.63"/>
    <col customWidth="1" min="246" max="246" width="7.38"/>
    <col customWidth="1" min="247" max="247" width="20.75"/>
    <col customWidth="1" min="248" max="248" width="5.38"/>
    <col customWidth="1" min="249" max="249" width="11.5"/>
    <col customWidth="1" min="250" max="250" width="11.25"/>
    <col customWidth="1" min="251" max="251" width="9.5"/>
    <col customWidth="1" min="252" max="252" width="14.0"/>
    <col customWidth="1" min="253" max="253" width="6.75"/>
    <col customWidth="1" min="254" max="254" width="7.63"/>
    <col customWidth="1" min="255" max="255" width="7.38"/>
    <col customWidth="1" min="256" max="256" width="20.75"/>
    <col customWidth="1" min="257" max="257" width="5.38"/>
    <col customWidth="1" min="258" max="258" width="11.5"/>
    <col customWidth="1" min="259" max="259" width="11.25"/>
    <col customWidth="1" min="260" max="260" width="9.5"/>
    <col customWidth="1" min="261" max="261" width="14.0"/>
    <col customWidth="1" min="262" max="262" width="6.75"/>
    <col customWidth="1" min="263" max="263" width="7.63"/>
    <col customWidth="1" min="264" max="264" width="7.38"/>
    <col customWidth="1" min="265" max="265" width="20.75"/>
    <col customWidth="1" min="266" max="266" width="5.38"/>
    <col customWidth="1" min="267" max="267" width="11.5"/>
    <col customWidth="1" min="268" max="268" width="11.25"/>
    <col customWidth="1" min="269" max="269" width="9.5"/>
    <col customWidth="1" min="270" max="270" width="14.0"/>
    <col customWidth="1" min="271" max="271" width="6.75"/>
    <col customWidth="1" min="272" max="272" width="7.63"/>
    <col customWidth="1" min="273" max="273" width="7.38"/>
    <col customWidth="1" min="274" max="274" width="20.75"/>
    <col customWidth="1" min="275" max="275" width="5.38"/>
    <col customWidth="1" min="276" max="276" width="11.5"/>
    <col customWidth="1" min="277" max="277" width="11.25"/>
    <col customWidth="1" min="278" max="278" width="9.5"/>
    <col customWidth="1" min="279" max="279" width="14.0"/>
    <col customWidth="1" min="280" max="280" width="6.75"/>
    <col customWidth="1" min="281" max="281" width="7.63"/>
    <col customWidth="1" min="282" max="282" width="7.38"/>
    <col customWidth="1" min="283" max="283" width="20.75"/>
    <col customWidth="1" min="284" max="284" width="5.38"/>
    <col customWidth="1" min="285" max="285" width="11.5"/>
    <col customWidth="1" min="286" max="286" width="11.25"/>
    <col customWidth="1" min="287" max="287" width="9.5"/>
    <col customWidth="1" min="288" max="288" width="14.0"/>
    <col customWidth="1" min="289" max="289" width="6.75"/>
    <col customWidth="1" min="290" max="290" width="7.63"/>
    <col customWidth="1" min="291" max="291" width="7.38"/>
    <col customWidth="1" min="292" max="292" width="20.75"/>
    <col customWidth="1" min="293" max="293" width="5.38"/>
    <col customWidth="1" min="294" max="294" width="11.5"/>
    <col customWidth="1" min="295" max="295" width="11.25"/>
    <col customWidth="1" min="296" max="296" width="9.5"/>
    <col customWidth="1" min="297" max="297" width="14.0"/>
    <col customWidth="1" min="298" max="298" width="6.75"/>
    <col customWidth="1" min="299" max="299" width="7.63"/>
    <col customWidth="1" min="300" max="300" width="7.38"/>
    <col customWidth="1" min="301" max="301" width="20.75"/>
    <col customWidth="1" min="302" max="302" width="5.38"/>
    <col customWidth="1" min="303" max="303" width="11.5"/>
    <col customWidth="1" min="304" max="304" width="11.25"/>
    <col customWidth="1" min="305" max="305" width="9.5"/>
    <col customWidth="1" min="306" max="306" width="14.0"/>
    <col customWidth="1" min="307" max="307" width="6.75"/>
    <col customWidth="1" min="308" max="308" width="7.63"/>
    <col customWidth="1" min="309" max="309" width="7.38"/>
    <col customWidth="1" min="310" max="310" width="20.75"/>
    <col customWidth="1" min="311" max="311" width="5.38"/>
    <col customWidth="1" min="312" max="312" width="11.5"/>
    <col customWidth="1" min="313" max="313" width="11.25"/>
    <col customWidth="1" min="314" max="314" width="9.5"/>
    <col customWidth="1" min="315" max="315" width="14.0"/>
    <col customWidth="1" min="316" max="316" width="6.75"/>
    <col customWidth="1" min="317" max="317" width="7.63"/>
    <col customWidth="1" min="318" max="318" width="7.38"/>
    <col customWidth="1" min="319" max="319" width="20.75"/>
    <col customWidth="1" min="320" max="320" width="5.38"/>
    <col customWidth="1" min="321" max="321" width="11.5"/>
    <col customWidth="1" min="322" max="322" width="11.25"/>
    <col customWidth="1" min="323" max="323" width="9.5"/>
    <col customWidth="1" min="324" max="324" width="14.0"/>
    <col customWidth="1" min="325" max="325" width="6.75"/>
    <col customWidth="1" min="326" max="326" width="7.63"/>
    <col customWidth="1" min="327" max="327" width="7.38"/>
    <col customWidth="1" min="328" max="328" width="20.75"/>
    <col customWidth="1" min="329" max="329" width="5.38"/>
    <col customWidth="1" min="330" max="330" width="11.5"/>
    <col customWidth="1" min="331" max="331" width="11.25"/>
    <col customWidth="1" min="332" max="332" width="9.5"/>
    <col customWidth="1" min="333" max="333" width="14.0"/>
    <col customWidth="1" min="334" max="334" width="6.75"/>
    <col customWidth="1" min="335" max="335" width="7.63"/>
    <col customWidth="1" min="336" max="336" width="7.38"/>
    <col customWidth="1" min="337" max="337" width="20.75"/>
    <col customWidth="1" min="338" max="338" width="5.38"/>
    <col customWidth="1" min="339" max="339" width="11.5"/>
    <col customWidth="1" min="340" max="340" width="11.25"/>
    <col customWidth="1" min="341" max="341" width="9.5"/>
    <col customWidth="1" min="342" max="342" width="14.0"/>
  </cols>
  <sheetData>
    <row r="1">
      <c r="A1" s="110" t="s">
        <v>0</v>
      </c>
      <c r="B1" s="14"/>
      <c r="C1" s="15"/>
      <c r="D1" s="5"/>
      <c r="E1" s="111"/>
      <c r="J1" s="110" t="s">
        <v>0</v>
      </c>
      <c r="K1" s="14"/>
      <c r="L1" s="15"/>
      <c r="M1" s="5"/>
      <c r="N1" s="111"/>
      <c r="S1" s="110" t="s">
        <v>0</v>
      </c>
      <c r="T1" s="14"/>
      <c r="U1" s="15"/>
      <c r="V1" s="5"/>
      <c r="W1" s="111"/>
      <c r="AB1" s="110" t="s">
        <v>0</v>
      </c>
      <c r="AC1" s="14"/>
      <c r="AD1" s="15"/>
      <c r="AE1" s="5"/>
      <c r="AF1" s="111"/>
      <c r="AK1" s="110" t="s">
        <v>0</v>
      </c>
      <c r="AL1" s="14"/>
      <c r="AM1" s="15"/>
      <c r="AN1" s="5"/>
      <c r="AO1" s="111"/>
      <c r="AT1" s="110" t="s">
        <v>0</v>
      </c>
      <c r="AU1" s="14"/>
      <c r="AV1" s="15"/>
      <c r="AW1" s="5"/>
      <c r="AX1" s="111"/>
      <c r="BC1" s="110" t="s">
        <v>0</v>
      </c>
      <c r="BD1" s="14"/>
      <c r="BE1" s="15"/>
      <c r="BF1" s="5"/>
      <c r="BG1" s="111"/>
      <c r="BL1" s="110" t="s">
        <v>0</v>
      </c>
      <c r="BM1" s="14"/>
      <c r="BN1" s="15"/>
      <c r="BO1" s="5"/>
      <c r="BP1" s="111"/>
      <c r="BU1" s="110" t="s">
        <v>0</v>
      </c>
      <c r="BV1" s="14"/>
      <c r="BW1" s="15"/>
      <c r="BX1" s="5"/>
      <c r="BY1" s="111"/>
      <c r="CD1" s="110" t="s">
        <v>0</v>
      </c>
      <c r="CE1" s="14"/>
      <c r="CF1" s="15"/>
      <c r="CG1" s="5"/>
      <c r="CH1" s="111"/>
      <c r="CM1" s="110" t="s">
        <v>0</v>
      </c>
      <c r="CN1" s="14"/>
      <c r="CO1" s="15"/>
      <c r="CP1" s="5"/>
      <c r="CQ1" s="111"/>
      <c r="CV1" s="110" t="s">
        <v>0</v>
      </c>
      <c r="CW1" s="14"/>
      <c r="CX1" s="15"/>
      <c r="CY1" s="5"/>
      <c r="CZ1" s="111"/>
      <c r="DE1" s="110" t="s">
        <v>0</v>
      </c>
      <c r="DF1" s="14"/>
      <c r="DG1" s="15"/>
      <c r="DH1" s="5"/>
      <c r="DI1" s="111"/>
      <c r="DN1" s="110" t="s">
        <v>0</v>
      </c>
      <c r="DO1" s="14"/>
      <c r="DP1" s="15"/>
      <c r="DQ1" s="5"/>
      <c r="DR1" s="111"/>
      <c r="DW1" s="110" t="s">
        <v>0</v>
      </c>
      <c r="DX1" s="14"/>
      <c r="DY1" s="15"/>
      <c r="DZ1" s="5"/>
      <c r="EA1" s="111"/>
      <c r="EF1" s="110" t="s">
        <v>0</v>
      </c>
      <c r="EG1" s="14"/>
      <c r="EH1" s="15"/>
      <c r="EI1" s="5"/>
      <c r="EJ1" s="111"/>
      <c r="EO1" s="110" t="s">
        <v>0</v>
      </c>
      <c r="EP1" s="14"/>
      <c r="EQ1" s="15"/>
      <c r="ER1" s="5"/>
      <c r="ES1" s="111"/>
      <c r="EX1" s="110" t="s">
        <v>0</v>
      </c>
      <c r="EY1" s="14"/>
      <c r="EZ1" s="15"/>
      <c r="FA1" s="5"/>
      <c r="FB1" s="111"/>
      <c r="FG1" s="110" t="s">
        <v>0</v>
      </c>
      <c r="FH1" s="14"/>
      <c r="FI1" s="15"/>
      <c r="FJ1" s="5"/>
      <c r="FK1" s="111"/>
      <c r="FP1" s="110" t="s">
        <v>0</v>
      </c>
      <c r="FQ1" s="14"/>
      <c r="FR1" s="15"/>
      <c r="FS1" s="5"/>
      <c r="FT1" s="111"/>
      <c r="FY1" s="110" t="s">
        <v>0</v>
      </c>
      <c r="FZ1" s="14"/>
      <c r="GA1" s="15"/>
      <c r="GB1" s="5"/>
      <c r="GC1" s="111"/>
      <c r="GH1" s="110" t="s">
        <v>0</v>
      </c>
      <c r="GI1" s="14"/>
      <c r="GJ1" s="15"/>
      <c r="GK1" s="5"/>
      <c r="GL1" s="111"/>
      <c r="GQ1" s="110" t="s">
        <v>0</v>
      </c>
      <c r="GR1" s="14"/>
      <c r="GS1" s="15"/>
      <c r="GT1" s="5"/>
      <c r="GU1" s="111"/>
      <c r="GZ1" s="110" t="s">
        <v>0</v>
      </c>
      <c r="HA1" s="14"/>
      <c r="HB1" s="15"/>
      <c r="HC1" s="5"/>
      <c r="HD1" s="111"/>
      <c r="HI1" s="110" t="s">
        <v>0</v>
      </c>
      <c r="HJ1" s="14"/>
      <c r="HK1" s="15"/>
      <c r="HL1" s="5"/>
      <c r="HM1" s="111"/>
      <c r="HR1" s="110" t="s">
        <v>0</v>
      </c>
      <c r="HS1" s="14"/>
      <c r="HT1" s="15"/>
      <c r="HU1" s="5"/>
      <c r="HV1" s="111"/>
      <c r="IA1" s="110" t="s">
        <v>0</v>
      </c>
      <c r="IB1" s="14"/>
      <c r="IC1" s="15"/>
      <c r="ID1" s="5"/>
      <c r="IE1" s="111"/>
      <c r="IJ1" s="110" t="s">
        <v>0</v>
      </c>
      <c r="IK1" s="14"/>
      <c r="IL1" s="15"/>
      <c r="IM1" s="5"/>
      <c r="IN1" s="111"/>
      <c r="IS1" s="110" t="s">
        <v>0</v>
      </c>
      <c r="IT1" s="14"/>
      <c r="IU1" s="15"/>
      <c r="IV1" s="5"/>
      <c r="IW1" s="111"/>
      <c r="JB1" s="110" t="s">
        <v>0</v>
      </c>
      <c r="JC1" s="14"/>
      <c r="JD1" s="15"/>
      <c r="JE1" s="5"/>
      <c r="JF1" s="111"/>
      <c r="JK1" s="110" t="s">
        <v>0</v>
      </c>
      <c r="JL1" s="14"/>
      <c r="JM1" s="15"/>
      <c r="JN1" s="5"/>
      <c r="JO1" s="111"/>
      <c r="JT1" s="110" t="s">
        <v>0</v>
      </c>
      <c r="JU1" s="14"/>
      <c r="JV1" s="15"/>
      <c r="JW1" s="5"/>
      <c r="JX1" s="111"/>
      <c r="KC1" s="110" t="s">
        <v>0</v>
      </c>
      <c r="KD1" s="14"/>
      <c r="KE1" s="15"/>
      <c r="KF1" s="5"/>
      <c r="KG1" s="111"/>
      <c r="KL1" s="110" t="s">
        <v>0</v>
      </c>
      <c r="KM1" s="14"/>
      <c r="KN1" s="15"/>
      <c r="KO1" s="5"/>
      <c r="KP1" s="111"/>
      <c r="KU1" s="110" t="s">
        <v>0</v>
      </c>
      <c r="KV1" s="14"/>
      <c r="KW1" s="15"/>
      <c r="KX1" s="5"/>
      <c r="KY1" s="111"/>
      <c r="LD1" s="110" t="s">
        <v>0</v>
      </c>
      <c r="LE1" s="14"/>
      <c r="LF1" s="15"/>
      <c r="LG1" s="5"/>
      <c r="LH1" s="111"/>
      <c r="LM1" s="110" t="s">
        <v>0</v>
      </c>
      <c r="LN1" s="14"/>
      <c r="LO1" s="15"/>
      <c r="LP1" s="5"/>
      <c r="LQ1" s="111"/>
      <c r="LV1" s="110" t="s">
        <v>0</v>
      </c>
      <c r="LW1" s="14"/>
      <c r="LX1" s="15"/>
      <c r="LY1" s="5"/>
      <c r="LZ1" s="111"/>
    </row>
    <row r="2">
      <c r="A2" s="112" t="s">
        <v>1</v>
      </c>
      <c r="B2" s="113" t="s">
        <v>2</v>
      </c>
      <c r="C2" s="114">
        <v>3.0</v>
      </c>
      <c r="D2" s="5"/>
      <c r="J2" s="112" t="s">
        <v>1</v>
      </c>
      <c r="K2" s="113" t="s">
        <v>2</v>
      </c>
      <c r="L2" s="114">
        <v>3.0</v>
      </c>
      <c r="M2" s="5"/>
      <c r="S2" s="112" t="s">
        <v>1</v>
      </c>
      <c r="T2" s="113" t="s">
        <v>2</v>
      </c>
      <c r="U2" s="114">
        <v>3.0</v>
      </c>
      <c r="V2" s="5"/>
      <c r="AB2" s="112" t="s">
        <v>1</v>
      </c>
      <c r="AC2" s="113" t="s">
        <v>2</v>
      </c>
      <c r="AD2" s="114">
        <v>3.0</v>
      </c>
      <c r="AE2" s="5"/>
      <c r="AK2" s="112" t="s">
        <v>1</v>
      </c>
      <c r="AL2" s="113" t="s">
        <v>2</v>
      </c>
      <c r="AM2" s="114">
        <v>3.0</v>
      </c>
      <c r="AN2" s="115" t="s">
        <v>133</v>
      </c>
      <c r="AT2" s="112" t="s">
        <v>1</v>
      </c>
      <c r="AU2" s="113" t="s">
        <v>2</v>
      </c>
      <c r="AV2" s="114">
        <v>3.0</v>
      </c>
      <c r="AW2" s="5"/>
      <c r="BC2" s="112" t="s">
        <v>1</v>
      </c>
      <c r="BD2" s="113" t="s">
        <v>2</v>
      </c>
      <c r="BE2" s="114">
        <v>3.0</v>
      </c>
      <c r="BF2" s="5"/>
      <c r="BL2" s="112" t="s">
        <v>1</v>
      </c>
      <c r="BM2" s="113" t="s">
        <v>2</v>
      </c>
      <c r="BN2" s="114">
        <v>3.0</v>
      </c>
      <c r="BO2" s="5"/>
      <c r="BU2" s="112" t="s">
        <v>1</v>
      </c>
      <c r="BV2" s="113" t="s">
        <v>2</v>
      </c>
      <c r="BW2" s="114">
        <v>3.0</v>
      </c>
      <c r="BX2" s="5"/>
      <c r="CD2" s="112" t="s">
        <v>1</v>
      </c>
      <c r="CE2" s="113" t="s">
        <v>2</v>
      </c>
      <c r="CF2" s="114">
        <v>3.0</v>
      </c>
      <c r="CG2" s="5"/>
      <c r="CM2" s="112" t="s">
        <v>1</v>
      </c>
      <c r="CN2" s="113" t="s">
        <v>2</v>
      </c>
      <c r="CO2" s="114">
        <v>3.0</v>
      </c>
      <c r="CP2" s="5"/>
      <c r="CV2" s="112" t="s">
        <v>1</v>
      </c>
      <c r="CW2" s="113" t="s">
        <v>2</v>
      </c>
      <c r="CX2" s="114">
        <v>3.0</v>
      </c>
      <c r="CY2" s="5"/>
      <c r="DE2" s="112" t="s">
        <v>1</v>
      </c>
      <c r="DF2" s="113" t="s">
        <v>2</v>
      </c>
      <c r="DG2" s="114">
        <v>3.0</v>
      </c>
      <c r="DH2" s="5"/>
      <c r="DN2" s="112" t="s">
        <v>1</v>
      </c>
      <c r="DO2" s="113" t="s">
        <v>2</v>
      </c>
      <c r="DP2" s="114">
        <v>3.0</v>
      </c>
      <c r="DQ2" s="5"/>
      <c r="DW2" s="112" t="s">
        <v>1</v>
      </c>
      <c r="DX2" s="113" t="s">
        <v>2</v>
      </c>
      <c r="DY2" s="114">
        <v>3.0</v>
      </c>
      <c r="DZ2" s="5"/>
      <c r="EF2" s="112" t="s">
        <v>1</v>
      </c>
      <c r="EG2" s="113" t="s">
        <v>2</v>
      </c>
      <c r="EH2" s="114">
        <v>3.0</v>
      </c>
      <c r="EI2" s="5"/>
      <c r="EO2" s="112" t="s">
        <v>1</v>
      </c>
      <c r="EP2" s="113" t="s">
        <v>2</v>
      </c>
      <c r="EQ2" s="114">
        <v>3.0</v>
      </c>
      <c r="ER2" s="5"/>
      <c r="EX2" s="112" t="s">
        <v>1</v>
      </c>
      <c r="EY2" s="113" t="s">
        <v>2</v>
      </c>
      <c r="EZ2" s="114">
        <v>3.0</v>
      </c>
      <c r="FA2" s="5"/>
      <c r="FG2" s="112" t="s">
        <v>1</v>
      </c>
      <c r="FH2" s="113" t="s">
        <v>2</v>
      </c>
      <c r="FI2" s="114">
        <v>3.0</v>
      </c>
      <c r="FJ2" s="5"/>
      <c r="FP2" s="112" t="s">
        <v>1</v>
      </c>
      <c r="FQ2" s="113" t="s">
        <v>2</v>
      </c>
      <c r="FR2" s="114">
        <v>3.0</v>
      </c>
      <c r="FS2" s="5"/>
      <c r="FY2" s="112" t="s">
        <v>1</v>
      </c>
      <c r="FZ2" s="113" t="s">
        <v>2</v>
      </c>
      <c r="GA2" s="114">
        <v>3.0</v>
      </c>
      <c r="GB2" s="5"/>
      <c r="GH2" s="112" t="s">
        <v>1</v>
      </c>
      <c r="GI2" s="113" t="s">
        <v>2</v>
      </c>
      <c r="GJ2" s="114">
        <v>3.0</v>
      </c>
      <c r="GK2" s="5"/>
      <c r="GQ2" s="112" t="s">
        <v>1</v>
      </c>
      <c r="GR2" s="113" t="s">
        <v>2</v>
      </c>
      <c r="GS2" s="114">
        <v>3.0</v>
      </c>
      <c r="GT2" s="5"/>
      <c r="GZ2" s="112" t="s">
        <v>1</v>
      </c>
      <c r="HA2" s="113" t="s">
        <v>2</v>
      </c>
      <c r="HB2" s="114">
        <v>3.0</v>
      </c>
      <c r="HC2" s="5"/>
      <c r="HI2" s="112" t="s">
        <v>1</v>
      </c>
      <c r="HJ2" s="113" t="s">
        <v>2</v>
      </c>
      <c r="HK2" s="114">
        <v>3.0</v>
      </c>
      <c r="HL2" s="5"/>
      <c r="HR2" s="112" t="s">
        <v>1</v>
      </c>
      <c r="HS2" s="113" t="s">
        <v>2</v>
      </c>
      <c r="HT2" s="114">
        <v>3.0</v>
      </c>
      <c r="HU2" s="5"/>
      <c r="IA2" s="112" t="s">
        <v>1</v>
      </c>
      <c r="IB2" s="113" t="s">
        <v>2</v>
      </c>
      <c r="IC2" s="114">
        <v>3.0</v>
      </c>
      <c r="ID2" s="5"/>
      <c r="IJ2" s="112" t="s">
        <v>1</v>
      </c>
      <c r="IK2" s="113" t="s">
        <v>2</v>
      </c>
      <c r="IL2" s="114">
        <v>3.0</v>
      </c>
      <c r="IM2" s="5"/>
      <c r="IS2" s="112" t="s">
        <v>1</v>
      </c>
      <c r="IT2" s="113" t="s">
        <v>2</v>
      </c>
      <c r="IU2" s="114">
        <v>3.0</v>
      </c>
      <c r="IV2" s="5"/>
      <c r="JB2" s="112" t="s">
        <v>1</v>
      </c>
      <c r="JC2" s="113" t="s">
        <v>2</v>
      </c>
      <c r="JD2" s="114">
        <v>3.0</v>
      </c>
      <c r="JE2" s="5"/>
      <c r="JK2" s="112" t="s">
        <v>1</v>
      </c>
      <c r="JL2" s="113" t="s">
        <v>2</v>
      </c>
      <c r="JM2" s="114">
        <v>3.0</v>
      </c>
      <c r="JN2" s="5"/>
      <c r="JT2" s="112" t="s">
        <v>1</v>
      </c>
      <c r="JU2" s="113" t="s">
        <v>2</v>
      </c>
      <c r="JV2" s="114">
        <v>3.0</v>
      </c>
      <c r="JW2" s="5"/>
      <c r="KC2" s="112" t="s">
        <v>1</v>
      </c>
      <c r="KD2" s="113" t="s">
        <v>2</v>
      </c>
      <c r="KE2" s="114">
        <v>3.0</v>
      </c>
      <c r="KF2" s="5"/>
      <c r="KL2" s="112" t="s">
        <v>1</v>
      </c>
      <c r="KM2" s="113" t="s">
        <v>2</v>
      </c>
      <c r="KN2" s="114">
        <v>3.0</v>
      </c>
      <c r="KO2" s="5"/>
      <c r="KU2" s="112" t="s">
        <v>1</v>
      </c>
      <c r="KV2" s="113" t="s">
        <v>2</v>
      </c>
      <c r="KW2" s="114">
        <v>3.0</v>
      </c>
      <c r="KX2" s="5"/>
      <c r="LD2" s="112" t="s">
        <v>1</v>
      </c>
      <c r="LE2" s="113" t="s">
        <v>2</v>
      </c>
      <c r="LF2" s="114">
        <v>3.0</v>
      </c>
      <c r="LG2" s="5"/>
      <c r="LM2" s="112" t="s">
        <v>1</v>
      </c>
      <c r="LN2" s="113" t="s">
        <v>2</v>
      </c>
      <c r="LO2" s="114">
        <v>3.0</v>
      </c>
      <c r="LP2" s="5"/>
      <c r="LV2" s="112" t="s">
        <v>1</v>
      </c>
      <c r="LW2" s="113" t="s">
        <v>2</v>
      </c>
      <c r="LX2" s="114">
        <v>3.0</v>
      </c>
      <c r="LY2" s="5"/>
    </row>
    <row r="3">
      <c r="A3" s="116" t="s">
        <v>134</v>
      </c>
      <c r="J3" s="116" t="s">
        <v>134</v>
      </c>
      <c r="S3" s="116" t="s">
        <v>134</v>
      </c>
      <c r="AB3" s="116" t="s">
        <v>134</v>
      </c>
      <c r="AK3" s="116" t="s">
        <v>134</v>
      </c>
      <c r="AT3" s="116" t="s">
        <v>134</v>
      </c>
      <c r="BC3" s="116" t="s">
        <v>134</v>
      </c>
      <c r="BL3" s="116" t="s">
        <v>134</v>
      </c>
      <c r="BU3" s="116" t="s">
        <v>134</v>
      </c>
      <c r="CD3" s="116" t="s">
        <v>134</v>
      </c>
      <c r="CM3" s="116" t="s">
        <v>134</v>
      </c>
      <c r="CV3" s="116" t="s">
        <v>134</v>
      </c>
      <c r="DE3" s="116" t="s">
        <v>134</v>
      </c>
      <c r="DN3" s="116" t="s">
        <v>134</v>
      </c>
      <c r="DW3" s="116" t="s">
        <v>134</v>
      </c>
      <c r="EF3" s="116" t="s">
        <v>134</v>
      </c>
      <c r="EO3" s="116" t="s">
        <v>134</v>
      </c>
      <c r="EX3" s="116" t="s">
        <v>134</v>
      </c>
      <c r="FG3" s="116" t="s">
        <v>134</v>
      </c>
      <c r="FP3" s="116" t="s">
        <v>134</v>
      </c>
      <c r="FY3" s="116" t="s">
        <v>134</v>
      </c>
      <c r="GH3" s="116" t="s">
        <v>134</v>
      </c>
      <c r="GQ3" s="116" t="s">
        <v>134</v>
      </c>
      <c r="GZ3" s="116" t="s">
        <v>134</v>
      </c>
      <c r="HI3" s="116" t="s">
        <v>134</v>
      </c>
      <c r="HR3" s="116" t="s">
        <v>134</v>
      </c>
      <c r="IA3" s="116" t="s">
        <v>134</v>
      </c>
      <c r="IJ3" s="116" t="s">
        <v>134</v>
      </c>
      <c r="IS3" s="116" t="s">
        <v>134</v>
      </c>
      <c r="JB3" s="116" t="s">
        <v>134</v>
      </c>
      <c r="JK3" s="116" t="s">
        <v>134</v>
      </c>
      <c r="JT3" s="116" t="s">
        <v>134</v>
      </c>
      <c r="KC3" s="116" t="s">
        <v>134</v>
      </c>
      <c r="KL3" s="116" t="s">
        <v>134</v>
      </c>
      <c r="KU3" s="116" t="s">
        <v>134</v>
      </c>
      <c r="LD3" s="116" t="s">
        <v>134</v>
      </c>
      <c r="LM3" s="116" t="s">
        <v>134</v>
      </c>
      <c r="LV3" s="116" t="s">
        <v>134</v>
      </c>
    </row>
    <row r="4">
      <c r="A4" s="117" t="s">
        <v>135</v>
      </c>
      <c r="J4" s="117" t="s">
        <v>135</v>
      </c>
      <c r="S4" s="117" t="s">
        <v>135</v>
      </c>
      <c r="AB4" s="117" t="s">
        <v>135</v>
      </c>
      <c r="AK4" s="117" t="s">
        <v>135</v>
      </c>
      <c r="AT4" s="117" t="s">
        <v>135</v>
      </c>
      <c r="BC4" s="117" t="s">
        <v>135</v>
      </c>
      <c r="BL4" s="117" t="s">
        <v>135</v>
      </c>
      <c r="BU4" s="117" t="s">
        <v>135</v>
      </c>
      <c r="CD4" s="117" t="s">
        <v>135</v>
      </c>
      <c r="CM4" s="117" t="s">
        <v>135</v>
      </c>
      <c r="CV4" s="117" t="s">
        <v>135</v>
      </c>
      <c r="DE4" s="117" t="s">
        <v>135</v>
      </c>
      <c r="DN4" s="117" t="s">
        <v>135</v>
      </c>
      <c r="DW4" s="117" t="s">
        <v>135</v>
      </c>
      <c r="EF4" s="117" t="s">
        <v>135</v>
      </c>
      <c r="EO4" s="117" t="s">
        <v>135</v>
      </c>
      <c r="EX4" s="117" t="s">
        <v>135</v>
      </c>
      <c r="FG4" s="117" t="s">
        <v>135</v>
      </c>
      <c r="FP4" s="117" t="s">
        <v>135</v>
      </c>
      <c r="FY4" s="117" t="s">
        <v>135</v>
      </c>
      <c r="GH4" s="117" t="s">
        <v>135</v>
      </c>
      <c r="GQ4" s="117" t="s">
        <v>135</v>
      </c>
      <c r="GZ4" s="117" t="s">
        <v>135</v>
      </c>
      <c r="HI4" s="117" t="s">
        <v>135</v>
      </c>
      <c r="HR4" s="117" t="s">
        <v>135</v>
      </c>
      <c r="IA4" s="117" t="s">
        <v>135</v>
      </c>
      <c r="IJ4" s="117" t="s">
        <v>135</v>
      </c>
      <c r="IS4" s="117" t="s">
        <v>135</v>
      </c>
      <c r="JB4" s="117" t="s">
        <v>135</v>
      </c>
      <c r="JK4" s="117" t="s">
        <v>135</v>
      </c>
      <c r="JT4" s="117" t="s">
        <v>135</v>
      </c>
      <c r="KC4" s="117" t="s">
        <v>135</v>
      </c>
      <c r="KL4" s="117" t="s">
        <v>135</v>
      </c>
      <c r="KU4" s="117" t="s">
        <v>135</v>
      </c>
      <c r="LD4" s="117" t="s">
        <v>135</v>
      </c>
      <c r="LM4" s="117" t="s">
        <v>135</v>
      </c>
      <c r="LV4" s="117" t="s">
        <v>135</v>
      </c>
    </row>
    <row r="5">
      <c r="A5" s="117" t="s">
        <v>136</v>
      </c>
      <c r="J5" s="117" t="s">
        <v>136</v>
      </c>
      <c r="S5" s="117" t="s">
        <v>136</v>
      </c>
      <c r="AB5" s="117" t="s">
        <v>136</v>
      </c>
      <c r="AK5" s="117" t="s">
        <v>136</v>
      </c>
      <c r="AT5" s="117" t="s">
        <v>136</v>
      </c>
      <c r="BC5" s="117" t="s">
        <v>136</v>
      </c>
      <c r="BL5" s="117" t="s">
        <v>136</v>
      </c>
      <c r="BU5" s="117" t="s">
        <v>136</v>
      </c>
      <c r="CD5" s="117" t="s">
        <v>136</v>
      </c>
      <c r="CM5" s="117" t="s">
        <v>136</v>
      </c>
      <c r="CV5" s="117" t="s">
        <v>136</v>
      </c>
      <c r="DE5" s="117" t="s">
        <v>136</v>
      </c>
      <c r="DN5" s="117" t="s">
        <v>136</v>
      </c>
      <c r="DW5" s="117" t="s">
        <v>137</v>
      </c>
      <c r="EF5" s="117" t="s">
        <v>136</v>
      </c>
      <c r="EO5" s="117" t="s">
        <v>136</v>
      </c>
      <c r="EX5" s="117" t="s">
        <v>136</v>
      </c>
      <c r="FG5" s="117" t="s">
        <v>136</v>
      </c>
      <c r="FP5" s="117" t="s">
        <v>136</v>
      </c>
      <c r="FY5" s="117" t="s">
        <v>136</v>
      </c>
      <c r="GH5" s="117" t="s">
        <v>136</v>
      </c>
      <c r="GQ5" s="117" t="s">
        <v>136</v>
      </c>
      <c r="GZ5" s="117" t="s">
        <v>136</v>
      </c>
      <c r="HI5" s="117" t="s">
        <v>136</v>
      </c>
      <c r="HR5" s="117" t="s">
        <v>136</v>
      </c>
      <c r="IA5" s="117" t="s">
        <v>136</v>
      </c>
      <c r="IJ5" s="117" t="s">
        <v>136</v>
      </c>
      <c r="IS5" s="117" t="s">
        <v>136</v>
      </c>
      <c r="JB5" s="117" t="s">
        <v>136</v>
      </c>
      <c r="JK5" s="117" t="s">
        <v>136</v>
      </c>
      <c r="JT5" s="117" t="s">
        <v>136</v>
      </c>
      <c r="KC5" s="117" t="s">
        <v>136</v>
      </c>
      <c r="KL5" s="117" t="s">
        <v>136</v>
      </c>
      <c r="KU5" s="117" t="s">
        <v>137</v>
      </c>
      <c r="LD5" s="117" t="s">
        <v>137</v>
      </c>
      <c r="LM5" s="117" t="s">
        <v>137</v>
      </c>
      <c r="LV5" s="117" t="s">
        <v>137</v>
      </c>
    </row>
    <row r="6">
      <c r="A6" s="116" t="s">
        <v>138</v>
      </c>
      <c r="J6" s="116" t="s">
        <v>139</v>
      </c>
      <c r="S6" s="116" t="s">
        <v>140</v>
      </c>
      <c r="AB6" s="116" t="s">
        <v>141</v>
      </c>
      <c r="AK6" s="116" t="s">
        <v>142</v>
      </c>
      <c r="AT6" s="116" t="s">
        <v>143</v>
      </c>
      <c r="BC6" s="116" t="s">
        <v>144</v>
      </c>
      <c r="BL6" s="116" t="s">
        <v>145</v>
      </c>
      <c r="BU6" s="116" t="s">
        <v>146</v>
      </c>
      <c r="CD6" s="116" t="s">
        <v>147</v>
      </c>
      <c r="CM6" s="116" t="s">
        <v>148</v>
      </c>
      <c r="CV6" s="116" t="s">
        <v>149</v>
      </c>
      <c r="DE6" s="116" t="s">
        <v>150</v>
      </c>
      <c r="DN6" s="116" t="s">
        <v>151</v>
      </c>
      <c r="DW6" s="116" t="s">
        <v>152</v>
      </c>
      <c r="EF6" s="116" t="s">
        <v>153</v>
      </c>
      <c r="EO6" s="116" t="s">
        <v>154</v>
      </c>
      <c r="EX6" s="116" t="s">
        <v>155</v>
      </c>
      <c r="FG6" s="116" t="s">
        <v>156</v>
      </c>
      <c r="FP6" s="116" t="s">
        <v>157</v>
      </c>
      <c r="FY6" s="116" t="s">
        <v>158</v>
      </c>
      <c r="GH6" s="116" t="s">
        <v>159</v>
      </c>
      <c r="GQ6" s="116" t="s">
        <v>160</v>
      </c>
      <c r="GZ6" s="116" t="s">
        <v>161</v>
      </c>
      <c r="HI6" s="116" t="s">
        <v>162</v>
      </c>
      <c r="HR6" s="116" t="s">
        <v>163</v>
      </c>
      <c r="IA6" s="116" t="s">
        <v>164</v>
      </c>
      <c r="IJ6" s="116" t="s">
        <v>165</v>
      </c>
      <c r="IS6" s="116" t="s">
        <v>166</v>
      </c>
      <c r="JB6" s="116" t="s">
        <v>167</v>
      </c>
      <c r="JK6" s="116" t="s">
        <v>168</v>
      </c>
      <c r="JT6" s="116" t="s">
        <v>169</v>
      </c>
      <c r="KC6" s="116" t="s">
        <v>170</v>
      </c>
      <c r="KL6" s="116" t="s">
        <v>171</v>
      </c>
      <c r="KU6" s="116" t="s">
        <v>172</v>
      </c>
      <c r="LD6" s="116" t="s">
        <v>173</v>
      </c>
      <c r="LM6" s="116" t="s">
        <v>174</v>
      </c>
      <c r="LV6" s="116" t="s">
        <v>175</v>
      </c>
    </row>
    <row r="7">
      <c r="A7" s="118" t="s">
        <v>176</v>
      </c>
      <c r="B7" s="24"/>
      <c r="C7" s="24"/>
      <c r="D7" s="24"/>
      <c r="E7" s="24"/>
      <c r="F7" s="24"/>
      <c r="G7" s="24"/>
      <c r="H7" s="24"/>
      <c r="I7" s="25"/>
      <c r="J7" s="118" t="s">
        <v>177</v>
      </c>
      <c r="K7" s="24"/>
      <c r="L7" s="24"/>
      <c r="M7" s="24"/>
      <c r="N7" s="24"/>
      <c r="O7" s="24"/>
      <c r="P7" s="24"/>
      <c r="Q7" s="24"/>
      <c r="R7" s="25"/>
      <c r="S7" s="118" t="s">
        <v>178</v>
      </c>
      <c r="T7" s="24"/>
      <c r="U7" s="24"/>
      <c r="V7" s="24"/>
      <c r="W7" s="24"/>
      <c r="X7" s="24"/>
      <c r="Y7" s="24"/>
      <c r="Z7" s="24"/>
      <c r="AA7" s="25"/>
      <c r="AB7" s="118" t="s">
        <v>179</v>
      </c>
      <c r="AC7" s="24"/>
      <c r="AD7" s="24"/>
      <c r="AE7" s="24"/>
      <c r="AF7" s="24"/>
      <c r="AG7" s="24"/>
      <c r="AH7" s="24"/>
      <c r="AI7" s="24"/>
      <c r="AJ7" s="25"/>
      <c r="AK7" s="118" t="s">
        <v>180</v>
      </c>
      <c r="AL7" s="24"/>
      <c r="AM7" s="24"/>
      <c r="AN7" s="24"/>
      <c r="AO7" s="24"/>
      <c r="AP7" s="24"/>
      <c r="AQ7" s="24"/>
      <c r="AR7" s="24"/>
      <c r="AS7" s="25"/>
      <c r="AT7" s="118" t="s">
        <v>181</v>
      </c>
      <c r="AU7" s="24"/>
      <c r="AV7" s="24"/>
      <c r="AW7" s="24"/>
      <c r="AX7" s="24"/>
      <c r="AY7" s="24"/>
      <c r="AZ7" s="24"/>
      <c r="BA7" s="24"/>
      <c r="BB7" s="25"/>
      <c r="BC7" s="118" t="s">
        <v>182</v>
      </c>
      <c r="BD7" s="24"/>
      <c r="BE7" s="24"/>
      <c r="BF7" s="24"/>
      <c r="BG7" s="24"/>
      <c r="BH7" s="24"/>
      <c r="BI7" s="24"/>
      <c r="BJ7" s="24"/>
      <c r="BK7" s="25"/>
      <c r="BL7" s="118" t="s">
        <v>183</v>
      </c>
      <c r="BM7" s="24"/>
      <c r="BN7" s="24"/>
      <c r="BO7" s="24"/>
      <c r="BP7" s="24"/>
      <c r="BQ7" s="24"/>
      <c r="BR7" s="24"/>
      <c r="BS7" s="24"/>
      <c r="BT7" s="25"/>
      <c r="BU7" s="118" t="s">
        <v>184</v>
      </c>
      <c r="BV7" s="24"/>
      <c r="BW7" s="24"/>
      <c r="BX7" s="24"/>
      <c r="BY7" s="24"/>
      <c r="BZ7" s="24"/>
      <c r="CA7" s="24"/>
      <c r="CB7" s="24"/>
      <c r="CC7" s="25"/>
      <c r="CD7" s="118" t="s">
        <v>185</v>
      </c>
      <c r="CE7" s="24"/>
      <c r="CF7" s="24"/>
      <c r="CG7" s="24"/>
      <c r="CH7" s="24"/>
      <c r="CI7" s="24"/>
      <c r="CJ7" s="24"/>
      <c r="CK7" s="24"/>
      <c r="CL7" s="25"/>
      <c r="CM7" s="118" t="s">
        <v>186</v>
      </c>
      <c r="CN7" s="24"/>
      <c r="CO7" s="24"/>
      <c r="CP7" s="24"/>
      <c r="CQ7" s="24"/>
      <c r="CR7" s="24"/>
      <c r="CS7" s="24"/>
      <c r="CT7" s="24"/>
      <c r="CU7" s="25"/>
      <c r="CV7" s="118" t="s">
        <v>187</v>
      </c>
      <c r="CW7" s="24"/>
      <c r="CX7" s="24"/>
      <c r="CY7" s="24"/>
      <c r="CZ7" s="24"/>
      <c r="DA7" s="24"/>
      <c r="DB7" s="24"/>
      <c r="DC7" s="24"/>
      <c r="DD7" s="25"/>
      <c r="DE7" s="118" t="s">
        <v>188</v>
      </c>
      <c r="DF7" s="24"/>
      <c r="DG7" s="24"/>
      <c r="DH7" s="24"/>
      <c r="DI7" s="24"/>
      <c r="DJ7" s="24"/>
      <c r="DK7" s="24"/>
      <c r="DL7" s="24"/>
      <c r="DM7" s="25"/>
      <c r="DN7" s="118" t="s">
        <v>189</v>
      </c>
      <c r="DO7" s="24"/>
      <c r="DP7" s="24"/>
      <c r="DQ7" s="24"/>
      <c r="DR7" s="24"/>
      <c r="DS7" s="24"/>
      <c r="DT7" s="24"/>
      <c r="DU7" s="24"/>
      <c r="DV7" s="25"/>
      <c r="DW7" s="118" t="s">
        <v>190</v>
      </c>
      <c r="DX7" s="24"/>
      <c r="DY7" s="24"/>
      <c r="DZ7" s="24"/>
      <c r="EA7" s="24"/>
      <c r="EB7" s="24"/>
      <c r="EC7" s="24"/>
      <c r="ED7" s="24"/>
      <c r="EE7" s="25"/>
      <c r="EF7" s="118" t="s">
        <v>191</v>
      </c>
      <c r="EG7" s="24"/>
      <c r="EH7" s="24"/>
      <c r="EI7" s="24"/>
      <c r="EJ7" s="24"/>
      <c r="EK7" s="24"/>
      <c r="EL7" s="24"/>
      <c r="EM7" s="24"/>
      <c r="EN7" s="25"/>
      <c r="EO7" s="118" t="s">
        <v>192</v>
      </c>
      <c r="EP7" s="24"/>
      <c r="EQ7" s="24"/>
      <c r="ER7" s="24"/>
      <c r="ES7" s="24"/>
      <c r="ET7" s="24"/>
      <c r="EU7" s="24"/>
      <c r="EV7" s="24"/>
      <c r="EW7" s="25"/>
      <c r="EX7" s="118" t="s">
        <v>193</v>
      </c>
      <c r="EY7" s="24"/>
      <c r="EZ7" s="24"/>
      <c r="FA7" s="24"/>
      <c r="FB7" s="24"/>
      <c r="FC7" s="24"/>
      <c r="FD7" s="24"/>
      <c r="FE7" s="24"/>
      <c r="FF7" s="25"/>
      <c r="FG7" s="118" t="s">
        <v>194</v>
      </c>
      <c r="FH7" s="24"/>
      <c r="FI7" s="24"/>
      <c r="FJ7" s="24"/>
      <c r="FK7" s="24"/>
      <c r="FL7" s="24"/>
      <c r="FM7" s="24"/>
      <c r="FN7" s="24"/>
      <c r="FO7" s="25"/>
      <c r="FP7" s="118" t="s">
        <v>195</v>
      </c>
      <c r="FQ7" s="24"/>
      <c r="FR7" s="24"/>
      <c r="FS7" s="24"/>
      <c r="FT7" s="24"/>
      <c r="FU7" s="24"/>
      <c r="FV7" s="24"/>
      <c r="FW7" s="24"/>
      <c r="FX7" s="25"/>
      <c r="FY7" s="118" t="s">
        <v>196</v>
      </c>
      <c r="FZ7" s="24"/>
      <c r="GA7" s="24"/>
      <c r="GB7" s="24"/>
      <c r="GC7" s="24"/>
      <c r="GD7" s="24"/>
      <c r="GE7" s="24"/>
      <c r="GF7" s="24"/>
      <c r="GG7" s="25"/>
      <c r="GH7" s="118" t="s">
        <v>197</v>
      </c>
      <c r="GI7" s="24"/>
      <c r="GJ7" s="24"/>
      <c r="GK7" s="24"/>
      <c r="GL7" s="24"/>
      <c r="GM7" s="24"/>
      <c r="GN7" s="24"/>
      <c r="GO7" s="24"/>
      <c r="GP7" s="25"/>
      <c r="GQ7" s="118" t="s">
        <v>198</v>
      </c>
      <c r="GR7" s="24"/>
      <c r="GS7" s="24"/>
      <c r="GT7" s="24"/>
      <c r="GU7" s="24"/>
      <c r="GV7" s="24"/>
      <c r="GW7" s="24"/>
      <c r="GX7" s="24"/>
      <c r="GY7" s="25"/>
      <c r="GZ7" s="118" t="s">
        <v>199</v>
      </c>
      <c r="HA7" s="24"/>
      <c r="HB7" s="24"/>
      <c r="HC7" s="24"/>
      <c r="HD7" s="24"/>
      <c r="HE7" s="24"/>
      <c r="HF7" s="24"/>
      <c r="HG7" s="24"/>
      <c r="HH7" s="25"/>
      <c r="HI7" s="118" t="s">
        <v>200</v>
      </c>
      <c r="HJ7" s="24"/>
      <c r="HK7" s="24"/>
      <c r="HL7" s="24"/>
      <c r="HM7" s="24"/>
      <c r="HN7" s="24"/>
      <c r="HO7" s="24"/>
      <c r="HP7" s="24"/>
      <c r="HQ7" s="25"/>
      <c r="HR7" s="118" t="s">
        <v>201</v>
      </c>
      <c r="HS7" s="24"/>
      <c r="HT7" s="24"/>
      <c r="HU7" s="24"/>
      <c r="HV7" s="24"/>
      <c r="HW7" s="24"/>
      <c r="HX7" s="24"/>
      <c r="HY7" s="24"/>
      <c r="HZ7" s="25"/>
      <c r="IA7" s="118" t="s">
        <v>202</v>
      </c>
      <c r="IB7" s="24"/>
      <c r="IC7" s="24"/>
      <c r="ID7" s="24"/>
      <c r="IE7" s="24"/>
      <c r="IF7" s="24"/>
      <c r="IG7" s="24"/>
      <c r="IH7" s="24"/>
      <c r="II7" s="25"/>
      <c r="IJ7" s="118" t="s">
        <v>203</v>
      </c>
      <c r="IK7" s="24"/>
      <c r="IL7" s="24"/>
      <c r="IM7" s="24"/>
      <c r="IN7" s="24"/>
      <c r="IO7" s="24"/>
      <c r="IP7" s="24"/>
      <c r="IQ7" s="24"/>
      <c r="IR7" s="25"/>
      <c r="IS7" s="118" t="s">
        <v>204</v>
      </c>
      <c r="IT7" s="24"/>
      <c r="IU7" s="24"/>
      <c r="IV7" s="24"/>
      <c r="IW7" s="24"/>
      <c r="IX7" s="24"/>
      <c r="IY7" s="24"/>
      <c r="IZ7" s="24"/>
      <c r="JA7" s="25"/>
      <c r="JB7" s="118" t="s">
        <v>205</v>
      </c>
      <c r="JC7" s="24"/>
      <c r="JD7" s="24"/>
      <c r="JE7" s="24"/>
      <c r="JF7" s="24"/>
      <c r="JG7" s="24"/>
      <c r="JH7" s="24"/>
      <c r="JI7" s="24"/>
      <c r="JJ7" s="25"/>
      <c r="JK7" s="118" t="s">
        <v>206</v>
      </c>
      <c r="JL7" s="24"/>
      <c r="JM7" s="24"/>
      <c r="JN7" s="24"/>
      <c r="JO7" s="24"/>
      <c r="JP7" s="24"/>
      <c r="JQ7" s="24"/>
      <c r="JR7" s="24"/>
      <c r="JS7" s="25"/>
      <c r="JT7" s="118" t="s">
        <v>207</v>
      </c>
      <c r="JU7" s="24"/>
      <c r="JV7" s="24"/>
      <c r="JW7" s="24"/>
      <c r="JX7" s="24"/>
      <c r="JY7" s="24"/>
      <c r="JZ7" s="24"/>
      <c r="KA7" s="24"/>
      <c r="KB7" s="25"/>
      <c r="KC7" s="118" t="s">
        <v>208</v>
      </c>
      <c r="KD7" s="24"/>
      <c r="KE7" s="24"/>
      <c r="KF7" s="24"/>
      <c r="KG7" s="24"/>
      <c r="KH7" s="24"/>
      <c r="KI7" s="24"/>
      <c r="KJ7" s="24"/>
      <c r="KK7" s="25"/>
      <c r="KL7" s="118" t="s">
        <v>209</v>
      </c>
      <c r="KM7" s="24"/>
      <c r="KN7" s="24"/>
      <c r="KO7" s="24"/>
      <c r="KP7" s="24"/>
      <c r="KQ7" s="24"/>
      <c r="KR7" s="24"/>
      <c r="KS7" s="24"/>
      <c r="KT7" s="25"/>
      <c r="KU7" s="118" t="s">
        <v>210</v>
      </c>
      <c r="KV7" s="24"/>
      <c r="KW7" s="24"/>
      <c r="KX7" s="24"/>
      <c r="KY7" s="24"/>
      <c r="KZ7" s="24"/>
      <c r="LA7" s="24"/>
      <c r="LB7" s="24"/>
      <c r="LC7" s="25"/>
      <c r="LD7" s="118" t="s">
        <v>211</v>
      </c>
      <c r="LE7" s="24"/>
      <c r="LF7" s="24"/>
      <c r="LG7" s="24"/>
      <c r="LH7" s="24"/>
      <c r="LI7" s="24"/>
      <c r="LJ7" s="24"/>
      <c r="LK7" s="24"/>
      <c r="LL7" s="25"/>
      <c r="LM7" s="118" t="s">
        <v>212</v>
      </c>
      <c r="LN7" s="24"/>
      <c r="LO7" s="24"/>
      <c r="LP7" s="24"/>
      <c r="LQ7" s="24"/>
      <c r="LR7" s="24"/>
      <c r="LS7" s="24"/>
      <c r="LT7" s="24"/>
      <c r="LU7" s="25"/>
      <c r="LV7" s="118" t="s">
        <v>213</v>
      </c>
      <c r="LW7" s="24"/>
      <c r="LX7" s="24"/>
      <c r="LY7" s="24"/>
      <c r="LZ7" s="24"/>
      <c r="MA7" s="24"/>
      <c r="MB7" s="24"/>
      <c r="MC7" s="24"/>
      <c r="MD7" s="25"/>
    </row>
    <row r="8">
      <c r="A8" s="28"/>
      <c r="B8" s="29"/>
      <c r="C8" s="29"/>
      <c r="D8" s="29"/>
      <c r="E8" s="29"/>
      <c r="F8" s="29"/>
      <c r="G8" s="29"/>
      <c r="H8" s="29"/>
      <c r="I8" s="30"/>
      <c r="J8" s="28"/>
      <c r="K8" s="29"/>
      <c r="L8" s="29"/>
      <c r="M8" s="29"/>
      <c r="N8" s="29"/>
      <c r="O8" s="29"/>
      <c r="P8" s="29"/>
      <c r="Q8" s="29"/>
      <c r="R8" s="30"/>
      <c r="S8" s="28"/>
      <c r="T8" s="29"/>
      <c r="U8" s="29"/>
      <c r="V8" s="29"/>
      <c r="W8" s="29"/>
      <c r="X8" s="29"/>
      <c r="Y8" s="29"/>
      <c r="Z8" s="29"/>
      <c r="AA8" s="30"/>
      <c r="AB8" s="28"/>
      <c r="AC8" s="29"/>
      <c r="AD8" s="29"/>
      <c r="AE8" s="29"/>
      <c r="AF8" s="29"/>
      <c r="AG8" s="29"/>
      <c r="AH8" s="29"/>
      <c r="AI8" s="29"/>
      <c r="AJ8" s="30"/>
      <c r="AK8" s="28"/>
      <c r="AL8" s="29"/>
      <c r="AM8" s="29"/>
      <c r="AN8" s="29"/>
      <c r="AO8" s="29"/>
      <c r="AP8" s="29"/>
      <c r="AQ8" s="29"/>
      <c r="AR8" s="29"/>
      <c r="AS8" s="30"/>
      <c r="AT8" s="28"/>
      <c r="AU8" s="29"/>
      <c r="AV8" s="29"/>
      <c r="AW8" s="29"/>
      <c r="AX8" s="29"/>
      <c r="AY8" s="29"/>
      <c r="AZ8" s="29"/>
      <c r="BA8" s="29"/>
      <c r="BB8" s="30"/>
      <c r="BC8" s="28"/>
      <c r="BD8" s="29"/>
      <c r="BE8" s="29"/>
      <c r="BF8" s="29"/>
      <c r="BG8" s="29"/>
      <c r="BH8" s="29"/>
      <c r="BI8" s="29"/>
      <c r="BJ8" s="29"/>
      <c r="BK8" s="30"/>
      <c r="BL8" s="28"/>
      <c r="BM8" s="29"/>
      <c r="BN8" s="29"/>
      <c r="BO8" s="29"/>
      <c r="BP8" s="29"/>
      <c r="BQ8" s="29"/>
      <c r="BR8" s="29"/>
      <c r="BS8" s="29"/>
      <c r="BT8" s="30"/>
      <c r="BU8" s="28"/>
      <c r="BV8" s="29"/>
      <c r="BW8" s="29"/>
      <c r="BX8" s="29"/>
      <c r="BY8" s="29"/>
      <c r="BZ8" s="29"/>
      <c r="CA8" s="29"/>
      <c r="CB8" s="29"/>
      <c r="CC8" s="30"/>
      <c r="CD8" s="28"/>
      <c r="CE8" s="29"/>
      <c r="CF8" s="29"/>
      <c r="CG8" s="29"/>
      <c r="CH8" s="29"/>
      <c r="CI8" s="29"/>
      <c r="CJ8" s="29"/>
      <c r="CK8" s="29"/>
      <c r="CL8" s="30"/>
      <c r="CM8" s="28"/>
      <c r="CN8" s="29"/>
      <c r="CO8" s="29"/>
      <c r="CP8" s="29"/>
      <c r="CQ8" s="29"/>
      <c r="CR8" s="29"/>
      <c r="CS8" s="29"/>
      <c r="CT8" s="29"/>
      <c r="CU8" s="30"/>
      <c r="CV8" s="28"/>
      <c r="CW8" s="29"/>
      <c r="CX8" s="29"/>
      <c r="CY8" s="29"/>
      <c r="CZ8" s="29"/>
      <c r="DA8" s="29"/>
      <c r="DB8" s="29"/>
      <c r="DC8" s="29"/>
      <c r="DD8" s="30"/>
      <c r="DE8" s="28"/>
      <c r="DF8" s="29"/>
      <c r="DG8" s="29"/>
      <c r="DH8" s="29"/>
      <c r="DI8" s="29"/>
      <c r="DJ8" s="29"/>
      <c r="DK8" s="29"/>
      <c r="DL8" s="29"/>
      <c r="DM8" s="30"/>
      <c r="DN8" s="28"/>
      <c r="DO8" s="29"/>
      <c r="DP8" s="29"/>
      <c r="DQ8" s="29"/>
      <c r="DR8" s="29"/>
      <c r="DS8" s="29"/>
      <c r="DT8" s="29"/>
      <c r="DU8" s="29"/>
      <c r="DV8" s="30"/>
      <c r="DW8" s="28"/>
      <c r="DX8" s="29"/>
      <c r="DY8" s="29"/>
      <c r="DZ8" s="29"/>
      <c r="EA8" s="29"/>
      <c r="EB8" s="29"/>
      <c r="EC8" s="29"/>
      <c r="ED8" s="29"/>
      <c r="EE8" s="30"/>
      <c r="EF8" s="28"/>
      <c r="EG8" s="29"/>
      <c r="EH8" s="29"/>
      <c r="EI8" s="29"/>
      <c r="EJ8" s="29"/>
      <c r="EK8" s="29"/>
      <c r="EL8" s="29"/>
      <c r="EM8" s="29"/>
      <c r="EN8" s="30"/>
      <c r="EO8" s="28"/>
      <c r="EP8" s="29"/>
      <c r="EQ8" s="29"/>
      <c r="ER8" s="29"/>
      <c r="ES8" s="29"/>
      <c r="ET8" s="29"/>
      <c r="EU8" s="29"/>
      <c r="EV8" s="29"/>
      <c r="EW8" s="30"/>
      <c r="EX8" s="28"/>
      <c r="EY8" s="29"/>
      <c r="EZ8" s="29"/>
      <c r="FA8" s="29"/>
      <c r="FB8" s="29"/>
      <c r="FC8" s="29"/>
      <c r="FD8" s="29"/>
      <c r="FE8" s="29"/>
      <c r="FF8" s="30"/>
      <c r="FG8" s="28"/>
      <c r="FH8" s="29"/>
      <c r="FI8" s="29"/>
      <c r="FJ8" s="29"/>
      <c r="FK8" s="29"/>
      <c r="FL8" s="29"/>
      <c r="FM8" s="29"/>
      <c r="FN8" s="29"/>
      <c r="FO8" s="30"/>
      <c r="FP8" s="28"/>
      <c r="FQ8" s="29"/>
      <c r="FR8" s="29"/>
      <c r="FS8" s="29"/>
      <c r="FT8" s="29"/>
      <c r="FU8" s="29"/>
      <c r="FV8" s="29"/>
      <c r="FW8" s="29"/>
      <c r="FX8" s="30"/>
      <c r="FY8" s="28"/>
      <c r="FZ8" s="29"/>
      <c r="GA8" s="29"/>
      <c r="GB8" s="29"/>
      <c r="GC8" s="29"/>
      <c r="GD8" s="29"/>
      <c r="GE8" s="29"/>
      <c r="GF8" s="29"/>
      <c r="GG8" s="30"/>
      <c r="GH8" s="28"/>
      <c r="GI8" s="29"/>
      <c r="GJ8" s="29"/>
      <c r="GK8" s="29"/>
      <c r="GL8" s="29"/>
      <c r="GM8" s="29"/>
      <c r="GN8" s="29"/>
      <c r="GO8" s="29"/>
      <c r="GP8" s="30"/>
      <c r="GQ8" s="28"/>
      <c r="GR8" s="29"/>
      <c r="GS8" s="29"/>
      <c r="GT8" s="29"/>
      <c r="GU8" s="29"/>
      <c r="GV8" s="29"/>
      <c r="GW8" s="29"/>
      <c r="GX8" s="29"/>
      <c r="GY8" s="30"/>
      <c r="GZ8" s="28"/>
      <c r="HA8" s="29"/>
      <c r="HB8" s="29"/>
      <c r="HC8" s="29"/>
      <c r="HD8" s="29"/>
      <c r="HE8" s="29"/>
      <c r="HF8" s="29"/>
      <c r="HG8" s="29"/>
      <c r="HH8" s="30"/>
      <c r="HI8" s="28"/>
      <c r="HJ8" s="29"/>
      <c r="HK8" s="29"/>
      <c r="HL8" s="29"/>
      <c r="HM8" s="29"/>
      <c r="HN8" s="29"/>
      <c r="HO8" s="29"/>
      <c r="HP8" s="29"/>
      <c r="HQ8" s="30"/>
      <c r="HR8" s="28"/>
      <c r="HS8" s="29"/>
      <c r="HT8" s="29"/>
      <c r="HU8" s="29"/>
      <c r="HV8" s="29"/>
      <c r="HW8" s="29"/>
      <c r="HX8" s="29"/>
      <c r="HY8" s="29"/>
      <c r="HZ8" s="30"/>
      <c r="IA8" s="28"/>
      <c r="IB8" s="29"/>
      <c r="IC8" s="29"/>
      <c r="ID8" s="29"/>
      <c r="IE8" s="29"/>
      <c r="IF8" s="29"/>
      <c r="IG8" s="29"/>
      <c r="IH8" s="29"/>
      <c r="II8" s="30"/>
      <c r="IJ8" s="28"/>
      <c r="IK8" s="29"/>
      <c r="IL8" s="29"/>
      <c r="IM8" s="29"/>
      <c r="IN8" s="29"/>
      <c r="IO8" s="29"/>
      <c r="IP8" s="29"/>
      <c r="IQ8" s="29"/>
      <c r="IR8" s="30"/>
      <c r="IS8" s="28"/>
      <c r="IT8" s="29"/>
      <c r="IU8" s="29"/>
      <c r="IV8" s="29"/>
      <c r="IW8" s="29"/>
      <c r="IX8" s="29"/>
      <c r="IY8" s="29"/>
      <c r="IZ8" s="29"/>
      <c r="JA8" s="30"/>
      <c r="JB8" s="28"/>
      <c r="JC8" s="29"/>
      <c r="JD8" s="29"/>
      <c r="JE8" s="29"/>
      <c r="JF8" s="29"/>
      <c r="JG8" s="29"/>
      <c r="JH8" s="29"/>
      <c r="JI8" s="29"/>
      <c r="JJ8" s="30"/>
      <c r="JK8" s="28"/>
      <c r="JL8" s="29"/>
      <c r="JM8" s="29"/>
      <c r="JN8" s="29"/>
      <c r="JO8" s="29"/>
      <c r="JP8" s="29"/>
      <c r="JQ8" s="29"/>
      <c r="JR8" s="29"/>
      <c r="JS8" s="30"/>
      <c r="JT8" s="28"/>
      <c r="JU8" s="29"/>
      <c r="JV8" s="29"/>
      <c r="JW8" s="29"/>
      <c r="JX8" s="29"/>
      <c r="JY8" s="29"/>
      <c r="JZ8" s="29"/>
      <c r="KA8" s="29"/>
      <c r="KB8" s="30"/>
      <c r="KC8" s="28"/>
      <c r="KD8" s="29"/>
      <c r="KE8" s="29"/>
      <c r="KF8" s="29"/>
      <c r="KG8" s="29"/>
      <c r="KH8" s="29"/>
      <c r="KI8" s="29"/>
      <c r="KJ8" s="29"/>
      <c r="KK8" s="30"/>
      <c r="KL8" s="28"/>
      <c r="KM8" s="29"/>
      <c r="KN8" s="29"/>
      <c r="KO8" s="29"/>
      <c r="KP8" s="29"/>
      <c r="KQ8" s="29"/>
      <c r="KR8" s="29"/>
      <c r="KS8" s="29"/>
      <c r="KT8" s="30"/>
      <c r="KU8" s="28"/>
      <c r="KV8" s="29"/>
      <c r="KW8" s="29"/>
      <c r="KX8" s="29"/>
      <c r="KY8" s="29"/>
      <c r="KZ8" s="29"/>
      <c r="LA8" s="29"/>
      <c r="LB8" s="29"/>
      <c r="LC8" s="30"/>
      <c r="LD8" s="28"/>
      <c r="LE8" s="29"/>
      <c r="LF8" s="29"/>
      <c r="LG8" s="29"/>
      <c r="LH8" s="29"/>
      <c r="LI8" s="29"/>
      <c r="LJ8" s="29"/>
      <c r="LK8" s="29"/>
      <c r="LL8" s="30"/>
      <c r="LM8" s="28"/>
      <c r="LN8" s="29"/>
      <c r="LO8" s="29"/>
      <c r="LP8" s="29"/>
      <c r="LQ8" s="29"/>
      <c r="LR8" s="29"/>
      <c r="LS8" s="29"/>
      <c r="LT8" s="29"/>
      <c r="LU8" s="30"/>
      <c r="LV8" s="28"/>
      <c r="LW8" s="29"/>
      <c r="LX8" s="29"/>
      <c r="LY8" s="29"/>
      <c r="LZ8" s="29"/>
      <c r="MA8" s="29"/>
      <c r="MB8" s="29"/>
      <c r="MC8" s="29"/>
      <c r="MD8" s="30"/>
    </row>
    <row r="9">
      <c r="A9" s="119" t="s">
        <v>6</v>
      </c>
      <c r="B9" s="32"/>
      <c r="C9" s="32"/>
      <c r="D9" s="32"/>
      <c r="E9" s="32"/>
      <c r="F9" s="32"/>
      <c r="G9" s="32"/>
      <c r="H9" s="32"/>
      <c r="I9" s="33"/>
      <c r="J9" s="119" t="s">
        <v>6</v>
      </c>
      <c r="K9" s="32"/>
      <c r="L9" s="32"/>
      <c r="M9" s="32"/>
      <c r="N9" s="32"/>
      <c r="O9" s="32"/>
      <c r="P9" s="32"/>
      <c r="Q9" s="32"/>
      <c r="R9" s="33"/>
      <c r="S9" s="119" t="s">
        <v>6</v>
      </c>
      <c r="T9" s="32"/>
      <c r="U9" s="32"/>
      <c r="V9" s="32"/>
      <c r="W9" s="32"/>
      <c r="X9" s="32"/>
      <c r="Y9" s="32"/>
      <c r="Z9" s="32"/>
      <c r="AA9" s="33"/>
      <c r="AB9" s="119" t="s">
        <v>6</v>
      </c>
      <c r="AC9" s="32"/>
      <c r="AD9" s="32"/>
      <c r="AE9" s="32"/>
      <c r="AF9" s="32"/>
      <c r="AG9" s="32"/>
      <c r="AH9" s="32"/>
      <c r="AI9" s="32"/>
      <c r="AJ9" s="33"/>
      <c r="AK9" s="119" t="s">
        <v>6</v>
      </c>
      <c r="AL9" s="32"/>
      <c r="AM9" s="32"/>
      <c r="AN9" s="32"/>
      <c r="AO9" s="32"/>
      <c r="AP9" s="32"/>
      <c r="AQ9" s="32"/>
      <c r="AR9" s="32"/>
      <c r="AS9" s="33"/>
      <c r="AT9" s="119" t="s">
        <v>6</v>
      </c>
      <c r="AU9" s="32"/>
      <c r="AV9" s="32"/>
      <c r="AW9" s="32"/>
      <c r="AX9" s="32"/>
      <c r="AY9" s="32"/>
      <c r="AZ9" s="32"/>
      <c r="BA9" s="32"/>
      <c r="BB9" s="33"/>
      <c r="BC9" s="119" t="s">
        <v>6</v>
      </c>
      <c r="BD9" s="32"/>
      <c r="BE9" s="32"/>
      <c r="BF9" s="32"/>
      <c r="BG9" s="32"/>
      <c r="BH9" s="32"/>
      <c r="BI9" s="32"/>
      <c r="BJ9" s="32"/>
      <c r="BK9" s="33"/>
      <c r="BL9" s="119" t="s">
        <v>6</v>
      </c>
      <c r="BM9" s="32"/>
      <c r="BN9" s="32"/>
      <c r="BO9" s="32"/>
      <c r="BP9" s="32"/>
      <c r="BQ9" s="32"/>
      <c r="BR9" s="32"/>
      <c r="BS9" s="32"/>
      <c r="BT9" s="33"/>
      <c r="BU9" s="119" t="s">
        <v>6</v>
      </c>
      <c r="BV9" s="32"/>
      <c r="BW9" s="32"/>
      <c r="BX9" s="32"/>
      <c r="BY9" s="32"/>
      <c r="BZ9" s="32"/>
      <c r="CA9" s="32"/>
      <c r="CB9" s="32"/>
      <c r="CC9" s="33"/>
      <c r="CD9" s="119" t="s">
        <v>6</v>
      </c>
      <c r="CE9" s="32"/>
      <c r="CF9" s="32"/>
      <c r="CG9" s="32"/>
      <c r="CH9" s="32"/>
      <c r="CI9" s="32"/>
      <c r="CJ9" s="32"/>
      <c r="CK9" s="32"/>
      <c r="CL9" s="33"/>
      <c r="CM9" s="119" t="s">
        <v>6</v>
      </c>
      <c r="CN9" s="32"/>
      <c r="CO9" s="32"/>
      <c r="CP9" s="32"/>
      <c r="CQ9" s="32"/>
      <c r="CR9" s="32"/>
      <c r="CS9" s="32"/>
      <c r="CT9" s="32"/>
      <c r="CU9" s="33"/>
      <c r="CV9" s="119" t="s">
        <v>6</v>
      </c>
      <c r="CW9" s="32"/>
      <c r="CX9" s="32"/>
      <c r="CY9" s="32"/>
      <c r="CZ9" s="32"/>
      <c r="DA9" s="32"/>
      <c r="DB9" s="32"/>
      <c r="DC9" s="32"/>
      <c r="DD9" s="33"/>
      <c r="DE9" s="119" t="s">
        <v>6</v>
      </c>
      <c r="DF9" s="32"/>
      <c r="DG9" s="32"/>
      <c r="DH9" s="32"/>
      <c r="DI9" s="32"/>
      <c r="DJ9" s="32"/>
      <c r="DK9" s="32"/>
      <c r="DL9" s="32"/>
      <c r="DM9" s="33"/>
      <c r="DN9" s="119" t="s">
        <v>6</v>
      </c>
      <c r="DO9" s="32"/>
      <c r="DP9" s="32"/>
      <c r="DQ9" s="32"/>
      <c r="DR9" s="32"/>
      <c r="DS9" s="32"/>
      <c r="DT9" s="32"/>
      <c r="DU9" s="32"/>
      <c r="DV9" s="33"/>
      <c r="DW9" s="119" t="s">
        <v>6</v>
      </c>
      <c r="DX9" s="32"/>
      <c r="DY9" s="32"/>
      <c r="DZ9" s="32"/>
      <c r="EA9" s="32"/>
      <c r="EB9" s="32"/>
      <c r="EC9" s="32"/>
      <c r="ED9" s="32"/>
      <c r="EE9" s="33"/>
      <c r="EF9" s="119" t="s">
        <v>6</v>
      </c>
      <c r="EG9" s="32"/>
      <c r="EH9" s="32"/>
      <c r="EI9" s="32"/>
      <c r="EJ9" s="32"/>
      <c r="EK9" s="32"/>
      <c r="EL9" s="32"/>
      <c r="EM9" s="32"/>
      <c r="EN9" s="33"/>
      <c r="EO9" s="119" t="s">
        <v>6</v>
      </c>
      <c r="EP9" s="32"/>
      <c r="EQ9" s="32"/>
      <c r="ER9" s="32"/>
      <c r="ES9" s="32"/>
      <c r="ET9" s="32"/>
      <c r="EU9" s="32"/>
      <c r="EV9" s="32"/>
      <c r="EW9" s="33"/>
      <c r="EX9" s="119" t="s">
        <v>6</v>
      </c>
      <c r="EY9" s="32"/>
      <c r="EZ9" s="32"/>
      <c r="FA9" s="32"/>
      <c r="FB9" s="32"/>
      <c r="FC9" s="32"/>
      <c r="FD9" s="32"/>
      <c r="FE9" s="32"/>
      <c r="FF9" s="33"/>
      <c r="FG9" s="119" t="s">
        <v>6</v>
      </c>
      <c r="FH9" s="32"/>
      <c r="FI9" s="32"/>
      <c r="FJ9" s="32"/>
      <c r="FK9" s="32"/>
      <c r="FL9" s="32"/>
      <c r="FM9" s="32"/>
      <c r="FN9" s="32"/>
      <c r="FO9" s="33"/>
      <c r="FP9" s="119" t="s">
        <v>6</v>
      </c>
      <c r="FQ9" s="32"/>
      <c r="FR9" s="32"/>
      <c r="FS9" s="32"/>
      <c r="FT9" s="32"/>
      <c r="FU9" s="32"/>
      <c r="FV9" s="32"/>
      <c r="FW9" s="32"/>
      <c r="FX9" s="33"/>
      <c r="FY9" s="119" t="s">
        <v>6</v>
      </c>
      <c r="FZ9" s="32"/>
      <c r="GA9" s="32"/>
      <c r="GB9" s="32"/>
      <c r="GC9" s="32"/>
      <c r="GD9" s="32"/>
      <c r="GE9" s="32"/>
      <c r="GF9" s="32"/>
      <c r="GG9" s="33"/>
      <c r="GH9" s="119" t="s">
        <v>6</v>
      </c>
      <c r="GI9" s="32"/>
      <c r="GJ9" s="32"/>
      <c r="GK9" s="32"/>
      <c r="GL9" s="32"/>
      <c r="GM9" s="32"/>
      <c r="GN9" s="32"/>
      <c r="GO9" s="32"/>
      <c r="GP9" s="33"/>
      <c r="GQ9" s="119" t="s">
        <v>6</v>
      </c>
      <c r="GR9" s="32"/>
      <c r="GS9" s="32"/>
      <c r="GT9" s="32"/>
      <c r="GU9" s="32"/>
      <c r="GV9" s="32"/>
      <c r="GW9" s="32"/>
      <c r="GX9" s="32"/>
      <c r="GY9" s="33"/>
      <c r="GZ9" s="119" t="s">
        <v>6</v>
      </c>
      <c r="HA9" s="32"/>
      <c r="HB9" s="32"/>
      <c r="HC9" s="32"/>
      <c r="HD9" s="32"/>
      <c r="HE9" s="32"/>
      <c r="HF9" s="32"/>
      <c r="HG9" s="32"/>
      <c r="HH9" s="33"/>
      <c r="HI9" s="119" t="s">
        <v>6</v>
      </c>
      <c r="HJ9" s="32"/>
      <c r="HK9" s="32"/>
      <c r="HL9" s="32"/>
      <c r="HM9" s="32"/>
      <c r="HN9" s="32"/>
      <c r="HO9" s="32"/>
      <c r="HP9" s="32"/>
      <c r="HQ9" s="33"/>
      <c r="HR9" s="119" t="s">
        <v>6</v>
      </c>
      <c r="HS9" s="32"/>
      <c r="HT9" s="32"/>
      <c r="HU9" s="32"/>
      <c r="HV9" s="32"/>
      <c r="HW9" s="32"/>
      <c r="HX9" s="32"/>
      <c r="HY9" s="32"/>
      <c r="HZ9" s="33"/>
      <c r="IA9" s="119" t="s">
        <v>6</v>
      </c>
      <c r="IB9" s="32"/>
      <c r="IC9" s="32"/>
      <c r="ID9" s="32"/>
      <c r="IE9" s="32"/>
      <c r="IF9" s="32"/>
      <c r="IG9" s="32"/>
      <c r="IH9" s="32"/>
      <c r="II9" s="33"/>
      <c r="IJ9" s="119" t="s">
        <v>6</v>
      </c>
      <c r="IK9" s="32"/>
      <c r="IL9" s="32"/>
      <c r="IM9" s="32"/>
      <c r="IN9" s="32"/>
      <c r="IO9" s="32"/>
      <c r="IP9" s="32"/>
      <c r="IQ9" s="32"/>
      <c r="IR9" s="33"/>
      <c r="IS9" s="119" t="s">
        <v>6</v>
      </c>
      <c r="IT9" s="32"/>
      <c r="IU9" s="32"/>
      <c r="IV9" s="32"/>
      <c r="IW9" s="32"/>
      <c r="IX9" s="32"/>
      <c r="IY9" s="32"/>
      <c r="IZ9" s="32"/>
      <c r="JA9" s="33"/>
      <c r="JB9" s="119" t="s">
        <v>6</v>
      </c>
      <c r="JC9" s="32"/>
      <c r="JD9" s="32"/>
      <c r="JE9" s="32"/>
      <c r="JF9" s="32"/>
      <c r="JG9" s="32"/>
      <c r="JH9" s="32"/>
      <c r="JI9" s="32"/>
      <c r="JJ9" s="33"/>
      <c r="JK9" s="119" t="s">
        <v>6</v>
      </c>
      <c r="JL9" s="32"/>
      <c r="JM9" s="32"/>
      <c r="JN9" s="32"/>
      <c r="JO9" s="32"/>
      <c r="JP9" s="32"/>
      <c r="JQ9" s="32"/>
      <c r="JR9" s="32"/>
      <c r="JS9" s="33"/>
      <c r="JT9" s="119" t="s">
        <v>6</v>
      </c>
      <c r="JU9" s="32"/>
      <c r="JV9" s="32"/>
      <c r="JW9" s="32"/>
      <c r="JX9" s="32"/>
      <c r="JY9" s="32"/>
      <c r="JZ9" s="32"/>
      <c r="KA9" s="32"/>
      <c r="KB9" s="33"/>
      <c r="KC9" s="119" t="s">
        <v>6</v>
      </c>
      <c r="KD9" s="32"/>
      <c r="KE9" s="32"/>
      <c r="KF9" s="32"/>
      <c r="KG9" s="32"/>
      <c r="KH9" s="32"/>
      <c r="KI9" s="32"/>
      <c r="KJ9" s="32"/>
      <c r="KK9" s="33"/>
      <c r="KL9" s="119" t="s">
        <v>6</v>
      </c>
      <c r="KM9" s="32"/>
      <c r="KN9" s="32"/>
      <c r="KO9" s="32"/>
      <c r="KP9" s="32"/>
      <c r="KQ9" s="32"/>
      <c r="KR9" s="32"/>
      <c r="KS9" s="32"/>
      <c r="KT9" s="33"/>
      <c r="KU9" s="119" t="s">
        <v>6</v>
      </c>
      <c r="KV9" s="32"/>
      <c r="KW9" s="32"/>
      <c r="KX9" s="32"/>
      <c r="KY9" s="32"/>
      <c r="KZ9" s="32"/>
      <c r="LA9" s="32"/>
      <c r="LB9" s="32"/>
      <c r="LC9" s="33"/>
      <c r="LD9" s="119" t="s">
        <v>6</v>
      </c>
      <c r="LE9" s="32"/>
      <c r="LF9" s="32"/>
      <c r="LG9" s="32"/>
      <c r="LH9" s="32"/>
      <c r="LI9" s="32"/>
      <c r="LJ9" s="32"/>
      <c r="LK9" s="32"/>
      <c r="LL9" s="33"/>
      <c r="LM9" s="119" t="s">
        <v>6</v>
      </c>
      <c r="LN9" s="32"/>
      <c r="LO9" s="32"/>
      <c r="LP9" s="32"/>
      <c r="LQ9" s="32"/>
      <c r="LR9" s="32"/>
      <c r="LS9" s="32"/>
      <c r="LT9" s="32"/>
      <c r="LU9" s="33"/>
      <c r="LV9" s="119" t="s">
        <v>6</v>
      </c>
      <c r="LW9" s="32"/>
      <c r="LX9" s="32"/>
      <c r="LY9" s="32"/>
      <c r="LZ9" s="32"/>
      <c r="MA9" s="32"/>
      <c r="MB9" s="32"/>
      <c r="MC9" s="32"/>
      <c r="MD9" s="33"/>
    </row>
    <row r="10">
      <c r="A10" s="120" t="s">
        <v>7</v>
      </c>
      <c r="B10" s="121" t="s">
        <v>8</v>
      </c>
      <c r="C10" s="120" t="s">
        <v>9</v>
      </c>
      <c r="D10" s="122" t="s">
        <v>10</v>
      </c>
      <c r="E10" s="122" t="s">
        <v>11</v>
      </c>
      <c r="F10" s="123" t="s">
        <v>12</v>
      </c>
      <c r="G10" s="123" t="s">
        <v>13</v>
      </c>
      <c r="H10" s="123" t="s">
        <v>14</v>
      </c>
      <c r="I10" s="124" t="s">
        <v>15</v>
      </c>
      <c r="J10" s="120" t="s">
        <v>7</v>
      </c>
      <c r="K10" s="121" t="s">
        <v>8</v>
      </c>
      <c r="L10" s="120" t="s">
        <v>9</v>
      </c>
      <c r="M10" s="122" t="s">
        <v>10</v>
      </c>
      <c r="N10" s="122" t="s">
        <v>11</v>
      </c>
      <c r="O10" s="123" t="s">
        <v>12</v>
      </c>
      <c r="P10" s="123" t="s">
        <v>13</v>
      </c>
      <c r="Q10" s="123" t="s">
        <v>14</v>
      </c>
      <c r="R10" s="124" t="s">
        <v>15</v>
      </c>
      <c r="S10" s="120" t="s">
        <v>7</v>
      </c>
      <c r="T10" s="121" t="s">
        <v>8</v>
      </c>
      <c r="U10" s="120" t="s">
        <v>9</v>
      </c>
      <c r="V10" s="122" t="s">
        <v>10</v>
      </c>
      <c r="W10" s="122" t="s">
        <v>11</v>
      </c>
      <c r="X10" s="123" t="s">
        <v>12</v>
      </c>
      <c r="Y10" s="123" t="s">
        <v>13</v>
      </c>
      <c r="Z10" s="123" t="s">
        <v>14</v>
      </c>
      <c r="AA10" s="124" t="s">
        <v>15</v>
      </c>
      <c r="AB10" s="120" t="s">
        <v>7</v>
      </c>
      <c r="AC10" s="121" t="s">
        <v>8</v>
      </c>
      <c r="AD10" s="120" t="s">
        <v>9</v>
      </c>
      <c r="AE10" s="122" t="s">
        <v>10</v>
      </c>
      <c r="AF10" s="122" t="s">
        <v>11</v>
      </c>
      <c r="AG10" s="123" t="s">
        <v>12</v>
      </c>
      <c r="AH10" s="123" t="s">
        <v>13</v>
      </c>
      <c r="AI10" s="123" t="s">
        <v>14</v>
      </c>
      <c r="AJ10" s="124" t="s">
        <v>15</v>
      </c>
      <c r="AK10" s="120" t="s">
        <v>7</v>
      </c>
      <c r="AL10" s="121" t="s">
        <v>8</v>
      </c>
      <c r="AM10" s="120" t="s">
        <v>9</v>
      </c>
      <c r="AN10" s="122" t="s">
        <v>10</v>
      </c>
      <c r="AO10" s="122" t="s">
        <v>11</v>
      </c>
      <c r="AP10" s="123" t="s">
        <v>12</v>
      </c>
      <c r="AQ10" s="123" t="s">
        <v>13</v>
      </c>
      <c r="AR10" s="123" t="s">
        <v>14</v>
      </c>
      <c r="AS10" s="124" t="s">
        <v>15</v>
      </c>
      <c r="AT10" s="120" t="s">
        <v>7</v>
      </c>
      <c r="AU10" s="121" t="s">
        <v>8</v>
      </c>
      <c r="AV10" s="120" t="s">
        <v>9</v>
      </c>
      <c r="AW10" s="122" t="s">
        <v>10</v>
      </c>
      <c r="AX10" s="122" t="s">
        <v>11</v>
      </c>
      <c r="AY10" s="123" t="s">
        <v>12</v>
      </c>
      <c r="AZ10" s="123" t="s">
        <v>13</v>
      </c>
      <c r="BA10" s="123" t="s">
        <v>14</v>
      </c>
      <c r="BB10" s="124" t="s">
        <v>15</v>
      </c>
      <c r="BC10" s="120" t="s">
        <v>7</v>
      </c>
      <c r="BD10" s="121" t="s">
        <v>8</v>
      </c>
      <c r="BE10" s="120" t="s">
        <v>9</v>
      </c>
      <c r="BF10" s="122" t="s">
        <v>10</v>
      </c>
      <c r="BG10" s="122" t="s">
        <v>11</v>
      </c>
      <c r="BH10" s="123" t="s">
        <v>12</v>
      </c>
      <c r="BI10" s="123" t="s">
        <v>13</v>
      </c>
      <c r="BJ10" s="123" t="s">
        <v>14</v>
      </c>
      <c r="BK10" s="124" t="s">
        <v>15</v>
      </c>
      <c r="BL10" s="120" t="s">
        <v>7</v>
      </c>
      <c r="BM10" s="121" t="s">
        <v>8</v>
      </c>
      <c r="BN10" s="120" t="s">
        <v>9</v>
      </c>
      <c r="BO10" s="122" t="s">
        <v>10</v>
      </c>
      <c r="BP10" s="122" t="s">
        <v>11</v>
      </c>
      <c r="BQ10" s="123" t="s">
        <v>12</v>
      </c>
      <c r="BR10" s="123" t="s">
        <v>13</v>
      </c>
      <c r="BS10" s="123" t="s">
        <v>14</v>
      </c>
      <c r="BT10" s="124" t="s">
        <v>15</v>
      </c>
      <c r="BU10" s="120" t="s">
        <v>7</v>
      </c>
      <c r="BV10" s="121" t="s">
        <v>8</v>
      </c>
      <c r="BW10" s="120" t="s">
        <v>9</v>
      </c>
      <c r="BX10" s="122" t="s">
        <v>10</v>
      </c>
      <c r="BY10" s="122" t="s">
        <v>11</v>
      </c>
      <c r="BZ10" s="123" t="s">
        <v>12</v>
      </c>
      <c r="CA10" s="123" t="s">
        <v>13</v>
      </c>
      <c r="CB10" s="123" t="s">
        <v>14</v>
      </c>
      <c r="CC10" s="124" t="s">
        <v>15</v>
      </c>
      <c r="CD10" s="120" t="s">
        <v>7</v>
      </c>
      <c r="CE10" s="121" t="s">
        <v>8</v>
      </c>
      <c r="CF10" s="120" t="s">
        <v>9</v>
      </c>
      <c r="CG10" s="122" t="s">
        <v>10</v>
      </c>
      <c r="CH10" s="122" t="s">
        <v>11</v>
      </c>
      <c r="CI10" s="123" t="s">
        <v>12</v>
      </c>
      <c r="CJ10" s="123" t="s">
        <v>13</v>
      </c>
      <c r="CK10" s="123" t="s">
        <v>14</v>
      </c>
      <c r="CL10" s="124" t="s">
        <v>15</v>
      </c>
      <c r="CM10" s="120" t="s">
        <v>7</v>
      </c>
      <c r="CN10" s="121" t="s">
        <v>8</v>
      </c>
      <c r="CO10" s="120" t="s">
        <v>9</v>
      </c>
      <c r="CP10" s="122" t="s">
        <v>10</v>
      </c>
      <c r="CQ10" s="122" t="s">
        <v>11</v>
      </c>
      <c r="CR10" s="123" t="s">
        <v>12</v>
      </c>
      <c r="CS10" s="123" t="s">
        <v>13</v>
      </c>
      <c r="CT10" s="123" t="s">
        <v>14</v>
      </c>
      <c r="CU10" s="124" t="s">
        <v>15</v>
      </c>
      <c r="CV10" s="120" t="s">
        <v>7</v>
      </c>
      <c r="CW10" s="121" t="s">
        <v>8</v>
      </c>
      <c r="CX10" s="120" t="s">
        <v>9</v>
      </c>
      <c r="CY10" s="122" t="s">
        <v>10</v>
      </c>
      <c r="CZ10" s="122" t="s">
        <v>11</v>
      </c>
      <c r="DA10" s="123" t="s">
        <v>12</v>
      </c>
      <c r="DB10" s="123" t="s">
        <v>13</v>
      </c>
      <c r="DC10" s="123" t="s">
        <v>14</v>
      </c>
      <c r="DD10" s="124" t="s">
        <v>15</v>
      </c>
      <c r="DE10" s="120" t="s">
        <v>7</v>
      </c>
      <c r="DF10" s="121" t="s">
        <v>8</v>
      </c>
      <c r="DG10" s="120" t="s">
        <v>9</v>
      </c>
      <c r="DH10" s="122" t="s">
        <v>10</v>
      </c>
      <c r="DI10" s="122" t="s">
        <v>11</v>
      </c>
      <c r="DJ10" s="123" t="s">
        <v>12</v>
      </c>
      <c r="DK10" s="123" t="s">
        <v>13</v>
      </c>
      <c r="DL10" s="123" t="s">
        <v>14</v>
      </c>
      <c r="DM10" s="124" t="s">
        <v>15</v>
      </c>
      <c r="DN10" s="120" t="s">
        <v>7</v>
      </c>
      <c r="DO10" s="121" t="s">
        <v>8</v>
      </c>
      <c r="DP10" s="120" t="s">
        <v>9</v>
      </c>
      <c r="DQ10" s="122" t="s">
        <v>10</v>
      </c>
      <c r="DR10" s="122" t="s">
        <v>11</v>
      </c>
      <c r="DS10" s="123" t="s">
        <v>12</v>
      </c>
      <c r="DT10" s="123" t="s">
        <v>13</v>
      </c>
      <c r="DU10" s="123" t="s">
        <v>14</v>
      </c>
      <c r="DV10" s="124" t="s">
        <v>15</v>
      </c>
      <c r="DW10" s="120" t="s">
        <v>7</v>
      </c>
      <c r="DX10" s="121" t="s">
        <v>8</v>
      </c>
      <c r="DY10" s="120" t="s">
        <v>9</v>
      </c>
      <c r="DZ10" s="122" t="s">
        <v>10</v>
      </c>
      <c r="EA10" s="122" t="s">
        <v>11</v>
      </c>
      <c r="EB10" s="123" t="s">
        <v>12</v>
      </c>
      <c r="EC10" s="123" t="s">
        <v>13</v>
      </c>
      <c r="ED10" s="123" t="s">
        <v>14</v>
      </c>
      <c r="EE10" s="124" t="s">
        <v>15</v>
      </c>
      <c r="EF10" s="120" t="s">
        <v>7</v>
      </c>
      <c r="EG10" s="121" t="s">
        <v>8</v>
      </c>
      <c r="EH10" s="120" t="s">
        <v>9</v>
      </c>
      <c r="EI10" s="122" t="s">
        <v>10</v>
      </c>
      <c r="EJ10" s="122" t="s">
        <v>11</v>
      </c>
      <c r="EK10" s="123" t="s">
        <v>12</v>
      </c>
      <c r="EL10" s="123" t="s">
        <v>13</v>
      </c>
      <c r="EM10" s="123" t="s">
        <v>14</v>
      </c>
      <c r="EN10" s="124" t="s">
        <v>15</v>
      </c>
      <c r="EO10" s="120" t="s">
        <v>7</v>
      </c>
      <c r="EP10" s="121" t="s">
        <v>8</v>
      </c>
      <c r="EQ10" s="120" t="s">
        <v>9</v>
      </c>
      <c r="ER10" s="122" t="s">
        <v>10</v>
      </c>
      <c r="ES10" s="122" t="s">
        <v>11</v>
      </c>
      <c r="ET10" s="123" t="s">
        <v>12</v>
      </c>
      <c r="EU10" s="123" t="s">
        <v>13</v>
      </c>
      <c r="EV10" s="123" t="s">
        <v>14</v>
      </c>
      <c r="EW10" s="124" t="s">
        <v>15</v>
      </c>
      <c r="EX10" s="120" t="s">
        <v>7</v>
      </c>
      <c r="EY10" s="121" t="s">
        <v>8</v>
      </c>
      <c r="EZ10" s="120" t="s">
        <v>9</v>
      </c>
      <c r="FA10" s="122" t="s">
        <v>10</v>
      </c>
      <c r="FB10" s="122" t="s">
        <v>11</v>
      </c>
      <c r="FC10" s="123" t="s">
        <v>12</v>
      </c>
      <c r="FD10" s="123" t="s">
        <v>13</v>
      </c>
      <c r="FE10" s="123" t="s">
        <v>14</v>
      </c>
      <c r="FF10" s="124" t="s">
        <v>15</v>
      </c>
      <c r="FG10" s="120" t="s">
        <v>7</v>
      </c>
      <c r="FH10" s="121" t="s">
        <v>8</v>
      </c>
      <c r="FI10" s="120" t="s">
        <v>9</v>
      </c>
      <c r="FJ10" s="122" t="s">
        <v>10</v>
      </c>
      <c r="FK10" s="122" t="s">
        <v>11</v>
      </c>
      <c r="FL10" s="123" t="s">
        <v>12</v>
      </c>
      <c r="FM10" s="123" t="s">
        <v>13</v>
      </c>
      <c r="FN10" s="123" t="s">
        <v>14</v>
      </c>
      <c r="FO10" s="124" t="s">
        <v>15</v>
      </c>
      <c r="FP10" s="120" t="s">
        <v>7</v>
      </c>
      <c r="FQ10" s="121" t="s">
        <v>8</v>
      </c>
      <c r="FR10" s="120" t="s">
        <v>9</v>
      </c>
      <c r="FS10" s="122" t="s">
        <v>10</v>
      </c>
      <c r="FT10" s="122" t="s">
        <v>11</v>
      </c>
      <c r="FU10" s="123" t="s">
        <v>12</v>
      </c>
      <c r="FV10" s="123" t="s">
        <v>13</v>
      </c>
      <c r="FW10" s="123" t="s">
        <v>14</v>
      </c>
      <c r="FX10" s="124" t="s">
        <v>15</v>
      </c>
      <c r="FY10" s="120" t="s">
        <v>7</v>
      </c>
      <c r="FZ10" s="121" t="s">
        <v>8</v>
      </c>
      <c r="GA10" s="120" t="s">
        <v>9</v>
      </c>
      <c r="GB10" s="122" t="s">
        <v>10</v>
      </c>
      <c r="GC10" s="122" t="s">
        <v>11</v>
      </c>
      <c r="GD10" s="123" t="s">
        <v>12</v>
      </c>
      <c r="GE10" s="123" t="s">
        <v>13</v>
      </c>
      <c r="GF10" s="123" t="s">
        <v>14</v>
      </c>
      <c r="GG10" s="124" t="s">
        <v>15</v>
      </c>
      <c r="GH10" s="120" t="s">
        <v>7</v>
      </c>
      <c r="GI10" s="121" t="s">
        <v>8</v>
      </c>
      <c r="GJ10" s="120" t="s">
        <v>9</v>
      </c>
      <c r="GK10" s="122" t="s">
        <v>10</v>
      </c>
      <c r="GL10" s="122" t="s">
        <v>11</v>
      </c>
      <c r="GM10" s="123" t="s">
        <v>12</v>
      </c>
      <c r="GN10" s="123" t="s">
        <v>13</v>
      </c>
      <c r="GO10" s="123" t="s">
        <v>14</v>
      </c>
      <c r="GP10" s="124" t="s">
        <v>15</v>
      </c>
      <c r="GQ10" s="120" t="s">
        <v>7</v>
      </c>
      <c r="GR10" s="121" t="s">
        <v>8</v>
      </c>
      <c r="GS10" s="120" t="s">
        <v>9</v>
      </c>
      <c r="GT10" s="122" t="s">
        <v>10</v>
      </c>
      <c r="GU10" s="122" t="s">
        <v>11</v>
      </c>
      <c r="GV10" s="123" t="s">
        <v>12</v>
      </c>
      <c r="GW10" s="123" t="s">
        <v>13</v>
      </c>
      <c r="GX10" s="123" t="s">
        <v>14</v>
      </c>
      <c r="GY10" s="124" t="s">
        <v>15</v>
      </c>
      <c r="GZ10" s="120" t="s">
        <v>7</v>
      </c>
      <c r="HA10" s="121" t="s">
        <v>8</v>
      </c>
      <c r="HB10" s="120" t="s">
        <v>9</v>
      </c>
      <c r="HC10" s="122" t="s">
        <v>10</v>
      </c>
      <c r="HD10" s="122" t="s">
        <v>11</v>
      </c>
      <c r="HE10" s="123" t="s">
        <v>12</v>
      </c>
      <c r="HF10" s="123" t="s">
        <v>13</v>
      </c>
      <c r="HG10" s="123" t="s">
        <v>14</v>
      </c>
      <c r="HH10" s="124" t="s">
        <v>15</v>
      </c>
      <c r="HI10" s="120" t="s">
        <v>7</v>
      </c>
      <c r="HJ10" s="121" t="s">
        <v>8</v>
      </c>
      <c r="HK10" s="120" t="s">
        <v>9</v>
      </c>
      <c r="HL10" s="122" t="s">
        <v>10</v>
      </c>
      <c r="HM10" s="122" t="s">
        <v>11</v>
      </c>
      <c r="HN10" s="123" t="s">
        <v>12</v>
      </c>
      <c r="HO10" s="123" t="s">
        <v>13</v>
      </c>
      <c r="HP10" s="123" t="s">
        <v>14</v>
      </c>
      <c r="HQ10" s="124" t="s">
        <v>15</v>
      </c>
      <c r="HR10" s="120" t="s">
        <v>7</v>
      </c>
      <c r="HS10" s="121" t="s">
        <v>8</v>
      </c>
      <c r="HT10" s="120" t="s">
        <v>9</v>
      </c>
      <c r="HU10" s="122" t="s">
        <v>10</v>
      </c>
      <c r="HV10" s="122" t="s">
        <v>11</v>
      </c>
      <c r="HW10" s="123" t="s">
        <v>12</v>
      </c>
      <c r="HX10" s="123" t="s">
        <v>13</v>
      </c>
      <c r="HY10" s="123" t="s">
        <v>14</v>
      </c>
      <c r="HZ10" s="124" t="s">
        <v>15</v>
      </c>
      <c r="IA10" s="120" t="s">
        <v>7</v>
      </c>
      <c r="IB10" s="121" t="s">
        <v>8</v>
      </c>
      <c r="IC10" s="120" t="s">
        <v>9</v>
      </c>
      <c r="ID10" s="122" t="s">
        <v>10</v>
      </c>
      <c r="IE10" s="122" t="s">
        <v>11</v>
      </c>
      <c r="IF10" s="123" t="s">
        <v>12</v>
      </c>
      <c r="IG10" s="123" t="s">
        <v>13</v>
      </c>
      <c r="IH10" s="123" t="s">
        <v>14</v>
      </c>
      <c r="II10" s="124" t="s">
        <v>15</v>
      </c>
      <c r="IJ10" s="120" t="s">
        <v>7</v>
      </c>
      <c r="IK10" s="121" t="s">
        <v>8</v>
      </c>
      <c r="IL10" s="120" t="s">
        <v>9</v>
      </c>
      <c r="IM10" s="122" t="s">
        <v>10</v>
      </c>
      <c r="IN10" s="122" t="s">
        <v>11</v>
      </c>
      <c r="IO10" s="123" t="s">
        <v>12</v>
      </c>
      <c r="IP10" s="123" t="s">
        <v>13</v>
      </c>
      <c r="IQ10" s="123" t="s">
        <v>14</v>
      </c>
      <c r="IR10" s="124" t="s">
        <v>15</v>
      </c>
      <c r="IS10" s="120" t="s">
        <v>7</v>
      </c>
      <c r="IT10" s="121" t="s">
        <v>8</v>
      </c>
      <c r="IU10" s="120" t="s">
        <v>9</v>
      </c>
      <c r="IV10" s="122" t="s">
        <v>10</v>
      </c>
      <c r="IW10" s="122" t="s">
        <v>11</v>
      </c>
      <c r="IX10" s="123" t="s">
        <v>12</v>
      </c>
      <c r="IY10" s="123" t="s">
        <v>13</v>
      </c>
      <c r="IZ10" s="123" t="s">
        <v>14</v>
      </c>
      <c r="JA10" s="124" t="s">
        <v>15</v>
      </c>
      <c r="JB10" s="120" t="s">
        <v>7</v>
      </c>
      <c r="JC10" s="121" t="s">
        <v>8</v>
      </c>
      <c r="JD10" s="120" t="s">
        <v>9</v>
      </c>
      <c r="JE10" s="122" t="s">
        <v>10</v>
      </c>
      <c r="JF10" s="122" t="s">
        <v>11</v>
      </c>
      <c r="JG10" s="123" t="s">
        <v>12</v>
      </c>
      <c r="JH10" s="123" t="s">
        <v>13</v>
      </c>
      <c r="JI10" s="123" t="s">
        <v>14</v>
      </c>
      <c r="JJ10" s="124" t="s">
        <v>15</v>
      </c>
      <c r="JK10" s="120" t="s">
        <v>7</v>
      </c>
      <c r="JL10" s="121" t="s">
        <v>8</v>
      </c>
      <c r="JM10" s="120" t="s">
        <v>9</v>
      </c>
      <c r="JN10" s="122" t="s">
        <v>10</v>
      </c>
      <c r="JO10" s="122" t="s">
        <v>11</v>
      </c>
      <c r="JP10" s="123" t="s">
        <v>12</v>
      </c>
      <c r="JQ10" s="123" t="s">
        <v>13</v>
      </c>
      <c r="JR10" s="123" t="s">
        <v>14</v>
      </c>
      <c r="JS10" s="124" t="s">
        <v>15</v>
      </c>
      <c r="JT10" s="120" t="s">
        <v>7</v>
      </c>
      <c r="JU10" s="121" t="s">
        <v>8</v>
      </c>
      <c r="JV10" s="120" t="s">
        <v>9</v>
      </c>
      <c r="JW10" s="122" t="s">
        <v>10</v>
      </c>
      <c r="JX10" s="122" t="s">
        <v>11</v>
      </c>
      <c r="JY10" s="123" t="s">
        <v>12</v>
      </c>
      <c r="JZ10" s="123" t="s">
        <v>13</v>
      </c>
      <c r="KA10" s="123" t="s">
        <v>14</v>
      </c>
      <c r="KB10" s="124" t="s">
        <v>15</v>
      </c>
      <c r="KC10" s="120" t="s">
        <v>7</v>
      </c>
      <c r="KD10" s="121" t="s">
        <v>8</v>
      </c>
      <c r="KE10" s="120" t="s">
        <v>9</v>
      </c>
      <c r="KF10" s="122" t="s">
        <v>10</v>
      </c>
      <c r="KG10" s="122" t="s">
        <v>11</v>
      </c>
      <c r="KH10" s="123" t="s">
        <v>12</v>
      </c>
      <c r="KI10" s="123" t="s">
        <v>13</v>
      </c>
      <c r="KJ10" s="123" t="s">
        <v>14</v>
      </c>
      <c r="KK10" s="124" t="s">
        <v>15</v>
      </c>
      <c r="KL10" s="120" t="s">
        <v>7</v>
      </c>
      <c r="KM10" s="121" t="s">
        <v>8</v>
      </c>
      <c r="KN10" s="120" t="s">
        <v>9</v>
      </c>
      <c r="KO10" s="122" t="s">
        <v>10</v>
      </c>
      <c r="KP10" s="122" t="s">
        <v>11</v>
      </c>
      <c r="KQ10" s="123" t="s">
        <v>12</v>
      </c>
      <c r="KR10" s="123" t="s">
        <v>13</v>
      </c>
      <c r="KS10" s="123" t="s">
        <v>14</v>
      </c>
      <c r="KT10" s="124" t="s">
        <v>15</v>
      </c>
      <c r="KU10" s="120" t="s">
        <v>7</v>
      </c>
      <c r="KV10" s="121" t="s">
        <v>8</v>
      </c>
      <c r="KW10" s="120" t="s">
        <v>9</v>
      </c>
      <c r="KX10" s="122" t="s">
        <v>10</v>
      </c>
      <c r="KY10" s="122" t="s">
        <v>11</v>
      </c>
      <c r="KZ10" s="123" t="s">
        <v>12</v>
      </c>
      <c r="LA10" s="123" t="s">
        <v>13</v>
      </c>
      <c r="LB10" s="123" t="s">
        <v>14</v>
      </c>
      <c r="LC10" s="124" t="s">
        <v>15</v>
      </c>
      <c r="LD10" s="120" t="s">
        <v>7</v>
      </c>
      <c r="LE10" s="121" t="s">
        <v>8</v>
      </c>
      <c r="LF10" s="120" t="s">
        <v>9</v>
      </c>
      <c r="LG10" s="122" t="s">
        <v>10</v>
      </c>
      <c r="LH10" s="122" t="s">
        <v>11</v>
      </c>
      <c r="LI10" s="123" t="s">
        <v>12</v>
      </c>
      <c r="LJ10" s="123" t="s">
        <v>13</v>
      </c>
      <c r="LK10" s="123" t="s">
        <v>14</v>
      </c>
      <c r="LL10" s="124" t="s">
        <v>15</v>
      </c>
      <c r="LM10" s="120" t="s">
        <v>7</v>
      </c>
      <c r="LN10" s="121" t="s">
        <v>8</v>
      </c>
      <c r="LO10" s="120" t="s">
        <v>9</v>
      </c>
      <c r="LP10" s="122" t="s">
        <v>10</v>
      </c>
      <c r="LQ10" s="122" t="s">
        <v>11</v>
      </c>
      <c r="LR10" s="123" t="s">
        <v>12</v>
      </c>
      <c r="LS10" s="123" t="s">
        <v>13</v>
      </c>
      <c r="LT10" s="123" t="s">
        <v>14</v>
      </c>
      <c r="LU10" s="124" t="s">
        <v>15</v>
      </c>
      <c r="LV10" s="120" t="s">
        <v>7</v>
      </c>
      <c r="LW10" s="121" t="s">
        <v>8</v>
      </c>
      <c r="LX10" s="120" t="s">
        <v>9</v>
      </c>
      <c r="LY10" s="122" t="s">
        <v>10</v>
      </c>
      <c r="LZ10" s="122" t="s">
        <v>11</v>
      </c>
      <c r="MA10" s="123" t="s">
        <v>12</v>
      </c>
      <c r="MB10" s="123" t="s">
        <v>13</v>
      </c>
      <c r="MC10" s="123" t="s">
        <v>14</v>
      </c>
      <c r="MD10" s="124" t="s">
        <v>15</v>
      </c>
    </row>
    <row r="11">
      <c r="A11" s="125">
        <v>1.0</v>
      </c>
      <c r="B11" s="126" t="s">
        <v>16</v>
      </c>
      <c r="C11" s="32"/>
      <c r="D11" s="32"/>
      <c r="E11" s="32"/>
      <c r="F11" s="32"/>
      <c r="G11" s="32"/>
      <c r="H11" s="32"/>
      <c r="I11" s="33"/>
      <c r="J11" s="125">
        <v>1.0</v>
      </c>
      <c r="K11" s="126" t="s">
        <v>16</v>
      </c>
      <c r="L11" s="32"/>
      <c r="M11" s="32"/>
      <c r="N11" s="32"/>
      <c r="O11" s="32"/>
      <c r="P11" s="32"/>
      <c r="Q11" s="32"/>
      <c r="R11" s="33"/>
      <c r="S11" s="125">
        <v>1.0</v>
      </c>
      <c r="T11" s="126" t="s">
        <v>16</v>
      </c>
      <c r="U11" s="32"/>
      <c r="V11" s="32"/>
      <c r="W11" s="32"/>
      <c r="X11" s="32"/>
      <c r="Y11" s="32"/>
      <c r="Z11" s="32"/>
      <c r="AA11" s="33"/>
      <c r="AB11" s="125">
        <v>1.0</v>
      </c>
      <c r="AC11" s="126" t="s">
        <v>16</v>
      </c>
      <c r="AD11" s="32"/>
      <c r="AE11" s="32"/>
      <c r="AF11" s="32"/>
      <c r="AG11" s="32"/>
      <c r="AH11" s="32"/>
      <c r="AI11" s="32"/>
      <c r="AJ11" s="33"/>
      <c r="AK11" s="125">
        <v>1.0</v>
      </c>
      <c r="AL11" s="126" t="s">
        <v>16</v>
      </c>
      <c r="AM11" s="32"/>
      <c r="AN11" s="32"/>
      <c r="AO11" s="32"/>
      <c r="AP11" s="32"/>
      <c r="AQ11" s="32"/>
      <c r="AR11" s="32"/>
      <c r="AS11" s="33"/>
      <c r="AT11" s="125">
        <v>1.0</v>
      </c>
      <c r="AU11" s="126" t="s">
        <v>16</v>
      </c>
      <c r="AV11" s="32"/>
      <c r="AW11" s="32"/>
      <c r="AX11" s="32"/>
      <c r="AY11" s="32"/>
      <c r="AZ11" s="32"/>
      <c r="BA11" s="32"/>
      <c r="BB11" s="33"/>
      <c r="BC11" s="125">
        <v>1.0</v>
      </c>
      <c r="BD11" s="126" t="s">
        <v>16</v>
      </c>
      <c r="BE11" s="32"/>
      <c r="BF11" s="32"/>
      <c r="BG11" s="32"/>
      <c r="BH11" s="32"/>
      <c r="BI11" s="32"/>
      <c r="BJ11" s="32"/>
      <c r="BK11" s="33"/>
      <c r="BL11" s="125">
        <v>1.0</v>
      </c>
      <c r="BM11" s="126" t="s">
        <v>16</v>
      </c>
      <c r="BN11" s="32"/>
      <c r="BO11" s="32"/>
      <c r="BP11" s="32"/>
      <c r="BQ11" s="32"/>
      <c r="BR11" s="32"/>
      <c r="BS11" s="32"/>
      <c r="BT11" s="33"/>
      <c r="BU11" s="125">
        <v>1.0</v>
      </c>
      <c r="BV11" s="126" t="s">
        <v>16</v>
      </c>
      <c r="BW11" s="32"/>
      <c r="BX11" s="32"/>
      <c r="BY11" s="32"/>
      <c r="BZ11" s="32"/>
      <c r="CA11" s="32"/>
      <c r="CB11" s="32"/>
      <c r="CC11" s="33"/>
      <c r="CD11" s="125">
        <v>1.0</v>
      </c>
      <c r="CE11" s="126" t="s">
        <v>16</v>
      </c>
      <c r="CF11" s="32"/>
      <c r="CG11" s="32"/>
      <c r="CH11" s="32"/>
      <c r="CI11" s="32"/>
      <c r="CJ11" s="32"/>
      <c r="CK11" s="32"/>
      <c r="CL11" s="33"/>
      <c r="CM11" s="125">
        <v>1.0</v>
      </c>
      <c r="CN11" s="126" t="s">
        <v>16</v>
      </c>
      <c r="CO11" s="32"/>
      <c r="CP11" s="32"/>
      <c r="CQ11" s="32"/>
      <c r="CR11" s="32"/>
      <c r="CS11" s="32"/>
      <c r="CT11" s="32"/>
      <c r="CU11" s="33"/>
      <c r="CV11" s="125">
        <v>1.0</v>
      </c>
      <c r="CW11" s="126" t="s">
        <v>16</v>
      </c>
      <c r="CX11" s="32"/>
      <c r="CY11" s="32"/>
      <c r="CZ11" s="32"/>
      <c r="DA11" s="32"/>
      <c r="DB11" s="32"/>
      <c r="DC11" s="32"/>
      <c r="DD11" s="33"/>
      <c r="DE11" s="125">
        <v>1.0</v>
      </c>
      <c r="DF11" s="126" t="s">
        <v>16</v>
      </c>
      <c r="DG11" s="32"/>
      <c r="DH11" s="32"/>
      <c r="DI11" s="32"/>
      <c r="DJ11" s="32"/>
      <c r="DK11" s="32"/>
      <c r="DL11" s="32"/>
      <c r="DM11" s="33"/>
      <c r="DN11" s="125">
        <v>1.0</v>
      </c>
      <c r="DO11" s="126" t="s">
        <v>16</v>
      </c>
      <c r="DP11" s="32"/>
      <c r="DQ11" s="32"/>
      <c r="DR11" s="32"/>
      <c r="DS11" s="32"/>
      <c r="DT11" s="32"/>
      <c r="DU11" s="32"/>
      <c r="DV11" s="33"/>
      <c r="DW11" s="125">
        <v>1.0</v>
      </c>
      <c r="DX11" s="126" t="s">
        <v>16</v>
      </c>
      <c r="DY11" s="32"/>
      <c r="DZ11" s="32"/>
      <c r="EA11" s="32"/>
      <c r="EB11" s="32"/>
      <c r="EC11" s="32"/>
      <c r="ED11" s="32"/>
      <c r="EE11" s="33"/>
      <c r="EF11" s="125">
        <v>1.0</v>
      </c>
      <c r="EG11" s="126" t="s">
        <v>16</v>
      </c>
      <c r="EH11" s="32"/>
      <c r="EI11" s="32"/>
      <c r="EJ11" s="32"/>
      <c r="EK11" s="32"/>
      <c r="EL11" s="32"/>
      <c r="EM11" s="32"/>
      <c r="EN11" s="33"/>
      <c r="EO11" s="125">
        <v>1.0</v>
      </c>
      <c r="EP11" s="126" t="s">
        <v>16</v>
      </c>
      <c r="EQ11" s="32"/>
      <c r="ER11" s="32"/>
      <c r="ES11" s="32"/>
      <c r="ET11" s="32"/>
      <c r="EU11" s="32"/>
      <c r="EV11" s="32"/>
      <c r="EW11" s="33"/>
      <c r="EX11" s="125">
        <v>1.0</v>
      </c>
      <c r="EY11" s="126" t="s">
        <v>16</v>
      </c>
      <c r="EZ11" s="32"/>
      <c r="FA11" s="32"/>
      <c r="FB11" s="32"/>
      <c r="FC11" s="32"/>
      <c r="FD11" s="32"/>
      <c r="FE11" s="32"/>
      <c r="FF11" s="33"/>
      <c r="FG11" s="125">
        <v>1.0</v>
      </c>
      <c r="FH11" s="126" t="s">
        <v>16</v>
      </c>
      <c r="FI11" s="32"/>
      <c r="FJ11" s="32"/>
      <c r="FK11" s="32"/>
      <c r="FL11" s="32"/>
      <c r="FM11" s="32"/>
      <c r="FN11" s="32"/>
      <c r="FO11" s="33"/>
      <c r="FP11" s="125">
        <v>1.0</v>
      </c>
      <c r="FQ11" s="126" t="s">
        <v>16</v>
      </c>
      <c r="FR11" s="32"/>
      <c r="FS11" s="32"/>
      <c r="FT11" s="32"/>
      <c r="FU11" s="32"/>
      <c r="FV11" s="32"/>
      <c r="FW11" s="32"/>
      <c r="FX11" s="33"/>
      <c r="FY11" s="125">
        <v>1.0</v>
      </c>
      <c r="FZ11" s="126" t="s">
        <v>16</v>
      </c>
      <c r="GA11" s="32"/>
      <c r="GB11" s="32"/>
      <c r="GC11" s="32"/>
      <c r="GD11" s="32"/>
      <c r="GE11" s="32"/>
      <c r="GF11" s="32"/>
      <c r="GG11" s="33"/>
      <c r="GH11" s="125">
        <v>1.0</v>
      </c>
      <c r="GI11" s="126" t="s">
        <v>16</v>
      </c>
      <c r="GJ11" s="32"/>
      <c r="GK11" s="32"/>
      <c r="GL11" s="32"/>
      <c r="GM11" s="32"/>
      <c r="GN11" s="32"/>
      <c r="GO11" s="32"/>
      <c r="GP11" s="33"/>
      <c r="GQ11" s="125">
        <v>1.0</v>
      </c>
      <c r="GR11" s="126" t="s">
        <v>16</v>
      </c>
      <c r="GS11" s="32"/>
      <c r="GT11" s="32"/>
      <c r="GU11" s="32"/>
      <c r="GV11" s="32"/>
      <c r="GW11" s="32"/>
      <c r="GX11" s="32"/>
      <c r="GY11" s="33"/>
      <c r="GZ11" s="125">
        <v>1.0</v>
      </c>
      <c r="HA11" s="126" t="s">
        <v>16</v>
      </c>
      <c r="HB11" s="32"/>
      <c r="HC11" s="32"/>
      <c r="HD11" s="32"/>
      <c r="HE11" s="32"/>
      <c r="HF11" s="32"/>
      <c r="HG11" s="32"/>
      <c r="HH11" s="33"/>
      <c r="HI11" s="125">
        <v>1.0</v>
      </c>
      <c r="HJ11" s="126" t="s">
        <v>16</v>
      </c>
      <c r="HK11" s="32"/>
      <c r="HL11" s="32"/>
      <c r="HM11" s="32"/>
      <c r="HN11" s="32"/>
      <c r="HO11" s="32"/>
      <c r="HP11" s="32"/>
      <c r="HQ11" s="33"/>
      <c r="HR11" s="125">
        <v>1.0</v>
      </c>
      <c r="HS11" s="126" t="s">
        <v>16</v>
      </c>
      <c r="HT11" s="32"/>
      <c r="HU11" s="32"/>
      <c r="HV11" s="32"/>
      <c r="HW11" s="32"/>
      <c r="HX11" s="32"/>
      <c r="HY11" s="32"/>
      <c r="HZ11" s="33"/>
      <c r="IA11" s="125">
        <v>1.0</v>
      </c>
      <c r="IB11" s="126" t="s">
        <v>16</v>
      </c>
      <c r="IC11" s="32"/>
      <c r="ID11" s="32"/>
      <c r="IE11" s="32"/>
      <c r="IF11" s="32"/>
      <c r="IG11" s="32"/>
      <c r="IH11" s="32"/>
      <c r="II11" s="33"/>
      <c r="IJ11" s="125">
        <v>1.0</v>
      </c>
      <c r="IK11" s="126" t="s">
        <v>16</v>
      </c>
      <c r="IL11" s="32"/>
      <c r="IM11" s="32"/>
      <c r="IN11" s="32"/>
      <c r="IO11" s="32"/>
      <c r="IP11" s="32"/>
      <c r="IQ11" s="32"/>
      <c r="IR11" s="33"/>
      <c r="IS11" s="125">
        <v>1.0</v>
      </c>
      <c r="IT11" s="126" t="s">
        <v>16</v>
      </c>
      <c r="IU11" s="32"/>
      <c r="IV11" s="32"/>
      <c r="IW11" s="32"/>
      <c r="IX11" s="32"/>
      <c r="IY11" s="32"/>
      <c r="IZ11" s="32"/>
      <c r="JA11" s="33"/>
      <c r="JB11" s="125">
        <v>1.0</v>
      </c>
      <c r="JC11" s="126" t="s">
        <v>16</v>
      </c>
      <c r="JD11" s="32"/>
      <c r="JE11" s="32"/>
      <c r="JF11" s="32"/>
      <c r="JG11" s="32"/>
      <c r="JH11" s="32"/>
      <c r="JI11" s="32"/>
      <c r="JJ11" s="33"/>
      <c r="JK11" s="125">
        <v>1.0</v>
      </c>
      <c r="JL11" s="126" t="s">
        <v>16</v>
      </c>
      <c r="JM11" s="32"/>
      <c r="JN11" s="32"/>
      <c r="JO11" s="32"/>
      <c r="JP11" s="32"/>
      <c r="JQ11" s="32"/>
      <c r="JR11" s="32"/>
      <c r="JS11" s="33"/>
      <c r="JT11" s="125">
        <v>1.0</v>
      </c>
      <c r="JU11" s="126" t="s">
        <v>16</v>
      </c>
      <c r="JV11" s="32"/>
      <c r="JW11" s="32"/>
      <c r="JX11" s="32"/>
      <c r="JY11" s="32"/>
      <c r="JZ11" s="32"/>
      <c r="KA11" s="32"/>
      <c r="KB11" s="33"/>
      <c r="KC11" s="125">
        <v>1.0</v>
      </c>
      <c r="KD11" s="126" t="s">
        <v>16</v>
      </c>
      <c r="KE11" s="32"/>
      <c r="KF11" s="32"/>
      <c r="KG11" s="32"/>
      <c r="KH11" s="32"/>
      <c r="KI11" s="32"/>
      <c r="KJ11" s="32"/>
      <c r="KK11" s="33"/>
      <c r="KL11" s="125">
        <v>1.0</v>
      </c>
      <c r="KM11" s="126" t="s">
        <v>16</v>
      </c>
      <c r="KN11" s="32"/>
      <c r="KO11" s="32"/>
      <c r="KP11" s="32"/>
      <c r="KQ11" s="32"/>
      <c r="KR11" s="32"/>
      <c r="KS11" s="32"/>
      <c r="KT11" s="33"/>
      <c r="KU11" s="125">
        <v>1.0</v>
      </c>
      <c r="KV11" s="126" t="s">
        <v>16</v>
      </c>
      <c r="KW11" s="32"/>
      <c r="KX11" s="32"/>
      <c r="KY11" s="32"/>
      <c r="KZ11" s="32"/>
      <c r="LA11" s="32"/>
      <c r="LB11" s="32"/>
      <c r="LC11" s="33"/>
      <c r="LD11" s="125">
        <v>1.0</v>
      </c>
      <c r="LE11" s="126" t="s">
        <v>16</v>
      </c>
      <c r="LF11" s="32"/>
      <c r="LG11" s="32"/>
      <c r="LH11" s="32"/>
      <c r="LI11" s="32"/>
      <c r="LJ11" s="32"/>
      <c r="LK11" s="32"/>
      <c r="LL11" s="33"/>
      <c r="LM11" s="125">
        <v>1.0</v>
      </c>
      <c r="LN11" s="126" t="s">
        <v>16</v>
      </c>
      <c r="LO11" s="32"/>
      <c r="LP11" s="32"/>
      <c r="LQ11" s="32"/>
      <c r="LR11" s="32"/>
      <c r="LS11" s="32"/>
      <c r="LT11" s="32"/>
      <c r="LU11" s="33"/>
      <c r="LV11" s="125">
        <v>1.0</v>
      </c>
      <c r="LW11" s="126" t="s">
        <v>16</v>
      </c>
      <c r="LX11" s="32"/>
      <c r="LY11" s="32"/>
      <c r="LZ11" s="32"/>
      <c r="MA11" s="32"/>
      <c r="MB11" s="32"/>
      <c r="MC11" s="32"/>
      <c r="MD11" s="33"/>
    </row>
    <row r="12" ht="18.0" customHeight="1">
      <c r="A12" s="127">
        <v>1.01</v>
      </c>
      <c r="B12" s="127">
        <v>1.3</v>
      </c>
      <c r="C12" s="128" t="s">
        <v>18</v>
      </c>
      <c r="D12" s="129" t="s">
        <v>19</v>
      </c>
      <c r="E12" s="130" t="s">
        <v>20</v>
      </c>
      <c r="F12" s="131">
        <v>1857.14</v>
      </c>
      <c r="G12" s="132">
        <f t="shared" ref="G12:G53" si="1">+ROUND(F12*(1+I$70),0)</f>
        <v>2414</v>
      </c>
      <c r="H12" s="133">
        <v>1200.0</v>
      </c>
      <c r="I12" s="134">
        <f t="shared" ref="I12:I13" si="2">+ROUND(G12*H12,2)</f>
        <v>2896800</v>
      </c>
      <c r="J12" s="127">
        <v>1.01</v>
      </c>
      <c r="K12" s="127" t="s">
        <v>17</v>
      </c>
      <c r="L12" s="128" t="s">
        <v>18</v>
      </c>
      <c r="M12" s="129" t="s">
        <v>19</v>
      </c>
      <c r="N12" s="130" t="s">
        <v>20</v>
      </c>
      <c r="O12" s="135">
        <v>1855.0</v>
      </c>
      <c r="P12" s="136">
        <f t="shared" ref="P12:P53" si="3">+ROUND(O12*(1+R$70),0)</f>
        <v>2412</v>
      </c>
      <c r="Q12" s="137">
        <v>1200.0</v>
      </c>
      <c r="R12" s="134">
        <f t="shared" ref="R12:R13" si="4">+ROUND(P12*Q12,2)</f>
        <v>2894400</v>
      </c>
      <c r="S12" s="127">
        <v>1.01</v>
      </c>
      <c r="T12" s="127" t="s">
        <v>17</v>
      </c>
      <c r="U12" s="128" t="s">
        <v>18</v>
      </c>
      <c r="V12" s="129" t="s">
        <v>19</v>
      </c>
      <c r="W12" s="130" t="s">
        <v>20</v>
      </c>
      <c r="X12" s="135">
        <v>1864.05</v>
      </c>
      <c r="Y12" s="136">
        <f t="shared" ref="Y12:Y53" si="5">+ROUND(X12*(1+AA$70),0)</f>
        <v>2423</v>
      </c>
      <c r="Z12" s="137">
        <v>1200.0</v>
      </c>
      <c r="AA12" s="134">
        <f t="shared" ref="AA12:AA13" si="6">+ROUND(Y12*Z12,2)</f>
        <v>2907600</v>
      </c>
      <c r="AB12" s="127">
        <v>1.01</v>
      </c>
      <c r="AC12" s="127" t="s">
        <v>17</v>
      </c>
      <c r="AD12" s="128" t="s">
        <v>18</v>
      </c>
      <c r="AE12" s="129" t="s">
        <v>19</v>
      </c>
      <c r="AF12" s="130" t="s">
        <v>20</v>
      </c>
      <c r="AG12" s="135">
        <v>1872.0</v>
      </c>
      <c r="AH12" s="136">
        <f t="shared" ref="AH12:AH53" si="7">+ROUND(AG12*(1+AJ$70),0)</f>
        <v>2434</v>
      </c>
      <c r="AI12" s="137">
        <v>1200.0</v>
      </c>
      <c r="AJ12" s="134">
        <f t="shared" ref="AJ12:AJ13" si="8">+ROUND(AH12*AI12,2)</f>
        <v>2920800</v>
      </c>
      <c r="AK12" s="127">
        <v>1.01</v>
      </c>
      <c r="AL12" s="127" t="s">
        <v>17</v>
      </c>
      <c r="AM12" s="128" t="s">
        <v>18</v>
      </c>
      <c r="AN12" s="129" t="s">
        <v>19</v>
      </c>
      <c r="AO12" s="130" t="s">
        <v>20</v>
      </c>
      <c r="AP12" s="135">
        <v>1856.0</v>
      </c>
      <c r="AQ12" s="136">
        <f t="shared" ref="AQ12:AQ53" si="9">+ROUND(AP12*(1+AS$70),0)</f>
        <v>2413</v>
      </c>
      <c r="AR12" s="137">
        <v>1200.0</v>
      </c>
      <c r="AS12" s="134">
        <f t="shared" ref="AS12:AS13" si="10">+ROUND(AQ12*AR12,2)</f>
        <v>2895600</v>
      </c>
      <c r="AT12" s="127">
        <v>1.01</v>
      </c>
      <c r="AU12" s="127" t="s">
        <v>17</v>
      </c>
      <c r="AV12" s="128" t="s">
        <v>18</v>
      </c>
      <c r="AW12" s="129" t="s">
        <v>19</v>
      </c>
      <c r="AX12" s="130" t="s">
        <v>20</v>
      </c>
      <c r="AY12" s="135">
        <v>1859.0</v>
      </c>
      <c r="AZ12" s="136">
        <f t="shared" ref="AZ12:AZ53" si="11">+ROUND(AY12*(1+BB$70),0)</f>
        <v>2417</v>
      </c>
      <c r="BA12" s="137">
        <v>1200.0</v>
      </c>
      <c r="BB12" s="134">
        <f t="shared" ref="BB12:BB13" si="12">+ROUND(AZ12*BA12,2)</f>
        <v>2900400</v>
      </c>
      <c r="BC12" s="127">
        <v>1.01</v>
      </c>
      <c r="BD12" s="127" t="s">
        <v>17</v>
      </c>
      <c r="BE12" s="128" t="s">
        <v>18</v>
      </c>
      <c r="BF12" s="129" t="s">
        <v>19</v>
      </c>
      <c r="BG12" s="130" t="s">
        <v>20</v>
      </c>
      <c r="BH12" s="135">
        <v>1870.0</v>
      </c>
      <c r="BI12" s="136">
        <f t="shared" ref="BI12:BI53" si="13">+ROUND(BH12*(1+BK$70),0)</f>
        <v>2431</v>
      </c>
      <c r="BJ12" s="137">
        <v>1200.0</v>
      </c>
      <c r="BK12" s="134">
        <f t="shared" ref="BK12:BK13" si="14">+ROUND(BI12*BJ12,2)</f>
        <v>2917200</v>
      </c>
      <c r="BL12" s="127">
        <v>1.01</v>
      </c>
      <c r="BM12" s="127" t="s">
        <v>17</v>
      </c>
      <c r="BN12" s="128" t="s">
        <v>18</v>
      </c>
      <c r="BO12" s="129" t="s">
        <v>19</v>
      </c>
      <c r="BP12" s="130" t="s">
        <v>20</v>
      </c>
      <c r="BQ12" s="135">
        <v>1875.0</v>
      </c>
      <c r="BR12" s="136">
        <f t="shared" ref="BR12:BR53" si="15">+ROUND(BQ12*(1+BT$70),0)</f>
        <v>2438</v>
      </c>
      <c r="BS12" s="137">
        <v>1200.0</v>
      </c>
      <c r="BT12" s="134">
        <f t="shared" ref="BT12:BT13" si="16">+ROUND(BR12*BS12,2)</f>
        <v>2925600</v>
      </c>
      <c r="BU12" s="127">
        <v>1.01</v>
      </c>
      <c r="BV12" s="127" t="s">
        <v>17</v>
      </c>
      <c r="BW12" s="128" t="s">
        <v>18</v>
      </c>
      <c r="BX12" s="129" t="s">
        <v>19</v>
      </c>
      <c r="BY12" s="130" t="s">
        <v>20</v>
      </c>
      <c r="BZ12" s="135">
        <v>1871.0</v>
      </c>
      <c r="CA12" s="136">
        <f t="shared" ref="CA12:CA53" si="17">+ROUND(BZ12*(1+CC$70),0)</f>
        <v>2432</v>
      </c>
      <c r="CB12" s="137">
        <v>1200.0</v>
      </c>
      <c r="CC12" s="134">
        <f t="shared" ref="CC12:CC13" si="18">+ROUND(CA12*CB12,2)</f>
        <v>2918400</v>
      </c>
      <c r="CD12" s="127" t="s">
        <v>214</v>
      </c>
      <c r="CE12" s="127" t="s">
        <v>17</v>
      </c>
      <c r="CF12" s="128" t="s">
        <v>18</v>
      </c>
      <c r="CG12" s="129" t="s">
        <v>19</v>
      </c>
      <c r="CH12" s="130" t="s">
        <v>20</v>
      </c>
      <c r="CI12" s="135">
        <v>1817.0</v>
      </c>
      <c r="CJ12" s="136">
        <f t="shared" ref="CJ12:CJ53" si="19">+ROUND(CI12*(1+CL$70),0)</f>
        <v>2362</v>
      </c>
      <c r="CK12" s="137">
        <v>1200.0</v>
      </c>
      <c r="CL12" s="134">
        <f t="shared" ref="CL12:CL13" si="20">+ROUND(CJ12*CK12,2)</f>
        <v>2834400</v>
      </c>
      <c r="CM12" s="127" t="s">
        <v>214</v>
      </c>
      <c r="CN12" s="127" t="s">
        <v>17</v>
      </c>
      <c r="CO12" s="128" t="s">
        <v>18</v>
      </c>
      <c r="CP12" s="129" t="s">
        <v>19</v>
      </c>
      <c r="CQ12" s="130" t="s">
        <v>20</v>
      </c>
      <c r="CR12" s="135">
        <v>1883.05</v>
      </c>
      <c r="CS12" s="136">
        <f t="shared" ref="CS12:CS53" si="21">+ROUND(CR12*(1+CU$70),0)</f>
        <v>2448</v>
      </c>
      <c r="CT12" s="137">
        <v>1200.0</v>
      </c>
      <c r="CU12" s="134">
        <f t="shared" ref="CU12:CU13" si="22">+ROUND(CS12*CT12,2)</f>
        <v>2937600</v>
      </c>
      <c r="CV12" s="127" t="s">
        <v>214</v>
      </c>
      <c r="CW12" s="127" t="s">
        <v>17</v>
      </c>
      <c r="CX12" s="128" t="s">
        <v>18</v>
      </c>
      <c r="CY12" s="129" t="s">
        <v>19</v>
      </c>
      <c r="CZ12" s="130" t="s">
        <v>20</v>
      </c>
      <c r="DA12" s="135">
        <v>1895.0</v>
      </c>
      <c r="DB12" s="136">
        <f t="shared" ref="DB12:DB53" si="23">+ROUND(DA12*(1+DD$70),0)</f>
        <v>2464</v>
      </c>
      <c r="DC12" s="137">
        <v>1200.0</v>
      </c>
      <c r="DD12" s="134">
        <f t="shared" ref="DD12:DD13" si="24">+ROUND(DB12*DC12,2)</f>
        <v>2956800</v>
      </c>
      <c r="DE12" s="127" t="s">
        <v>214</v>
      </c>
      <c r="DF12" s="127" t="s">
        <v>17</v>
      </c>
      <c r="DG12" s="128" t="s">
        <v>18</v>
      </c>
      <c r="DH12" s="129" t="s">
        <v>19</v>
      </c>
      <c r="DI12" s="130" t="s">
        <v>20</v>
      </c>
      <c r="DJ12" s="135">
        <v>1970.0</v>
      </c>
      <c r="DK12" s="136">
        <f t="shared" ref="DK12:DK53" si="25">+ROUND(DJ12*(1+DM$70),0)</f>
        <v>2561</v>
      </c>
      <c r="DL12" s="137">
        <v>1200.0</v>
      </c>
      <c r="DM12" s="134">
        <f t="shared" ref="DM12:DM13" si="26">+ROUND(DK12*DL12,2)</f>
        <v>3073200</v>
      </c>
      <c r="DN12" s="127" t="s">
        <v>214</v>
      </c>
      <c r="DO12" s="127" t="s">
        <v>17</v>
      </c>
      <c r="DP12" s="128" t="s">
        <v>18</v>
      </c>
      <c r="DQ12" s="129" t="s">
        <v>19</v>
      </c>
      <c r="DR12" s="130" t="s">
        <v>20</v>
      </c>
      <c r="DS12" s="135">
        <v>1868.0</v>
      </c>
      <c r="DT12" s="136">
        <f t="shared" ref="DT12:DT53" si="27">+ROUND(DS12*(1+DV$70),0)</f>
        <v>2428</v>
      </c>
      <c r="DU12" s="137">
        <v>1200.0</v>
      </c>
      <c r="DV12" s="134">
        <f t="shared" ref="DV12:DV13" si="28">+ROUND(DT12*DU12,2)</f>
        <v>2913600</v>
      </c>
      <c r="DW12" s="127" t="s">
        <v>214</v>
      </c>
      <c r="DX12" s="127" t="s">
        <v>17</v>
      </c>
      <c r="DY12" s="128" t="s">
        <v>18</v>
      </c>
      <c r="DZ12" s="129" t="s">
        <v>19</v>
      </c>
      <c r="EA12" s="130" t="s">
        <v>20</v>
      </c>
      <c r="EB12" s="135">
        <v>1852.0</v>
      </c>
      <c r="EC12" s="136">
        <f t="shared" ref="EC12:EC53" si="29">+ROUND(EB12*(1+EE$70),0)</f>
        <v>2408</v>
      </c>
      <c r="ED12" s="137">
        <v>1200.0</v>
      </c>
      <c r="EE12" s="134">
        <f t="shared" ref="EE12:EE13" si="30">+ROUND(EC12*ED12,2)</f>
        <v>2889600</v>
      </c>
      <c r="EF12" s="127">
        <v>1.01</v>
      </c>
      <c r="EG12" s="127" t="s">
        <v>17</v>
      </c>
      <c r="EH12" s="128" t="s">
        <v>18</v>
      </c>
      <c r="EI12" s="129" t="s">
        <v>19</v>
      </c>
      <c r="EJ12" s="130" t="s">
        <v>20</v>
      </c>
      <c r="EK12" s="135">
        <v>1974.0</v>
      </c>
      <c r="EL12" s="136">
        <f t="shared" ref="EL12:EL53" si="31">+ROUND(EK12*(1+EN$70),0)</f>
        <v>2566</v>
      </c>
      <c r="EM12" s="137">
        <v>1200.0</v>
      </c>
      <c r="EN12" s="134">
        <f t="shared" ref="EN12:EN13" si="32">+ROUND(EL12*EM12,2)</f>
        <v>3079200</v>
      </c>
      <c r="EO12" s="127">
        <v>1.01</v>
      </c>
      <c r="EP12" s="127" t="s">
        <v>17</v>
      </c>
      <c r="EQ12" s="128" t="s">
        <v>18</v>
      </c>
      <c r="ER12" s="129" t="s">
        <v>19</v>
      </c>
      <c r="ES12" s="130" t="s">
        <v>20</v>
      </c>
      <c r="ET12" s="135">
        <v>1869.0</v>
      </c>
      <c r="EU12" s="136">
        <f t="shared" ref="EU12:EU53" si="33">+ROUND(ET12*(1+EW$70),0)</f>
        <v>2430</v>
      </c>
      <c r="EV12" s="137">
        <v>1200.0</v>
      </c>
      <c r="EW12" s="134">
        <f t="shared" ref="EW12:EW13" si="34">+ROUND(EU12*EV12,2)</f>
        <v>2916000</v>
      </c>
      <c r="EX12" s="127">
        <v>1.01</v>
      </c>
      <c r="EY12" s="127" t="s">
        <v>17</v>
      </c>
      <c r="EZ12" s="128" t="s">
        <v>18</v>
      </c>
      <c r="FA12" s="129" t="s">
        <v>19</v>
      </c>
      <c r="FB12" s="130" t="s">
        <v>20</v>
      </c>
      <c r="FC12" s="135">
        <v>1865.0</v>
      </c>
      <c r="FD12" s="136">
        <f t="shared" ref="FD12:FD53" si="35">+ROUND(FC12*(1+FF$70),0)</f>
        <v>2425</v>
      </c>
      <c r="FE12" s="137">
        <v>1200.0</v>
      </c>
      <c r="FF12" s="134">
        <f t="shared" ref="FF12:FF13" si="36">+ROUND(FD12*FE12,2)</f>
        <v>2910000</v>
      </c>
      <c r="FG12" s="127">
        <v>1.01</v>
      </c>
      <c r="FH12" s="127" t="s">
        <v>17</v>
      </c>
      <c r="FI12" s="128" t="s">
        <v>18</v>
      </c>
      <c r="FJ12" s="129" t="s">
        <v>19</v>
      </c>
      <c r="FK12" s="130" t="s">
        <v>20</v>
      </c>
      <c r="FL12" s="135">
        <v>1895.0</v>
      </c>
      <c r="FM12" s="136">
        <f t="shared" ref="FM12:FM53" si="37">+ROUND(FL12*(1+FO$70),0)</f>
        <v>2464</v>
      </c>
      <c r="FN12" s="137">
        <v>1200.0</v>
      </c>
      <c r="FO12" s="134">
        <f t="shared" ref="FO12:FO13" si="38">+ROUND(FM12*FN12,2)</f>
        <v>2956800</v>
      </c>
      <c r="FP12" s="127">
        <v>1.01</v>
      </c>
      <c r="FQ12" s="127" t="s">
        <v>17</v>
      </c>
      <c r="FR12" s="128" t="s">
        <v>18</v>
      </c>
      <c r="FS12" s="129" t="s">
        <v>19</v>
      </c>
      <c r="FT12" s="130" t="s">
        <v>20</v>
      </c>
      <c r="FU12" s="135">
        <v>1864.0</v>
      </c>
      <c r="FV12" s="136">
        <f t="shared" ref="FV12:FV53" si="39">+ROUND(FU12*(1+FX$70),0)</f>
        <v>2423</v>
      </c>
      <c r="FW12" s="137">
        <v>1200.0</v>
      </c>
      <c r="FX12" s="134">
        <f t="shared" ref="FX12:FX13" si="40">+ROUND(FV12*FW12,2)</f>
        <v>2907600</v>
      </c>
      <c r="FY12" s="127" t="s">
        <v>214</v>
      </c>
      <c r="FZ12" s="127" t="s">
        <v>17</v>
      </c>
      <c r="GA12" s="128" t="s">
        <v>18</v>
      </c>
      <c r="GB12" s="129" t="s">
        <v>19</v>
      </c>
      <c r="GC12" s="130" t="s">
        <v>20</v>
      </c>
      <c r="GD12" s="135">
        <v>1871.0</v>
      </c>
      <c r="GE12" s="136">
        <f t="shared" ref="GE12:GE53" si="41">+ROUND(GD12*(1+GG$70),0)</f>
        <v>2432</v>
      </c>
      <c r="GF12" s="137">
        <v>1200.0</v>
      </c>
      <c r="GG12" s="134">
        <f t="shared" ref="GG12:GG13" si="42">+ROUND(GE12*GF12,2)</f>
        <v>2918400</v>
      </c>
      <c r="GH12" s="127" t="s">
        <v>214</v>
      </c>
      <c r="GI12" s="127" t="s">
        <v>17</v>
      </c>
      <c r="GJ12" s="128" t="s">
        <v>18</v>
      </c>
      <c r="GK12" s="129" t="s">
        <v>19</v>
      </c>
      <c r="GL12" s="130" t="s">
        <v>20</v>
      </c>
      <c r="GM12" s="135">
        <v>1864.0</v>
      </c>
      <c r="GN12" s="136">
        <f t="shared" ref="GN12:GN53" si="43">+ROUND(GM12*(1+GP$70),0)</f>
        <v>2423</v>
      </c>
      <c r="GO12" s="137">
        <v>1200.0</v>
      </c>
      <c r="GP12" s="134">
        <f t="shared" ref="GP12:GP13" si="44">+ROUND(GN12*GO12,2)</f>
        <v>2907600</v>
      </c>
      <c r="GQ12" s="127">
        <v>1.01</v>
      </c>
      <c r="GR12" s="127" t="s">
        <v>17</v>
      </c>
      <c r="GS12" s="128" t="s">
        <v>18</v>
      </c>
      <c r="GT12" s="129" t="s">
        <v>19</v>
      </c>
      <c r="GU12" s="130" t="s">
        <v>20</v>
      </c>
      <c r="GV12" s="135">
        <v>1888.72</v>
      </c>
      <c r="GW12" s="136">
        <f t="shared" ref="GW12:GW53" si="45">+ROUND(GV12*(1+GY$70),0)</f>
        <v>2455</v>
      </c>
      <c r="GX12" s="137">
        <v>1200.0</v>
      </c>
      <c r="GY12" s="134">
        <f t="shared" ref="GY12:GY13" si="46">+ROUND(GW12*GX12,2)</f>
        <v>2946000</v>
      </c>
      <c r="GZ12" s="127" t="s">
        <v>214</v>
      </c>
      <c r="HA12" s="127" t="s">
        <v>17</v>
      </c>
      <c r="HB12" s="128" t="s">
        <v>18</v>
      </c>
      <c r="HC12" s="129" t="s">
        <v>19</v>
      </c>
      <c r="HD12" s="130" t="s">
        <v>20</v>
      </c>
      <c r="HE12" s="135">
        <v>1974.0</v>
      </c>
      <c r="HF12" s="136">
        <f t="shared" ref="HF12:HF53" si="47">+ROUND(HE12*(1+0.3),0)</f>
        <v>2566</v>
      </c>
      <c r="HG12" s="137">
        <v>1200.0</v>
      </c>
      <c r="HH12" s="134">
        <f t="shared" ref="HH12:HH13" si="48">+ROUND(HF12*HG12,2)</f>
        <v>3079200</v>
      </c>
      <c r="HI12" s="127" t="s">
        <v>214</v>
      </c>
      <c r="HJ12" s="127" t="s">
        <v>17</v>
      </c>
      <c r="HK12" s="128" t="s">
        <v>18</v>
      </c>
      <c r="HL12" s="129" t="s">
        <v>19</v>
      </c>
      <c r="HM12" s="130" t="s">
        <v>20</v>
      </c>
      <c r="HN12" s="135">
        <v>1974.0</v>
      </c>
      <c r="HO12" s="136">
        <f t="shared" ref="HO12:HO53" si="49">+ROUND(HN12*(1+HQ$70),0)</f>
        <v>2566</v>
      </c>
      <c r="HP12" s="137">
        <v>1200.0</v>
      </c>
      <c r="HQ12" s="134">
        <f t="shared" ref="HQ12:HQ13" si="50">+ROUND(HO12*HP12,2)</f>
        <v>3079200</v>
      </c>
      <c r="HR12" s="127" t="s">
        <v>214</v>
      </c>
      <c r="HS12" s="127" t="s">
        <v>17</v>
      </c>
      <c r="HT12" s="128" t="s">
        <v>18</v>
      </c>
      <c r="HU12" s="129" t="s">
        <v>19</v>
      </c>
      <c r="HV12" s="130" t="s">
        <v>20</v>
      </c>
      <c r="HW12" s="135">
        <v>1874.0</v>
      </c>
      <c r="HX12" s="136">
        <f t="shared" ref="HX12:HX53" si="51">+ROUND(HW12*(1+HZ$70),0)</f>
        <v>2436</v>
      </c>
      <c r="HY12" s="137">
        <v>1200.0</v>
      </c>
      <c r="HZ12" s="134">
        <f t="shared" ref="HZ12:HZ13" si="52">+ROUND(HX12*HY12,2)</f>
        <v>2923200</v>
      </c>
      <c r="IA12" s="138" t="s">
        <v>214</v>
      </c>
      <c r="IB12" s="127" t="s">
        <v>17</v>
      </c>
      <c r="IC12" s="128" t="s">
        <v>18</v>
      </c>
      <c r="ID12" s="129" t="s">
        <v>19</v>
      </c>
      <c r="IE12" s="130" t="s">
        <v>20</v>
      </c>
      <c r="IF12" s="135">
        <v>1861.0</v>
      </c>
      <c r="IG12" s="136">
        <f t="shared" ref="IG12:IG53" si="53">+ROUND(IF12*(1+II$70),0)</f>
        <v>2419</v>
      </c>
      <c r="IH12" s="137">
        <v>1200.0</v>
      </c>
      <c r="II12" s="134">
        <f t="shared" ref="II12:II13" si="54">+ROUND(IG12*IH12,2)</f>
        <v>2902800</v>
      </c>
      <c r="IJ12" s="127" t="s">
        <v>214</v>
      </c>
      <c r="IK12" s="127" t="s">
        <v>17</v>
      </c>
      <c r="IL12" s="128" t="s">
        <v>18</v>
      </c>
      <c r="IM12" s="129" t="s">
        <v>19</v>
      </c>
      <c r="IN12" s="130" t="s">
        <v>20</v>
      </c>
      <c r="IO12" s="135">
        <v>1866.0</v>
      </c>
      <c r="IP12" s="136">
        <f t="shared" ref="IP12:IP53" si="55">+ROUND(IO12*(1+IR$70),0)</f>
        <v>2426</v>
      </c>
      <c r="IQ12" s="137">
        <v>1200.0</v>
      </c>
      <c r="IR12" s="134">
        <f t="shared" ref="IR12:IR13" si="56">+ROUND(IP12*IQ12,2)</f>
        <v>2911200</v>
      </c>
      <c r="IS12" s="127" t="s">
        <v>214</v>
      </c>
      <c r="IT12" s="127" t="s">
        <v>17</v>
      </c>
      <c r="IU12" s="128" t="s">
        <v>18</v>
      </c>
      <c r="IV12" s="129" t="s">
        <v>19</v>
      </c>
      <c r="IW12" s="130" t="s">
        <v>20</v>
      </c>
      <c r="IX12" s="135">
        <v>1864.0</v>
      </c>
      <c r="IY12" s="136">
        <f t="shared" ref="IY12:IY53" si="57">+ROUND(IX12*(1+JA$70),0)</f>
        <v>2423</v>
      </c>
      <c r="IZ12" s="137">
        <v>1200.0</v>
      </c>
      <c r="JA12" s="134">
        <f t="shared" ref="JA12:JA13" si="58">+ROUND(IY12*IZ12,2)</f>
        <v>2907600</v>
      </c>
      <c r="JB12" s="127" t="s">
        <v>214</v>
      </c>
      <c r="JC12" s="127" t="s">
        <v>17</v>
      </c>
      <c r="JD12" s="128" t="s">
        <v>18</v>
      </c>
      <c r="JE12" s="129" t="s">
        <v>19</v>
      </c>
      <c r="JF12" s="130" t="s">
        <v>20</v>
      </c>
      <c r="JG12" s="135">
        <v>1842.0</v>
      </c>
      <c r="JH12" s="136">
        <f t="shared" ref="JH12:JH53" si="59">+ROUND(JG12*(1+JJ$70),0)</f>
        <v>2395</v>
      </c>
      <c r="JI12" s="137">
        <v>1200.0</v>
      </c>
      <c r="JJ12" s="134">
        <f t="shared" ref="JJ12:JJ13" si="60">+ROUND(JH12*JI12,2)</f>
        <v>2874000</v>
      </c>
      <c r="JK12" s="127" t="s">
        <v>214</v>
      </c>
      <c r="JL12" s="127" t="s">
        <v>17</v>
      </c>
      <c r="JM12" s="128" t="s">
        <v>18</v>
      </c>
      <c r="JN12" s="129" t="s">
        <v>19</v>
      </c>
      <c r="JO12" s="130" t="s">
        <v>20</v>
      </c>
      <c r="JP12" s="135">
        <v>1820.0</v>
      </c>
      <c r="JQ12" s="136">
        <f t="shared" ref="JQ12:JQ53" si="61">+ROUND(JP12*(1+JS$70),0)</f>
        <v>2366</v>
      </c>
      <c r="JR12" s="137">
        <v>1200.0</v>
      </c>
      <c r="JS12" s="134">
        <f t="shared" ref="JS12:JS13" si="62">+ROUND(JQ12*JR12,2)</f>
        <v>2839200</v>
      </c>
      <c r="JT12" s="127" t="s">
        <v>214</v>
      </c>
      <c r="JU12" s="127" t="s">
        <v>17</v>
      </c>
      <c r="JV12" s="128" t="s">
        <v>18</v>
      </c>
      <c r="JW12" s="129" t="s">
        <v>19</v>
      </c>
      <c r="JX12" s="130" t="s">
        <v>20</v>
      </c>
      <c r="JY12" s="135">
        <v>1861.0</v>
      </c>
      <c r="JZ12" s="136">
        <f t="shared" ref="JZ12:JZ53" si="63">+ROUND(JY12*(1+KB$70),0)</f>
        <v>2419</v>
      </c>
      <c r="KA12" s="137">
        <v>1200.0</v>
      </c>
      <c r="KB12" s="134">
        <f t="shared" ref="KB12:KB13" si="64">+ROUND(JZ12*KA12,2)</f>
        <v>2902800</v>
      </c>
      <c r="KC12" s="127" t="s">
        <v>214</v>
      </c>
      <c r="KD12" s="127" t="s">
        <v>17</v>
      </c>
      <c r="KE12" s="128" t="s">
        <v>18</v>
      </c>
      <c r="KF12" s="129" t="s">
        <v>19</v>
      </c>
      <c r="KG12" s="130" t="s">
        <v>20</v>
      </c>
      <c r="KH12" s="135">
        <v>1900.0</v>
      </c>
      <c r="KI12" s="136">
        <f t="shared" ref="KI12:KI53" si="65">+ROUND(KH12*(1+KK$70),0)</f>
        <v>2470</v>
      </c>
      <c r="KJ12" s="137">
        <v>1200.0</v>
      </c>
      <c r="KK12" s="134">
        <f t="shared" ref="KK12:KK13" si="66">+ROUND(KI12*KJ12,2)</f>
        <v>2964000</v>
      </c>
      <c r="KL12" s="127" t="s">
        <v>214</v>
      </c>
      <c r="KM12" s="127" t="s">
        <v>17</v>
      </c>
      <c r="KN12" s="128" t="s">
        <v>18</v>
      </c>
      <c r="KO12" s="129" t="s">
        <v>19</v>
      </c>
      <c r="KP12" s="130" t="s">
        <v>20</v>
      </c>
      <c r="KQ12" s="135">
        <v>1895.0</v>
      </c>
      <c r="KR12" s="136">
        <f t="shared" ref="KR12:KR53" si="67">+ROUND(KQ12*(1+KT$70),0)</f>
        <v>2464</v>
      </c>
      <c r="KS12" s="137">
        <v>1200.0</v>
      </c>
      <c r="KT12" s="134">
        <f t="shared" ref="KT12:KT13" si="68">+ROUND(KR12*KS12,2)</f>
        <v>2956800</v>
      </c>
      <c r="KU12" s="127" t="s">
        <v>214</v>
      </c>
      <c r="KV12" s="127" t="s">
        <v>17</v>
      </c>
      <c r="KW12" s="128" t="s">
        <v>18</v>
      </c>
      <c r="KX12" s="129" t="s">
        <v>19</v>
      </c>
      <c r="KY12" s="130" t="s">
        <v>20</v>
      </c>
      <c r="KZ12" s="135">
        <v>1861.0</v>
      </c>
      <c r="LA12" s="136">
        <f t="shared" ref="LA12:LA53" si="69">+ROUND(KZ12*(1+LC$70),0)</f>
        <v>2419</v>
      </c>
      <c r="LB12" s="137">
        <v>1200.0</v>
      </c>
      <c r="LC12" s="134">
        <f t="shared" ref="LC12:LC13" si="70">+ROUND(LA12*LB12,2)</f>
        <v>2902800</v>
      </c>
      <c r="LD12" s="127" t="s">
        <v>214</v>
      </c>
      <c r="LE12" s="127" t="s">
        <v>17</v>
      </c>
      <c r="LF12" s="128" t="s">
        <v>18</v>
      </c>
      <c r="LG12" s="129" t="s">
        <v>19</v>
      </c>
      <c r="LH12" s="130" t="s">
        <v>20</v>
      </c>
      <c r="LI12" s="135">
        <v>1871.0</v>
      </c>
      <c r="LJ12" s="136">
        <f t="shared" ref="LJ12:LJ53" si="71">+ROUND(LI12*(1+LL$70),0)</f>
        <v>2432</v>
      </c>
      <c r="LK12" s="137">
        <v>1200.0</v>
      </c>
      <c r="LL12" s="134">
        <f t="shared" ref="LL12:LL13" si="72">+ROUND(LJ12*LK12,2)</f>
        <v>2918400</v>
      </c>
      <c r="LM12" s="138" t="s">
        <v>214</v>
      </c>
      <c r="LN12" s="127" t="s">
        <v>17</v>
      </c>
      <c r="LO12" s="128" t="s">
        <v>18</v>
      </c>
      <c r="LP12" s="129" t="s">
        <v>19</v>
      </c>
      <c r="LQ12" s="130" t="s">
        <v>20</v>
      </c>
      <c r="LR12" s="139">
        <v>1826.0</v>
      </c>
      <c r="LS12" s="136">
        <f t="shared" ref="LS12:LS53" si="73">+ROUND(LR12*(1+LU$70),0)</f>
        <v>2374</v>
      </c>
      <c r="LT12" s="137">
        <v>1200.0</v>
      </c>
      <c r="LU12" s="134">
        <f t="shared" ref="LU12:LU13" si="74">+ROUND(LS12*LT12,2)</f>
        <v>2848800</v>
      </c>
      <c r="LV12" s="138" t="s">
        <v>214</v>
      </c>
      <c r="LW12" s="127" t="s">
        <v>17</v>
      </c>
      <c r="LX12" s="128" t="s">
        <v>18</v>
      </c>
      <c r="LY12" s="129" t="s">
        <v>19</v>
      </c>
      <c r="LZ12" s="130" t="s">
        <v>20</v>
      </c>
      <c r="MA12" s="139">
        <v>1834.0</v>
      </c>
      <c r="MB12" s="136">
        <f t="shared" ref="MB12:MB53" si="75">+ROUND(MA12*(1+MD$70),0)</f>
        <v>2384</v>
      </c>
      <c r="MC12" s="137">
        <v>1200.0</v>
      </c>
      <c r="MD12" s="134">
        <f t="shared" ref="MD12:MD13" si="76">+ROUND(MB12*MC12,2)</f>
        <v>2860800</v>
      </c>
    </row>
    <row r="13" ht="18.0" customHeight="1">
      <c r="A13" s="127">
        <v>1.02</v>
      </c>
      <c r="B13" s="127">
        <v>1.27</v>
      </c>
      <c r="C13" s="128" t="s">
        <v>18</v>
      </c>
      <c r="D13" s="129" t="s">
        <v>21</v>
      </c>
      <c r="E13" s="130" t="s">
        <v>20</v>
      </c>
      <c r="F13" s="131">
        <v>33795.42</v>
      </c>
      <c r="G13" s="132">
        <f t="shared" si="1"/>
        <v>43934</v>
      </c>
      <c r="H13" s="140">
        <v>400.0</v>
      </c>
      <c r="I13" s="134">
        <f t="shared" si="2"/>
        <v>17573600</v>
      </c>
      <c r="J13" s="127">
        <v>1.02</v>
      </c>
      <c r="K13" s="127">
        <v>1.27</v>
      </c>
      <c r="L13" s="128" t="s">
        <v>18</v>
      </c>
      <c r="M13" s="129" t="s">
        <v>21</v>
      </c>
      <c r="N13" s="130" t="s">
        <v>20</v>
      </c>
      <c r="O13" s="135">
        <v>33748.0</v>
      </c>
      <c r="P13" s="136">
        <f t="shared" si="3"/>
        <v>43872</v>
      </c>
      <c r="Q13" s="141">
        <v>400.0</v>
      </c>
      <c r="R13" s="134">
        <f t="shared" si="4"/>
        <v>17548800</v>
      </c>
      <c r="S13" s="127">
        <v>1.02</v>
      </c>
      <c r="T13" s="127">
        <v>1.27</v>
      </c>
      <c r="U13" s="128" t="s">
        <v>18</v>
      </c>
      <c r="V13" s="129" t="s">
        <v>21</v>
      </c>
      <c r="W13" s="130" t="s">
        <v>20</v>
      </c>
      <c r="X13" s="135">
        <v>33921.14</v>
      </c>
      <c r="Y13" s="136">
        <f t="shared" si="5"/>
        <v>44097</v>
      </c>
      <c r="Z13" s="141">
        <v>400.0</v>
      </c>
      <c r="AA13" s="134">
        <f t="shared" si="6"/>
        <v>17638800</v>
      </c>
      <c r="AB13" s="127">
        <v>1.02</v>
      </c>
      <c r="AC13" s="127">
        <v>1.27</v>
      </c>
      <c r="AD13" s="128" t="s">
        <v>18</v>
      </c>
      <c r="AE13" s="129" t="s">
        <v>21</v>
      </c>
      <c r="AF13" s="130" t="s">
        <v>20</v>
      </c>
      <c r="AG13" s="135">
        <v>34064.0</v>
      </c>
      <c r="AH13" s="136">
        <f t="shared" si="7"/>
        <v>44283</v>
      </c>
      <c r="AI13" s="141">
        <v>400.0</v>
      </c>
      <c r="AJ13" s="134">
        <f t="shared" si="8"/>
        <v>17713200</v>
      </c>
      <c r="AK13" s="127">
        <v>1.02</v>
      </c>
      <c r="AL13" s="127">
        <v>1.27</v>
      </c>
      <c r="AM13" s="128" t="s">
        <v>18</v>
      </c>
      <c r="AN13" s="129" t="s">
        <v>21</v>
      </c>
      <c r="AO13" s="130" t="s">
        <v>20</v>
      </c>
      <c r="AP13" s="135">
        <v>33788.0</v>
      </c>
      <c r="AQ13" s="136">
        <f t="shared" si="9"/>
        <v>43924</v>
      </c>
      <c r="AR13" s="141">
        <v>400.0</v>
      </c>
      <c r="AS13" s="134">
        <f t="shared" si="10"/>
        <v>17569600</v>
      </c>
      <c r="AT13" s="127">
        <v>1.02</v>
      </c>
      <c r="AU13" s="127">
        <v>1.27</v>
      </c>
      <c r="AV13" s="128" t="s">
        <v>18</v>
      </c>
      <c r="AW13" s="129" t="s">
        <v>21</v>
      </c>
      <c r="AX13" s="130" t="s">
        <v>20</v>
      </c>
      <c r="AY13" s="135">
        <v>33821.0</v>
      </c>
      <c r="AZ13" s="136">
        <f t="shared" si="11"/>
        <v>43967</v>
      </c>
      <c r="BA13" s="141">
        <v>400.0</v>
      </c>
      <c r="BB13" s="134">
        <f t="shared" si="12"/>
        <v>17586800</v>
      </c>
      <c r="BC13" s="127">
        <v>1.02</v>
      </c>
      <c r="BD13" s="127">
        <v>1.27</v>
      </c>
      <c r="BE13" s="128" t="s">
        <v>18</v>
      </c>
      <c r="BF13" s="129" t="s">
        <v>21</v>
      </c>
      <c r="BG13" s="130" t="s">
        <v>20</v>
      </c>
      <c r="BH13" s="135">
        <v>34028.0</v>
      </c>
      <c r="BI13" s="136">
        <f t="shared" si="13"/>
        <v>44236</v>
      </c>
      <c r="BJ13" s="141">
        <v>400.0</v>
      </c>
      <c r="BK13" s="134">
        <f t="shared" si="14"/>
        <v>17694400</v>
      </c>
      <c r="BL13" s="127">
        <v>1.02</v>
      </c>
      <c r="BM13" s="127">
        <v>1.27</v>
      </c>
      <c r="BN13" s="128" t="s">
        <v>18</v>
      </c>
      <c r="BO13" s="129" t="s">
        <v>21</v>
      </c>
      <c r="BP13" s="130" t="s">
        <v>20</v>
      </c>
      <c r="BQ13" s="135">
        <v>34115.0</v>
      </c>
      <c r="BR13" s="136">
        <f t="shared" si="15"/>
        <v>44350</v>
      </c>
      <c r="BS13" s="141">
        <v>400.0</v>
      </c>
      <c r="BT13" s="134">
        <f t="shared" si="16"/>
        <v>17740000</v>
      </c>
      <c r="BU13" s="127">
        <v>1.02</v>
      </c>
      <c r="BV13" s="127">
        <v>1.27</v>
      </c>
      <c r="BW13" s="128" t="s">
        <v>18</v>
      </c>
      <c r="BX13" s="129" t="s">
        <v>21</v>
      </c>
      <c r="BY13" s="130" t="s">
        <v>20</v>
      </c>
      <c r="BZ13" s="135">
        <v>34047.0</v>
      </c>
      <c r="CA13" s="136">
        <f t="shared" si="17"/>
        <v>44261</v>
      </c>
      <c r="CB13" s="141">
        <v>400.0</v>
      </c>
      <c r="CC13" s="134">
        <f t="shared" si="18"/>
        <v>17704400</v>
      </c>
      <c r="CD13" s="127" t="s">
        <v>215</v>
      </c>
      <c r="CE13" s="127" t="s">
        <v>216</v>
      </c>
      <c r="CF13" s="128" t="s">
        <v>18</v>
      </c>
      <c r="CG13" s="129" t="s">
        <v>21</v>
      </c>
      <c r="CH13" s="130" t="s">
        <v>20</v>
      </c>
      <c r="CI13" s="135">
        <v>33049.0</v>
      </c>
      <c r="CJ13" s="136">
        <f t="shared" si="19"/>
        <v>42964</v>
      </c>
      <c r="CK13" s="141">
        <v>400.0</v>
      </c>
      <c r="CL13" s="134">
        <f t="shared" si="20"/>
        <v>17185600</v>
      </c>
      <c r="CM13" s="127" t="s">
        <v>215</v>
      </c>
      <c r="CN13" s="127" t="s">
        <v>216</v>
      </c>
      <c r="CO13" s="128" t="s">
        <v>18</v>
      </c>
      <c r="CP13" s="129" t="s">
        <v>21</v>
      </c>
      <c r="CQ13" s="130" t="s">
        <v>20</v>
      </c>
      <c r="CR13" s="135">
        <v>34266.95</v>
      </c>
      <c r="CS13" s="136">
        <f t="shared" si="21"/>
        <v>44547</v>
      </c>
      <c r="CT13" s="141">
        <v>400.0</v>
      </c>
      <c r="CU13" s="134">
        <f t="shared" si="22"/>
        <v>17818800</v>
      </c>
      <c r="CV13" s="127" t="s">
        <v>215</v>
      </c>
      <c r="CW13" s="127" t="s">
        <v>216</v>
      </c>
      <c r="CX13" s="128" t="s">
        <v>18</v>
      </c>
      <c r="CY13" s="129" t="s">
        <v>21</v>
      </c>
      <c r="CZ13" s="130" t="s">
        <v>20</v>
      </c>
      <c r="DA13" s="135">
        <v>34485.0</v>
      </c>
      <c r="DB13" s="136">
        <f t="shared" si="23"/>
        <v>44831</v>
      </c>
      <c r="DC13" s="141">
        <v>400.0</v>
      </c>
      <c r="DD13" s="134">
        <f t="shared" si="24"/>
        <v>17932400</v>
      </c>
      <c r="DE13" s="127" t="s">
        <v>215</v>
      </c>
      <c r="DF13" s="127" t="s">
        <v>216</v>
      </c>
      <c r="DG13" s="128" t="s">
        <v>18</v>
      </c>
      <c r="DH13" s="129" t="s">
        <v>21</v>
      </c>
      <c r="DI13" s="130" t="s">
        <v>20</v>
      </c>
      <c r="DJ13" s="135">
        <v>35920.0</v>
      </c>
      <c r="DK13" s="136">
        <f t="shared" si="25"/>
        <v>46696</v>
      </c>
      <c r="DL13" s="141">
        <v>400.0</v>
      </c>
      <c r="DM13" s="134">
        <f t="shared" si="26"/>
        <v>18678400</v>
      </c>
      <c r="DN13" s="127" t="s">
        <v>215</v>
      </c>
      <c r="DO13" s="127" t="s">
        <v>216</v>
      </c>
      <c r="DP13" s="128" t="s">
        <v>18</v>
      </c>
      <c r="DQ13" s="129" t="s">
        <v>21</v>
      </c>
      <c r="DR13" s="130" t="s">
        <v>20</v>
      </c>
      <c r="DS13" s="135">
        <v>33986.0</v>
      </c>
      <c r="DT13" s="136">
        <f t="shared" si="27"/>
        <v>44182</v>
      </c>
      <c r="DU13" s="141">
        <v>400.0</v>
      </c>
      <c r="DV13" s="134">
        <f t="shared" si="28"/>
        <v>17672800</v>
      </c>
      <c r="DW13" s="127" t="s">
        <v>215</v>
      </c>
      <c r="DX13" s="127" t="s">
        <v>216</v>
      </c>
      <c r="DY13" s="128" t="s">
        <v>18</v>
      </c>
      <c r="DZ13" s="129" t="s">
        <v>21</v>
      </c>
      <c r="EA13" s="130" t="s">
        <v>20</v>
      </c>
      <c r="EB13" s="135">
        <v>33694.0</v>
      </c>
      <c r="EC13" s="136">
        <f t="shared" si="29"/>
        <v>43802</v>
      </c>
      <c r="ED13" s="141">
        <v>400.0</v>
      </c>
      <c r="EE13" s="134">
        <f t="shared" si="30"/>
        <v>17520800</v>
      </c>
      <c r="EF13" s="127">
        <v>1.02</v>
      </c>
      <c r="EG13" s="127">
        <v>1.27</v>
      </c>
      <c r="EH13" s="128" t="s">
        <v>18</v>
      </c>
      <c r="EI13" s="129" t="s">
        <v>21</v>
      </c>
      <c r="EJ13" s="130" t="s">
        <v>20</v>
      </c>
      <c r="EK13" s="135">
        <v>35922.0</v>
      </c>
      <c r="EL13" s="136">
        <f t="shared" si="31"/>
        <v>46699</v>
      </c>
      <c r="EM13" s="141">
        <v>400.0</v>
      </c>
      <c r="EN13" s="134">
        <f t="shared" si="32"/>
        <v>18679600</v>
      </c>
      <c r="EO13" s="127">
        <v>1.02</v>
      </c>
      <c r="EP13" s="127">
        <v>1.27</v>
      </c>
      <c r="EQ13" s="128" t="s">
        <v>18</v>
      </c>
      <c r="ER13" s="129" t="s">
        <v>21</v>
      </c>
      <c r="ES13" s="130" t="s">
        <v>20</v>
      </c>
      <c r="ET13" s="135">
        <v>34015.0</v>
      </c>
      <c r="EU13" s="136">
        <f t="shared" si="33"/>
        <v>44220</v>
      </c>
      <c r="EV13" s="141">
        <v>400.0</v>
      </c>
      <c r="EW13" s="134">
        <f t="shared" si="34"/>
        <v>17688000</v>
      </c>
      <c r="EX13" s="127">
        <v>1.02</v>
      </c>
      <c r="EY13" s="127">
        <v>1.27</v>
      </c>
      <c r="EZ13" s="128" t="s">
        <v>18</v>
      </c>
      <c r="FA13" s="129" t="s">
        <v>21</v>
      </c>
      <c r="FB13" s="130" t="s">
        <v>20</v>
      </c>
      <c r="FC13" s="135">
        <v>33946.0</v>
      </c>
      <c r="FD13" s="136">
        <f t="shared" si="35"/>
        <v>44130</v>
      </c>
      <c r="FE13" s="141">
        <v>400.0</v>
      </c>
      <c r="FF13" s="134">
        <f t="shared" si="36"/>
        <v>17652000</v>
      </c>
      <c r="FG13" s="127">
        <v>1.02</v>
      </c>
      <c r="FH13" s="127">
        <v>1.27</v>
      </c>
      <c r="FI13" s="128" t="s">
        <v>18</v>
      </c>
      <c r="FJ13" s="129" t="s">
        <v>21</v>
      </c>
      <c r="FK13" s="130" t="s">
        <v>20</v>
      </c>
      <c r="FL13" s="135">
        <v>34126.0</v>
      </c>
      <c r="FM13" s="136">
        <f t="shared" si="37"/>
        <v>44364</v>
      </c>
      <c r="FN13" s="141">
        <v>400.0</v>
      </c>
      <c r="FO13" s="134">
        <f t="shared" si="38"/>
        <v>17745600</v>
      </c>
      <c r="FP13" s="127">
        <v>1.02</v>
      </c>
      <c r="FQ13" s="127">
        <v>1.27</v>
      </c>
      <c r="FR13" s="128" t="s">
        <v>18</v>
      </c>
      <c r="FS13" s="129" t="s">
        <v>21</v>
      </c>
      <c r="FT13" s="130" t="s">
        <v>20</v>
      </c>
      <c r="FU13" s="135">
        <v>33928.0</v>
      </c>
      <c r="FV13" s="136">
        <f t="shared" si="39"/>
        <v>44106</v>
      </c>
      <c r="FW13" s="141">
        <v>400.0</v>
      </c>
      <c r="FX13" s="134">
        <f t="shared" si="40"/>
        <v>17642400</v>
      </c>
      <c r="FY13" s="127" t="s">
        <v>215</v>
      </c>
      <c r="FZ13" s="127" t="s">
        <v>216</v>
      </c>
      <c r="GA13" s="128" t="s">
        <v>18</v>
      </c>
      <c r="GB13" s="129" t="s">
        <v>21</v>
      </c>
      <c r="GC13" s="130" t="s">
        <v>20</v>
      </c>
      <c r="GD13" s="135">
        <v>34058.0</v>
      </c>
      <c r="GE13" s="136">
        <f t="shared" si="41"/>
        <v>44275</v>
      </c>
      <c r="GF13" s="141">
        <v>400.0</v>
      </c>
      <c r="GG13" s="134">
        <f t="shared" si="42"/>
        <v>17710000</v>
      </c>
      <c r="GH13" s="127" t="s">
        <v>215</v>
      </c>
      <c r="GI13" s="127" t="s">
        <v>216</v>
      </c>
      <c r="GJ13" s="128" t="s">
        <v>18</v>
      </c>
      <c r="GK13" s="129" t="s">
        <v>21</v>
      </c>
      <c r="GL13" s="130" t="s">
        <v>20</v>
      </c>
      <c r="GM13" s="135">
        <v>33923.0</v>
      </c>
      <c r="GN13" s="136">
        <f t="shared" si="43"/>
        <v>44100</v>
      </c>
      <c r="GO13" s="141">
        <v>400.0</v>
      </c>
      <c r="GP13" s="134">
        <f t="shared" si="44"/>
        <v>17640000</v>
      </c>
      <c r="GQ13" s="127">
        <v>1.02</v>
      </c>
      <c r="GR13" s="127">
        <v>1.27</v>
      </c>
      <c r="GS13" s="128" t="s">
        <v>18</v>
      </c>
      <c r="GT13" s="129" t="s">
        <v>21</v>
      </c>
      <c r="GU13" s="130" t="s">
        <v>20</v>
      </c>
      <c r="GV13" s="135">
        <v>34370.17</v>
      </c>
      <c r="GW13" s="136">
        <f t="shared" si="45"/>
        <v>44681</v>
      </c>
      <c r="GX13" s="141">
        <v>400.0</v>
      </c>
      <c r="GY13" s="134">
        <f t="shared" si="46"/>
        <v>17872400</v>
      </c>
      <c r="GZ13" s="127" t="s">
        <v>215</v>
      </c>
      <c r="HA13" s="127" t="s">
        <v>216</v>
      </c>
      <c r="HB13" s="128" t="s">
        <v>18</v>
      </c>
      <c r="HC13" s="129" t="s">
        <v>21</v>
      </c>
      <c r="HD13" s="130" t="s">
        <v>20</v>
      </c>
      <c r="HE13" s="135">
        <v>35922.0</v>
      </c>
      <c r="HF13" s="136">
        <f t="shared" si="47"/>
        <v>46699</v>
      </c>
      <c r="HG13" s="141">
        <v>400.0</v>
      </c>
      <c r="HH13" s="134">
        <f t="shared" si="48"/>
        <v>18679600</v>
      </c>
      <c r="HI13" s="127" t="s">
        <v>215</v>
      </c>
      <c r="HJ13" s="127" t="s">
        <v>216</v>
      </c>
      <c r="HK13" s="128" t="s">
        <v>18</v>
      </c>
      <c r="HL13" s="129" t="s">
        <v>21</v>
      </c>
      <c r="HM13" s="130" t="s">
        <v>20</v>
      </c>
      <c r="HN13" s="135">
        <v>35922.0</v>
      </c>
      <c r="HO13" s="136">
        <f t="shared" si="49"/>
        <v>46699</v>
      </c>
      <c r="HP13" s="141">
        <v>400.0</v>
      </c>
      <c r="HQ13" s="134">
        <f t="shared" si="50"/>
        <v>18679600</v>
      </c>
      <c r="HR13" s="127" t="s">
        <v>215</v>
      </c>
      <c r="HS13" s="127" t="s">
        <v>216</v>
      </c>
      <c r="HT13" s="128" t="s">
        <v>18</v>
      </c>
      <c r="HU13" s="129" t="s">
        <v>21</v>
      </c>
      <c r="HV13" s="130" t="s">
        <v>20</v>
      </c>
      <c r="HW13" s="135">
        <v>34000.0</v>
      </c>
      <c r="HX13" s="136">
        <f t="shared" si="51"/>
        <v>44200</v>
      </c>
      <c r="HY13" s="141">
        <v>400.0</v>
      </c>
      <c r="HZ13" s="134">
        <f t="shared" si="52"/>
        <v>17680000</v>
      </c>
      <c r="IA13" s="142" t="s">
        <v>215</v>
      </c>
      <c r="IB13" s="143" t="s">
        <v>216</v>
      </c>
      <c r="IC13" s="144" t="s">
        <v>18</v>
      </c>
      <c r="ID13" s="145" t="s">
        <v>21</v>
      </c>
      <c r="IE13" s="146" t="s">
        <v>20</v>
      </c>
      <c r="IF13" s="135">
        <v>33874.0</v>
      </c>
      <c r="IG13" s="136">
        <f t="shared" si="53"/>
        <v>44036</v>
      </c>
      <c r="IH13" s="141">
        <v>400.0</v>
      </c>
      <c r="II13" s="134">
        <f t="shared" si="54"/>
        <v>17614400</v>
      </c>
      <c r="IJ13" s="127" t="s">
        <v>215</v>
      </c>
      <c r="IK13" s="127" t="s">
        <v>216</v>
      </c>
      <c r="IL13" s="128" t="s">
        <v>18</v>
      </c>
      <c r="IM13" s="129" t="s">
        <v>21</v>
      </c>
      <c r="IN13" s="130" t="s">
        <v>20</v>
      </c>
      <c r="IO13" s="135">
        <v>33950.0</v>
      </c>
      <c r="IP13" s="136">
        <f t="shared" si="55"/>
        <v>44135</v>
      </c>
      <c r="IQ13" s="141">
        <v>400.0</v>
      </c>
      <c r="IR13" s="134">
        <f t="shared" si="56"/>
        <v>17654000</v>
      </c>
      <c r="IS13" s="127" t="s">
        <v>215</v>
      </c>
      <c r="IT13" s="127" t="s">
        <v>216</v>
      </c>
      <c r="IU13" s="128" t="s">
        <v>18</v>
      </c>
      <c r="IV13" s="129" t="s">
        <v>21</v>
      </c>
      <c r="IW13" s="130" t="s">
        <v>20</v>
      </c>
      <c r="IX13" s="135">
        <v>33921.0</v>
      </c>
      <c r="IY13" s="136">
        <f t="shared" si="57"/>
        <v>44097</v>
      </c>
      <c r="IZ13" s="141">
        <v>400.0</v>
      </c>
      <c r="JA13" s="134">
        <f t="shared" si="58"/>
        <v>17638800</v>
      </c>
      <c r="JB13" s="127" t="s">
        <v>215</v>
      </c>
      <c r="JC13" s="127" t="s">
        <v>216</v>
      </c>
      <c r="JD13" s="128" t="s">
        <v>18</v>
      </c>
      <c r="JE13" s="129" t="s">
        <v>21</v>
      </c>
      <c r="JF13" s="130" t="s">
        <v>20</v>
      </c>
      <c r="JG13" s="135">
        <v>33526.0</v>
      </c>
      <c r="JH13" s="136">
        <f t="shared" si="59"/>
        <v>43584</v>
      </c>
      <c r="JI13" s="141">
        <v>400.0</v>
      </c>
      <c r="JJ13" s="134">
        <f t="shared" si="60"/>
        <v>17433600</v>
      </c>
      <c r="JK13" s="127" t="s">
        <v>215</v>
      </c>
      <c r="JL13" s="127" t="s">
        <v>216</v>
      </c>
      <c r="JM13" s="128" t="s">
        <v>18</v>
      </c>
      <c r="JN13" s="129" t="s">
        <v>21</v>
      </c>
      <c r="JO13" s="130" t="s">
        <v>20</v>
      </c>
      <c r="JP13" s="135">
        <v>33127.0</v>
      </c>
      <c r="JQ13" s="136">
        <f t="shared" si="61"/>
        <v>43065</v>
      </c>
      <c r="JR13" s="141">
        <v>400.0</v>
      </c>
      <c r="JS13" s="134">
        <f t="shared" si="62"/>
        <v>17226000</v>
      </c>
      <c r="JT13" s="127" t="s">
        <v>215</v>
      </c>
      <c r="JU13" s="127" t="s">
        <v>216</v>
      </c>
      <c r="JV13" s="128" t="s">
        <v>18</v>
      </c>
      <c r="JW13" s="129" t="s">
        <v>21</v>
      </c>
      <c r="JX13" s="130" t="s">
        <v>20</v>
      </c>
      <c r="JY13" s="135">
        <v>33861.0</v>
      </c>
      <c r="JZ13" s="136">
        <f t="shared" si="63"/>
        <v>44019</v>
      </c>
      <c r="KA13" s="141">
        <v>400.0</v>
      </c>
      <c r="KB13" s="134">
        <f t="shared" si="64"/>
        <v>17607600</v>
      </c>
      <c r="KC13" s="127" t="s">
        <v>215</v>
      </c>
      <c r="KD13" s="127" t="s">
        <v>216</v>
      </c>
      <c r="KE13" s="128" t="s">
        <v>18</v>
      </c>
      <c r="KF13" s="129" t="s">
        <v>21</v>
      </c>
      <c r="KG13" s="130" t="s">
        <v>20</v>
      </c>
      <c r="KH13" s="135">
        <v>35000.0</v>
      </c>
      <c r="KI13" s="136">
        <f t="shared" si="65"/>
        <v>45500</v>
      </c>
      <c r="KJ13" s="141">
        <v>400.0</v>
      </c>
      <c r="KK13" s="134">
        <f t="shared" si="66"/>
        <v>18200000</v>
      </c>
      <c r="KL13" s="127" t="s">
        <v>215</v>
      </c>
      <c r="KM13" s="127" t="s">
        <v>216</v>
      </c>
      <c r="KN13" s="128" t="s">
        <v>18</v>
      </c>
      <c r="KO13" s="129" t="s">
        <v>21</v>
      </c>
      <c r="KP13" s="130" t="s">
        <v>20</v>
      </c>
      <c r="KQ13" s="135">
        <v>34485.0</v>
      </c>
      <c r="KR13" s="136">
        <f t="shared" si="67"/>
        <v>44831</v>
      </c>
      <c r="KS13" s="141">
        <v>400.0</v>
      </c>
      <c r="KT13" s="134">
        <f t="shared" si="68"/>
        <v>17932400</v>
      </c>
      <c r="KU13" s="127" t="s">
        <v>215</v>
      </c>
      <c r="KV13" s="127" t="s">
        <v>216</v>
      </c>
      <c r="KW13" s="128" t="s">
        <v>18</v>
      </c>
      <c r="KX13" s="129" t="s">
        <v>21</v>
      </c>
      <c r="KY13" s="130" t="s">
        <v>20</v>
      </c>
      <c r="KZ13" s="135">
        <v>33872.0</v>
      </c>
      <c r="LA13" s="136">
        <f t="shared" si="69"/>
        <v>44034</v>
      </c>
      <c r="LB13" s="141">
        <v>400.0</v>
      </c>
      <c r="LC13" s="134">
        <f t="shared" si="70"/>
        <v>17613600</v>
      </c>
      <c r="LD13" s="127" t="s">
        <v>215</v>
      </c>
      <c r="LE13" s="127" t="s">
        <v>216</v>
      </c>
      <c r="LF13" s="128" t="s">
        <v>18</v>
      </c>
      <c r="LG13" s="129" t="s">
        <v>21</v>
      </c>
      <c r="LH13" s="130" t="s">
        <v>20</v>
      </c>
      <c r="LI13" s="135">
        <v>34043.0</v>
      </c>
      <c r="LJ13" s="136">
        <f t="shared" si="71"/>
        <v>44256</v>
      </c>
      <c r="LK13" s="141">
        <v>400.0</v>
      </c>
      <c r="LL13" s="134">
        <f t="shared" si="72"/>
        <v>17702400</v>
      </c>
      <c r="LM13" s="142" t="s">
        <v>215</v>
      </c>
      <c r="LN13" s="143" t="s">
        <v>216</v>
      </c>
      <c r="LO13" s="144" t="s">
        <v>18</v>
      </c>
      <c r="LP13" s="129" t="s">
        <v>21</v>
      </c>
      <c r="LQ13" s="130" t="s">
        <v>20</v>
      </c>
      <c r="LR13" s="139">
        <v>33234.0</v>
      </c>
      <c r="LS13" s="136">
        <f t="shared" si="73"/>
        <v>43204</v>
      </c>
      <c r="LT13" s="141">
        <v>400.0</v>
      </c>
      <c r="LU13" s="134">
        <f t="shared" si="74"/>
        <v>17281600</v>
      </c>
      <c r="LV13" s="142" t="s">
        <v>215</v>
      </c>
      <c r="LW13" s="143" t="s">
        <v>216</v>
      </c>
      <c r="LX13" s="144" t="s">
        <v>18</v>
      </c>
      <c r="LY13" s="129" t="s">
        <v>21</v>
      </c>
      <c r="LZ13" s="130" t="s">
        <v>20</v>
      </c>
      <c r="MA13" s="139">
        <v>33374.0</v>
      </c>
      <c r="MB13" s="136">
        <f t="shared" si="75"/>
        <v>43386</v>
      </c>
      <c r="MC13" s="141">
        <v>400.0</v>
      </c>
      <c r="MD13" s="134">
        <f t="shared" si="76"/>
        <v>17354400</v>
      </c>
    </row>
    <row r="14" ht="18.0" customHeight="1">
      <c r="A14" s="127">
        <v>1.03</v>
      </c>
      <c r="B14" s="127">
        <v>201.8</v>
      </c>
      <c r="C14" s="128" t="s">
        <v>23</v>
      </c>
      <c r="D14" s="129" t="s">
        <v>24</v>
      </c>
      <c r="E14" s="130" t="s">
        <v>20</v>
      </c>
      <c r="F14" s="131">
        <v>15872.7</v>
      </c>
      <c r="G14" s="132">
        <f t="shared" si="1"/>
        <v>20635</v>
      </c>
      <c r="H14" s="140">
        <v>1800.0</v>
      </c>
      <c r="I14" s="134">
        <f>+ROUND(G14*H14,2)</f>
        <v>37143000</v>
      </c>
      <c r="J14" s="127">
        <v>1.03</v>
      </c>
      <c r="K14" s="127" t="s">
        <v>22</v>
      </c>
      <c r="L14" s="128" t="s">
        <v>23</v>
      </c>
      <c r="M14" s="129" t="s">
        <v>24</v>
      </c>
      <c r="N14" s="130" t="s">
        <v>20</v>
      </c>
      <c r="O14" s="135">
        <v>15850.0</v>
      </c>
      <c r="P14" s="136">
        <f t="shared" si="3"/>
        <v>20605</v>
      </c>
      <c r="Q14" s="141">
        <v>1800.0</v>
      </c>
      <c r="R14" s="134">
        <f>+ROUND(P14*Q14,2)</f>
        <v>37089000</v>
      </c>
      <c r="S14" s="127">
        <v>1.03</v>
      </c>
      <c r="T14" s="127" t="s">
        <v>22</v>
      </c>
      <c r="U14" s="128" t="s">
        <v>23</v>
      </c>
      <c r="V14" s="129" t="s">
        <v>24</v>
      </c>
      <c r="W14" s="130" t="s">
        <v>20</v>
      </c>
      <c r="X14" s="135">
        <v>15931.75</v>
      </c>
      <c r="Y14" s="136">
        <f t="shared" si="5"/>
        <v>20711</v>
      </c>
      <c r="Z14" s="141">
        <v>1800.0</v>
      </c>
      <c r="AA14" s="134">
        <f>+ROUND(Y14*Z14,2)</f>
        <v>37279800</v>
      </c>
      <c r="AB14" s="127">
        <v>1.03</v>
      </c>
      <c r="AC14" s="127" t="s">
        <v>22</v>
      </c>
      <c r="AD14" s="128" t="s">
        <v>23</v>
      </c>
      <c r="AE14" s="129" t="s">
        <v>24</v>
      </c>
      <c r="AF14" s="130" t="s">
        <v>20</v>
      </c>
      <c r="AG14" s="135">
        <v>15999.0</v>
      </c>
      <c r="AH14" s="136">
        <f t="shared" si="7"/>
        <v>20799</v>
      </c>
      <c r="AI14" s="141">
        <v>1800.0</v>
      </c>
      <c r="AJ14" s="134">
        <f>+ROUND(AH14*AI14,2)</f>
        <v>37438200</v>
      </c>
      <c r="AK14" s="127">
        <v>1.03</v>
      </c>
      <c r="AL14" s="127" t="s">
        <v>22</v>
      </c>
      <c r="AM14" s="128" t="s">
        <v>23</v>
      </c>
      <c r="AN14" s="129" t="s">
        <v>24</v>
      </c>
      <c r="AO14" s="130" t="s">
        <v>20</v>
      </c>
      <c r="AP14" s="135">
        <v>15869.0</v>
      </c>
      <c r="AQ14" s="136">
        <f t="shared" si="9"/>
        <v>20630</v>
      </c>
      <c r="AR14" s="141">
        <v>1800.0</v>
      </c>
      <c r="AS14" s="134">
        <f>+ROUND(AQ14*AR14,2)</f>
        <v>37134000</v>
      </c>
      <c r="AT14" s="127">
        <v>1.03</v>
      </c>
      <c r="AU14" s="127" t="s">
        <v>22</v>
      </c>
      <c r="AV14" s="128" t="s">
        <v>23</v>
      </c>
      <c r="AW14" s="129" t="s">
        <v>24</v>
      </c>
      <c r="AX14" s="130" t="s">
        <v>20</v>
      </c>
      <c r="AY14" s="135">
        <v>15885.0</v>
      </c>
      <c r="AZ14" s="136">
        <f t="shared" si="11"/>
        <v>20651</v>
      </c>
      <c r="BA14" s="141">
        <v>1800.0</v>
      </c>
      <c r="BB14" s="134">
        <f>+ROUND(AZ14*BA14,2)</f>
        <v>37171800</v>
      </c>
      <c r="BC14" s="127">
        <v>1.03</v>
      </c>
      <c r="BD14" s="127" t="s">
        <v>22</v>
      </c>
      <c r="BE14" s="128" t="s">
        <v>23</v>
      </c>
      <c r="BF14" s="129" t="s">
        <v>24</v>
      </c>
      <c r="BG14" s="130" t="s">
        <v>20</v>
      </c>
      <c r="BH14" s="135">
        <v>15982.0</v>
      </c>
      <c r="BI14" s="136">
        <f t="shared" si="13"/>
        <v>20777</v>
      </c>
      <c r="BJ14" s="141">
        <v>1800.0</v>
      </c>
      <c r="BK14" s="134">
        <f>+ROUND(BI14*BJ14,2)</f>
        <v>37398600</v>
      </c>
      <c r="BL14" s="127">
        <v>1.03</v>
      </c>
      <c r="BM14" s="127" t="s">
        <v>22</v>
      </c>
      <c r="BN14" s="128" t="s">
        <v>23</v>
      </c>
      <c r="BO14" s="129" t="s">
        <v>24</v>
      </c>
      <c r="BP14" s="130" t="s">
        <v>20</v>
      </c>
      <c r="BQ14" s="135">
        <v>16023.0</v>
      </c>
      <c r="BR14" s="136">
        <f t="shared" si="15"/>
        <v>20830</v>
      </c>
      <c r="BS14" s="141">
        <v>1800.0</v>
      </c>
      <c r="BT14" s="134">
        <f>+ROUND(BR14*BS14,2)</f>
        <v>37494000</v>
      </c>
      <c r="BU14" s="127">
        <v>1.03</v>
      </c>
      <c r="BV14" s="127" t="s">
        <v>22</v>
      </c>
      <c r="BW14" s="128" t="s">
        <v>23</v>
      </c>
      <c r="BX14" s="129" t="s">
        <v>24</v>
      </c>
      <c r="BY14" s="130" t="s">
        <v>20</v>
      </c>
      <c r="BZ14" s="135">
        <v>15991.0</v>
      </c>
      <c r="CA14" s="136">
        <f t="shared" si="17"/>
        <v>20788</v>
      </c>
      <c r="CB14" s="141">
        <v>1800.0</v>
      </c>
      <c r="CC14" s="134">
        <f>+ROUND(CA14*CB14,2)</f>
        <v>37418400</v>
      </c>
      <c r="CD14" s="127" t="s">
        <v>217</v>
      </c>
      <c r="CE14" s="127" t="s">
        <v>22</v>
      </c>
      <c r="CF14" s="128" t="s">
        <v>23</v>
      </c>
      <c r="CG14" s="129" t="s">
        <v>24</v>
      </c>
      <c r="CH14" s="130" t="s">
        <v>20</v>
      </c>
      <c r="CI14" s="135">
        <v>15522.0</v>
      </c>
      <c r="CJ14" s="136">
        <f t="shared" si="19"/>
        <v>20179</v>
      </c>
      <c r="CK14" s="141">
        <v>1800.0</v>
      </c>
      <c r="CL14" s="134">
        <f>+ROUND(CJ14*CK14,2)</f>
        <v>36322200</v>
      </c>
      <c r="CM14" s="127" t="s">
        <v>217</v>
      </c>
      <c r="CN14" s="127" t="s">
        <v>22</v>
      </c>
      <c r="CO14" s="128" t="s">
        <v>23</v>
      </c>
      <c r="CP14" s="129" t="s">
        <v>24</v>
      </c>
      <c r="CQ14" s="130" t="s">
        <v>20</v>
      </c>
      <c r="CR14" s="135">
        <v>16094.16</v>
      </c>
      <c r="CS14" s="136">
        <f t="shared" si="21"/>
        <v>20922</v>
      </c>
      <c r="CT14" s="141">
        <v>1800.0</v>
      </c>
      <c r="CU14" s="134">
        <f>+ROUND(CS14*CT14,2)</f>
        <v>37659600</v>
      </c>
      <c r="CV14" s="127" t="s">
        <v>217</v>
      </c>
      <c r="CW14" s="127" t="s">
        <v>22</v>
      </c>
      <c r="CX14" s="128" t="s">
        <v>23</v>
      </c>
      <c r="CY14" s="129" t="s">
        <v>24</v>
      </c>
      <c r="CZ14" s="130" t="s">
        <v>20</v>
      </c>
      <c r="DA14" s="135">
        <v>16197.0</v>
      </c>
      <c r="DB14" s="136">
        <f t="shared" si="23"/>
        <v>21056</v>
      </c>
      <c r="DC14" s="141">
        <v>1800.0</v>
      </c>
      <c r="DD14" s="134">
        <f>+ROUND(DB14*DC14,2)</f>
        <v>37900800</v>
      </c>
      <c r="DE14" s="127" t="s">
        <v>217</v>
      </c>
      <c r="DF14" s="127" t="s">
        <v>22</v>
      </c>
      <c r="DG14" s="128" t="s">
        <v>23</v>
      </c>
      <c r="DH14" s="129" t="s">
        <v>24</v>
      </c>
      <c r="DI14" s="130" t="s">
        <v>20</v>
      </c>
      <c r="DJ14" s="135">
        <v>16870.0</v>
      </c>
      <c r="DK14" s="136">
        <f t="shared" si="25"/>
        <v>21931</v>
      </c>
      <c r="DL14" s="141">
        <v>1800.0</v>
      </c>
      <c r="DM14" s="134">
        <f>+ROUND(DK14*DL14,2)</f>
        <v>39475800</v>
      </c>
      <c r="DN14" s="127" t="s">
        <v>217</v>
      </c>
      <c r="DO14" s="127" t="s">
        <v>22</v>
      </c>
      <c r="DP14" s="128" t="s">
        <v>23</v>
      </c>
      <c r="DQ14" s="129" t="s">
        <v>24</v>
      </c>
      <c r="DR14" s="130" t="s">
        <v>20</v>
      </c>
      <c r="DS14" s="135">
        <v>15962.0</v>
      </c>
      <c r="DT14" s="136">
        <f t="shared" si="27"/>
        <v>20751</v>
      </c>
      <c r="DU14" s="141">
        <v>1800.0</v>
      </c>
      <c r="DV14" s="134">
        <f>+ROUND(DT14*DU14,2)</f>
        <v>37351800</v>
      </c>
      <c r="DW14" s="127" t="s">
        <v>217</v>
      </c>
      <c r="DX14" s="127" t="s">
        <v>22</v>
      </c>
      <c r="DY14" s="128" t="s">
        <v>23</v>
      </c>
      <c r="DZ14" s="129" t="s">
        <v>24</v>
      </c>
      <c r="EA14" s="130" t="s">
        <v>20</v>
      </c>
      <c r="EB14" s="135">
        <v>15825.0</v>
      </c>
      <c r="EC14" s="136">
        <f t="shared" si="29"/>
        <v>20573</v>
      </c>
      <c r="ED14" s="141">
        <v>1800.0</v>
      </c>
      <c r="EE14" s="134">
        <f>+ROUND(EC14*ED14,2)</f>
        <v>37031400</v>
      </c>
      <c r="EF14" s="127">
        <v>1.03</v>
      </c>
      <c r="EG14" s="127" t="s">
        <v>22</v>
      </c>
      <c r="EH14" s="128" t="s">
        <v>23</v>
      </c>
      <c r="EI14" s="129" t="s">
        <v>24</v>
      </c>
      <c r="EJ14" s="130" t="s">
        <v>20</v>
      </c>
      <c r="EK14" s="135">
        <v>16871.49</v>
      </c>
      <c r="EL14" s="136">
        <f t="shared" si="31"/>
        <v>21933</v>
      </c>
      <c r="EM14" s="141">
        <v>1800.0</v>
      </c>
      <c r="EN14" s="134">
        <f>+ROUND(EL14*EM14,2)</f>
        <v>39479400</v>
      </c>
      <c r="EO14" s="127">
        <v>1.03</v>
      </c>
      <c r="EP14" s="127" t="s">
        <v>22</v>
      </c>
      <c r="EQ14" s="128" t="s">
        <v>23</v>
      </c>
      <c r="ER14" s="129" t="s">
        <v>24</v>
      </c>
      <c r="ES14" s="130" t="s">
        <v>20</v>
      </c>
      <c r="ET14" s="135">
        <v>15976.0</v>
      </c>
      <c r="EU14" s="136">
        <f t="shared" si="33"/>
        <v>20769</v>
      </c>
      <c r="EV14" s="141">
        <v>1800.0</v>
      </c>
      <c r="EW14" s="134">
        <f>+ROUND(EU14*EV14,2)</f>
        <v>37384200</v>
      </c>
      <c r="EX14" s="127">
        <v>1.03</v>
      </c>
      <c r="EY14" s="127" t="s">
        <v>22</v>
      </c>
      <c r="EZ14" s="128" t="s">
        <v>23</v>
      </c>
      <c r="FA14" s="129" t="s">
        <v>24</v>
      </c>
      <c r="FB14" s="130" t="s">
        <v>20</v>
      </c>
      <c r="FC14" s="135">
        <v>15943.0</v>
      </c>
      <c r="FD14" s="136">
        <f t="shared" si="35"/>
        <v>20726</v>
      </c>
      <c r="FE14" s="141">
        <v>1800.0</v>
      </c>
      <c r="FF14" s="134">
        <f>+ROUND(FD14*FE14,2)</f>
        <v>37306800</v>
      </c>
      <c r="FG14" s="127">
        <v>1.03</v>
      </c>
      <c r="FH14" s="127" t="s">
        <v>22</v>
      </c>
      <c r="FI14" s="128" t="s">
        <v>23</v>
      </c>
      <c r="FJ14" s="129" t="s">
        <v>24</v>
      </c>
      <c r="FK14" s="130" t="s">
        <v>20</v>
      </c>
      <c r="FL14" s="135">
        <v>16070.0</v>
      </c>
      <c r="FM14" s="136">
        <f t="shared" si="37"/>
        <v>20891</v>
      </c>
      <c r="FN14" s="141">
        <v>1800.0</v>
      </c>
      <c r="FO14" s="134">
        <f>+ROUND(FM14*FN14,2)</f>
        <v>37603800</v>
      </c>
      <c r="FP14" s="127">
        <v>1.03</v>
      </c>
      <c r="FQ14" s="127" t="s">
        <v>22</v>
      </c>
      <c r="FR14" s="128" t="s">
        <v>23</v>
      </c>
      <c r="FS14" s="129" t="s">
        <v>24</v>
      </c>
      <c r="FT14" s="130" t="s">
        <v>20</v>
      </c>
      <c r="FU14" s="135">
        <v>15935.0</v>
      </c>
      <c r="FV14" s="136">
        <f t="shared" si="39"/>
        <v>20716</v>
      </c>
      <c r="FW14" s="141">
        <v>1800.0</v>
      </c>
      <c r="FX14" s="134">
        <f>+ROUND(FV14*FW14,2)</f>
        <v>37288800</v>
      </c>
      <c r="FY14" s="127" t="s">
        <v>217</v>
      </c>
      <c r="FZ14" s="127" t="s">
        <v>22</v>
      </c>
      <c r="GA14" s="128" t="s">
        <v>23</v>
      </c>
      <c r="GB14" s="129" t="s">
        <v>24</v>
      </c>
      <c r="GC14" s="130" t="s">
        <v>20</v>
      </c>
      <c r="GD14" s="135">
        <v>15996.0</v>
      </c>
      <c r="GE14" s="136">
        <f t="shared" si="41"/>
        <v>20795</v>
      </c>
      <c r="GF14" s="141">
        <v>1800.0</v>
      </c>
      <c r="GG14" s="134">
        <f>+ROUND(GE14*GF14,2)</f>
        <v>37431000</v>
      </c>
      <c r="GH14" s="127" t="s">
        <v>217</v>
      </c>
      <c r="GI14" s="127" t="s">
        <v>22</v>
      </c>
      <c r="GJ14" s="128" t="s">
        <v>23</v>
      </c>
      <c r="GK14" s="129" t="s">
        <v>24</v>
      </c>
      <c r="GL14" s="130" t="s">
        <v>20</v>
      </c>
      <c r="GM14" s="135">
        <v>15933.0</v>
      </c>
      <c r="GN14" s="136">
        <f t="shared" si="43"/>
        <v>20713</v>
      </c>
      <c r="GO14" s="141">
        <v>1800.0</v>
      </c>
      <c r="GP14" s="134">
        <f>+ROUND(GN14*GO14,2)</f>
        <v>37283400</v>
      </c>
      <c r="GQ14" s="127">
        <v>1.03</v>
      </c>
      <c r="GR14" s="127" t="s">
        <v>22</v>
      </c>
      <c r="GS14" s="128" t="s">
        <v>23</v>
      </c>
      <c r="GT14" s="129" t="s">
        <v>24</v>
      </c>
      <c r="GU14" s="130" t="s">
        <v>20</v>
      </c>
      <c r="GV14" s="135">
        <v>16142.64</v>
      </c>
      <c r="GW14" s="136">
        <f t="shared" si="45"/>
        <v>20985</v>
      </c>
      <c r="GX14" s="141">
        <v>1800.0</v>
      </c>
      <c r="GY14" s="134">
        <f>+ROUND(GW14*GX14,2)</f>
        <v>37773000</v>
      </c>
      <c r="GZ14" s="127" t="s">
        <v>217</v>
      </c>
      <c r="HA14" s="127" t="s">
        <v>22</v>
      </c>
      <c r="HB14" s="128" t="s">
        <v>23</v>
      </c>
      <c r="HC14" s="129" t="s">
        <v>24</v>
      </c>
      <c r="HD14" s="130" t="s">
        <v>20</v>
      </c>
      <c r="HE14" s="135">
        <v>16871.49</v>
      </c>
      <c r="HF14" s="136">
        <f t="shared" si="47"/>
        <v>21933</v>
      </c>
      <c r="HG14" s="141">
        <v>1800.0</v>
      </c>
      <c r="HH14" s="134">
        <f>+ROUND(HF14*HG14,2)</f>
        <v>39479400</v>
      </c>
      <c r="HI14" s="127" t="s">
        <v>217</v>
      </c>
      <c r="HJ14" s="127" t="s">
        <v>22</v>
      </c>
      <c r="HK14" s="128" t="s">
        <v>23</v>
      </c>
      <c r="HL14" s="129" t="s">
        <v>24</v>
      </c>
      <c r="HM14" s="130" t="s">
        <v>20</v>
      </c>
      <c r="HN14" s="135">
        <v>16871.0</v>
      </c>
      <c r="HO14" s="136">
        <f t="shared" si="49"/>
        <v>21932</v>
      </c>
      <c r="HP14" s="141">
        <v>1800.0</v>
      </c>
      <c r="HQ14" s="134">
        <f>+ROUND(HO14*HP14,2)</f>
        <v>39477600</v>
      </c>
      <c r="HR14" s="127" t="s">
        <v>217</v>
      </c>
      <c r="HS14" s="127" t="s">
        <v>22</v>
      </c>
      <c r="HT14" s="128" t="s">
        <v>23</v>
      </c>
      <c r="HU14" s="129" t="s">
        <v>24</v>
      </c>
      <c r="HV14" s="130" t="s">
        <v>20</v>
      </c>
      <c r="HW14" s="135">
        <v>15850.0</v>
      </c>
      <c r="HX14" s="136">
        <f t="shared" si="51"/>
        <v>20605</v>
      </c>
      <c r="HY14" s="141">
        <v>1800.0</v>
      </c>
      <c r="HZ14" s="134">
        <f>+ROUND(HX14*HY14,2)</f>
        <v>37089000</v>
      </c>
      <c r="IA14" s="147" t="s">
        <v>217</v>
      </c>
      <c r="IB14" s="148" t="s">
        <v>22</v>
      </c>
      <c r="IC14" s="149" t="s">
        <v>23</v>
      </c>
      <c r="ID14" s="150" t="s">
        <v>24</v>
      </c>
      <c r="IE14" s="151" t="s">
        <v>20</v>
      </c>
      <c r="IF14" s="135">
        <v>15910.0</v>
      </c>
      <c r="IG14" s="136">
        <f t="shared" si="53"/>
        <v>20683</v>
      </c>
      <c r="IH14" s="141">
        <v>1800.0</v>
      </c>
      <c r="II14" s="134">
        <f>+ROUND(IG14*IH14,2)</f>
        <v>37229400</v>
      </c>
      <c r="IJ14" s="127" t="s">
        <v>217</v>
      </c>
      <c r="IK14" s="127" t="s">
        <v>22</v>
      </c>
      <c r="IL14" s="128" t="s">
        <v>23</v>
      </c>
      <c r="IM14" s="129" t="s">
        <v>24</v>
      </c>
      <c r="IN14" s="130" t="s">
        <v>20</v>
      </c>
      <c r="IO14" s="135">
        <v>15945.0</v>
      </c>
      <c r="IP14" s="136">
        <f t="shared" si="55"/>
        <v>20729</v>
      </c>
      <c r="IQ14" s="141">
        <v>1800.0</v>
      </c>
      <c r="IR14" s="134">
        <f>+ROUND(IP14*IQ14,2)</f>
        <v>37312200</v>
      </c>
      <c r="IS14" s="127" t="s">
        <v>217</v>
      </c>
      <c r="IT14" s="127" t="s">
        <v>22</v>
      </c>
      <c r="IU14" s="128" t="s">
        <v>23</v>
      </c>
      <c r="IV14" s="129" t="s">
        <v>24</v>
      </c>
      <c r="IW14" s="130" t="s">
        <v>20</v>
      </c>
      <c r="IX14" s="135">
        <v>15932.0</v>
      </c>
      <c r="IY14" s="136">
        <f t="shared" si="57"/>
        <v>20712</v>
      </c>
      <c r="IZ14" s="141">
        <v>1800.0</v>
      </c>
      <c r="JA14" s="134">
        <f>+ROUND(IY14*IZ14,2)</f>
        <v>37281600</v>
      </c>
      <c r="JB14" s="127" t="s">
        <v>217</v>
      </c>
      <c r="JC14" s="127" t="s">
        <v>22</v>
      </c>
      <c r="JD14" s="128" t="s">
        <v>23</v>
      </c>
      <c r="JE14" s="129" t="s">
        <v>24</v>
      </c>
      <c r="JF14" s="130" t="s">
        <v>20</v>
      </c>
      <c r="JG14" s="135">
        <v>15746.0</v>
      </c>
      <c r="JH14" s="136">
        <f t="shared" si="59"/>
        <v>20470</v>
      </c>
      <c r="JI14" s="141">
        <v>1800.0</v>
      </c>
      <c r="JJ14" s="134">
        <f>+ROUND(JH14*JI14,2)</f>
        <v>36846000</v>
      </c>
      <c r="JK14" s="127" t="s">
        <v>217</v>
      </c>
      <c r="JL14" s="127" t="s">
        <v>22</v>
      </c>
      <c r="JM14" s="128" t="s">
        <v>23</v>
      </c>
      <c r="JN14" s="129" t="s">
        <v>24</v>
      </c>
      <c r="JO14" s="130" t="s">
        <v>20</v>
      </c>
      <c r="JP14" s="135">
        <v>15559.0</v>
      </c>
      <c r="JQ14" s="136">
        <f t="shared" si="61"/>
        <v>20227</v>
      </c>
      <c r="JR14" s="141">
        <v>1800.0</v>
      </c>
      <c r="JS14" s="134">
        <f>+ROUND(JQ14*JR14,2)</f>
        <v>36408600</v>
      </c>
      <c r="JT14" s="127" t="s">
        <v>217</v>
      </c>
      <c r="JU14" s="127" t="s">
        <v>22</v>
      </c>
      <c r="JV14" s="128" t="s">
        <v>23</v>
      </c>
      <c r="JW14" s="129" t="s">
        <v>24</v>
      </c>
      <c r="JX14" s="130" t="s">
        <v>20</v>
      </c>
      <c r="JY14" s="135">
        <v>15904.0</v>
      </c>
      <c r="JZ14" s="136">
        <f t="shared" si="63"/>
        <v>20675</v>
      </c>
      <c r="KA14" s="141">
        <v>1800.0</v>
      </c>
      <c r="KB14" s="134">
        <f>+ROUND(JZ14*KA14,2)</f>
        <v>37215000</v>
      </c>
      <c r="KC14" s="127" t="s">
        <v>217</v>
      </c>
      <c r="KD14" s="127" t="s">
        <v>22</v>
      </c>
      <c r="KE14" s="128" t="s">
        <v>23</v>
      </c>
      <c r="KF14" s="129" t="s">
        <v>24</v>
      </c>
      <c r="KG14" s="130" t="s">
        <v>20</v>
      </c>
      <c r="KH14" s="135">
        <v>16000.0</v>
      </c>
      <c r="KI14" s="136">
        <f t="shared" si="65"/>
        <v>20800</v>
      </c>
      <c r="KJ14" s="141">
        <v>1800.0</v>
      </c>
      <c r="KK14" s="134">
        <f>+ROUND(KI14*KJ14,2)</f>
        <v>37440000</v>
      </c>
      <c r="KL14" s="127" t="s">
        <v>217</v>
      </c>
      <c r="KM14" s="127" t="s">
        <v>22</v>
      </c>
      <c r="KN14" s="128" t="s">
        <v>23</v>
      </c>
      <c r="KO14" s="129" t="s">
        <v>24</v>
      </c>
      <c r="KP14" s="130" t="s">
        <v>20</v>
      </c>
      <c r="KQ14" s="135">
        <v>16197.0</v>
      </c>
      <c r="KR14" s="136">
        <f t="shared" si="67"/>
        <v>21056</v>
      </c>
      <c r="KS14" s="141">
        <v>1800.0</v>
      </c>
      <c r="KT14" s="134">
        <f>+ROUND(KR14*KS14,2)</f>
        <v>37900800</v>
      </c>
      <c r="KU14" s="127" t="s">
        <v>217</v>
      </c>
      <c r="KV14" s="127" t="s">
        <v>22</v>
      </c>
      <c r="KW14" s="128" t="s">
        <v>23</v>
      </c>
      <c r="KX14" s="129" t="s">
        <v>24</v>
      </c>
      <c r="KY14" s="130" t="s">
        <v>20</v>
      </c>
      <c r="KZ14" s="135">
        <v>15908.0</v>
      </c>
      <c r="LA14" s="136">
        <f t="shared" si="69"/>
        <v>20680</v>
      </c>
      <c r="LB14" s="141">
        <v>1800.0</v>
      </c>
      <c r="LC14" s="134">
        <f>+ROUND(LA14*LB14,2)</f>
        <v>37224000</v>
      </c>
      <c r="LD14" s="127" t="s">
        <v>217</v>
      </c>
      <c r="LE14" s="127" t="s">
        <v>22</v>
      </c>
      <c r="LF14" s="128" t="s">
        <v>23</v>
      </c>
      <c r="LG14" s="129" t="s">
        <v>24</v>
      </c>
      <c r="LH14" s="130" t="s">
        <v>20</v>
      </c>
      <c r="LI14" s="135">
        <v>15989.0</v>
      </c>
      <c r="LJ14" s="136">
        <f t="shared" si="71"/>
        <v>20786</v>
      </c>
      <c r="LK14" s="141">
        <v>1800.0</v>
      </c>
      <c r="LL14" s="134">
        <f>+ROUND(LJ14*LK14,2)</f>
        <v>37414800</v>
      </c>
      <c r="LM14" s="147" t="s">
        <v>217</v>
      </c>
      <c r="LN14" s="148" t="s">
        <v>22</v>
      </c>
      <c r="LO14" s="149" t="s">
        <v>23</v>
      </c>
      <c r="LP14" s="129" t="s">
        <v>24</v>
      </c>
      <c r="LQ14" s="130" t="s">
        <v>20</v>
      </c>
      <c r="LR14" s="139">
        <v>15609.0</v>
      </c>
      <c r="LS14" s="136">
        <f t="shared" si="73"/>
        <v>20292</v>
      </c>
      <c r="LT14" s="141">
        <v>1800.0</v>
      </c>
      <c r="LU14" s="134">
        <f>+ROUND(LS14*LT14,2)</f>
        <v>36525600</v>
      </c>
      <c r="LV14" s="147" t="s">
        <v>217</v>
      </c>
      <c r="LW14" s="148" t="s">
        <v>22</v>
      </c>
      <c r="LX14" s="149" t="s">
        <v>23</v>
      </c>
      <c r="LY14" s="129" t="s">
        <v>24</v>
      </c>
      <c r="LZ14" s="130" t="s">
        <v>20</v>
      </c>
      <c r="MA14" s="139">
        <v>15675.0</v>
      </c>
      <c r="MB14" s="136">
        <f t="shared" si="75"/>
        <v>20378</v>
      </c>
      <c r="MC14" s="141">
        <v>1800.0</v>
      </c>
      <c r="MD14" s="134">
        <f>+ROUND(MB14*MC14,2)</f>
        <v>36680400</v>
      </c>
    </row>
    <row r="15" ht="18.0" customHeight="1">
      <c r="A15" s="127">
        <v>1.04</v>
      </c>
      <c r="B15" s="127">
        <v>3.1</v>
      </c>
      <c r="C15" s="128" t="s">
        <v>18</v>
      </c>
      <c r="D15" s="129" t="s">
        <v>25</v>
      </c>
      <c r="E15" s="130" t="s">
        <v>20</v>
      </c>
      <c r="F15" s="131">
        <v>6986.38</v>
      </c>
      <c r="G15" s="132">
        <f t="shared" si="1"/>
        <v>9082</v>
      </c>
      <c r="H15" s="140">
        <v>12000.0</v>
      </c>
      <c r="I15" s="134">
        <f t="shared" ref="I15:I53" si="77">+ROUND(G15*H15,2)</f>
        <v>108984000</v>
      </c>
      <c r="J15" s="127">
        <v>1.04</v>
      </c>
      <c r="K15" s="127">
        <v>3.1</v>
      </c>
      <c r="L15" s="128" t="s">
        <v>18</v>
      </c>
      <c r="M15" s="129" t="s">
        <v>25</v>
      </c>
      <c r="N15" s="130" t="s">
        <v>20</v>
      </c>
      <c r="O15" s="135">
        <v>6977.0</v>
      </c>
      <c r="P15" s="136">
        <f t="shared" si="3"/>
        <v>9070</v>
      </c>
      <c r="Q15" s="141">
        <v>12000.0</v>
      </c>
      <c r="R15" s="134">
        <f t="shared" ref="R15:R53" si="78">+ROUND(P15*Q15,2)</f>
        <v>108840000</v>
      </c>
      <c r="S15" s="127">
        <v>1.04</v>
      </c>
      <c r="T15" s="127">
        <v>3.1</v>
      </c>
      <c r="U15" s="128" t="s">
        <v>18</v>
      </c>
      <c r="V15" s="129" t="s">
        <v>25</v>
      </c>
      <c r="W15" s="130" t="s">
        <v>20</v>
      </c>
      <c r="X15" s="135">
        <v>7012.37</v>
      </c>
      <c r="Y15" s="136">
        <f t="shared" si="5"/>
        <v>9116</v>
      </c>
      <c r="Z15" s="141">
        <v>12000.0</v>
      </c>
      <c r="AA15" s="134">
        <f t="shared" ref="AA15:AA53" si="79">+ROUND(Y15*Z15,2)</f>
        <v>109392000</v>
      </c>
      <c r="AB15" s="127">
        <v>1.04</v>
      </c>
      <c r="AC15" s="127">
        <v>3.1</v>
      </c>
      <c r="AD15" s="128" t="s">
        <v>18</v>
      </c>
      <c r="AE15" s="129" t="s">
        <v>25</v>
      </c>
      <c r="AF15" s="130" t="s">
        <v>20</v>
      </c>
      <c r="AG15" s="135">
        <v>7042.0</v>
      </c>
      <c r="AH15" s="136">
        <f t="shared" si="7"/>
        <v>9155</v>
      </c>
      <c r="AI15" s="141">
        <v>12000.0</v>
      </c>
      <c r="AJ15" s="134">
        <f t="shared" ref="AJ15:AJ53" si="80">+ROUND(AH15*AI15,2)</f>
        <v>109860000</v>
      </c>
      <c r="AK15" s="127">
        <v>1.04</v>
      </c>
      <c r="AL15" s="127">
        <v>3.1</v>
      </c>
      <c r="AM15" s="128" t="s">
        <v>18</v>
      </c>
      <c r="AN15" s="129" t="s">
        <v>25</v>
      </c>
      <c r="AO15" s="130" t="s">
        <v>20</v>
      </c>
      <c r="AP15" s="135">
        <v>6984.0</v>
      </c>
      <c r="AQ15" s="136">
        <f t="shared" si="9"/>
        <v>9079</v>
      </c>
      <c r="AR15" s="141">
        <v>12000.0</v>
      </c>
      <c r="AS15" s="134">
        <f t="shared" ref="AS15:AS53" si="81">+ROUND(AQ15*AR15,2)</f>
        <v>108948000</v>
      </c>
      <c r="AT15" s="127">
        <v>1.04</v>
      </c>
      <c r="AU15" s="127">
        <v>3.1</v>
      </c>
      <c r="AV15" s="128" t="s">
        <v>18</v>
      </c>
      <c r="AW15" s="129" t="s">
        <v>25</v>
      </c>
      <c r="AX15" s="130" t="s">
        <v>20</v>
      </c>
      <c r="AY15" s="135">
        <v>6992.0</v>
      </c>
      <c r="AZ15" s="136">
        <f t="shared" si="11"/>
        <v>9090</v>
      </c>
      <c r="BA15" s="141">
        <v>12000.0</v>
      </c>
      <c r="BB15" s="134">
        <f t="shared" ref="BB15:BB53" si="82">+ROUND(AZ15*BA15,2)</f>
        <v>109080000</v>
      </c>
      <c r="BC15" s="127">
        <v>1.04</v>
      </c>
      <c r="BD15" s="127">
        <v>3.1</v>
      </c>
      <c r="BE15" s="128" t="s">
        <v>18</v>
      </c>
      <c r="BF15" s="129" t="s">
        <v>25</v>
      </c>
      <c r="BG15" s="130" t="s">
        <v>20</v>
      </c>
      <c r="BH15" s="135">
        <v>7035.0</v>
      </c>
      <c r="BI15" s="136">
        <f t="shared" si="13"/>
        <v>9146</v>
      </c>
      <c r="BJ15" s="141">
        <v>12000.0</v>
      </c>
      <c r="BK15" s="134">
        <f t="shared" ref="BK15:BK53" si="83">+ROUND(BI15*BJ15,2)</f>
        <v>109752000</v>
      </c>
      <c r="BL15" s="127">
        <v>1.04</v>
      </c>
      <c r="BM15" s="127">
        <v>3.1</v>
      </c>
      <c r="BN15" s="128" t="s">
        <v>18</v>
      </c>
      <c r="BO15" s="129" t="s">
        <v>25</v>
      </c>
      <c r="BP15" s="130" t="s">
        <v>20</v>
      </c>
      <c r="BQ15" s="135">
        <v>7052.0</v>
      </c>
      <c r="BR15" s="136">
        <f t="shared" si="15"/>
        <v>9168</v>
      </c>
      <c r="BS15" s="141">
        <v>12000.0</v>
      </c>
      <c r="BT15" s="134">
        <f t="shared" ref="BT15:BT53" si="84">+ROUND(BR15*BS15,2)</f>
        <v>110016000</v>
      </c>
      <c r="BU15" s="127">
        <v>1.04</v>
      </c>
      <c r="BV15" s="127">
        <v>3.1</v>
      </c>
      <c r="BW15" s="128" t="s">
        <v>18</v>
      </c>
      <c r="BX15" s="129" t="s">
        <v>25</v>
      </c>
      <c r="BY15" s="130" t="s">
        <v>20</v>
      </c>
      <c r="BZ15" s="135">
        <v>7038.0</v>
      </c>
      <c r="CA15" s="136">
        <f t="shared" si="17"/>
        <v>9149</v>
      </c>
      <c r="CB15" s="141">
        <v>12000.0</v>
      </c>
      <c r="CC15" s="134">
        <f t="shared" ref="CC15:CC53" si="85">+ROUND(CA15*CB15,2)</f>
        <v>109788000</v>
      </c>
      <c r="CD15" s="127" t="s">
        <v>218</v>
      </c>
      <c r="CE15" s="127" t="s">
        <v>219</v>
      </c>
      <c r="CF15" s="128" t="s">
        <v>18</v>
      </c>
      <c r="CG15" s="129" t="s">
        <v>25</v>
      </c>
      <c r="CH15" s="130" t="s">
        <v>20</v>
      </c>
      <c r="CI15" s="135">
        <v>6832.0</v>
      </c>
      <c r="CJ15" s="136">
        <f t="shared" si="19"/>
        <v>8882</v>
      </c>
      <c r="CK15" s="141">
        <v>12000.0</v>
      </c>
      <c r="CL15" s="134">
        <f t="shared" ref="CL15:CL53" si="86">+ROUND(CJ15*CK15,2)</f>
        <v>106584000</v>
      </c>
      <c r="CM15" s="127" t="s">
        <v>218</v>
      </c>
      <c r="CN15" s="127" t="s">
        <v>219</v>
      </c>
      <c r="CO15" s="128" t="s">
        <v>18</v>
      </c>
      <c r="CP15" s="129" t="s">
        <v>25</v>
      </c>
      <c r="CQ15" s="130" t="s">
        <v>20</v>
      </c>
      <c r="CR15" s="135">
        <v>7083.86</v>
      </c>
      <c r="CS15" s="136">
        <f t="shared" si="21"/>
        <v>9209</v>
      </c>
      <c r="CT15" s="141">
        <v>12000.0</v>
      </c>
      <c r="CU15" s="134">
        <f t="shared" ref="CU15:CU53" si="87">+ROUND(CS15*CT15,2)</f>
        <v>110508000</v>
      </c>
      <c r="CV15" s="127" t="s">
        <v>218</v>
      </c>
      <c r="CW15" s="127" t="s">
        <v>219</v>
      </c>
      <c r="CX15" s="128" t="s">
        <v>18</v>
      </c>
      <c r="CY15" s="129" t="s">
        <v>25</v>
      </c>
      <c r="CZ15" s="130" t="s">
        <v>20</v>
      </c>
      <c r="DA15" s="135">
        <v>7129.0</v>
      </c>
      <c r="DB15" s="136">
        <f t="shared" si="23"/>
        <v>9268</v>
      </c>
      <c r="DC15" s="141">
        <v>12000.0</v>
      </c>
      <c r="DD15" s="134">
        <f t="shared" ref="DD15:DD53" si="88">+ROUND(DB15*DC15,2)</f>
        <v>111216000</v>
      </c>
      <c r="DE15" s="127" t="s">
        <v>218</v>
      </c>
      <c r="DF15" s="127" t="s">
        <v>219</v>
      </c>
      <c r="DG15" s="128" t="s">
        <v>18</v>
      </c>
      <c r="DH15" s="129" t="s">
        <v>25</v>
      </c>
      <c r="DI15" s="130" t="s">
        <v>20</v>
      </c>
      <c r="DJ15" s="135">
        <v>7420.0</v>
      </c>
      <c r="DK15" s="136">
        <f t="shared" si="25"/>
        <v>9646</v>
      </c>
      <c r="DL15" s="141">
        <v>12000.0</v>
      </c>
      <c r="DM15" s="134">
        <f t="shared" ref="DM15:DM53" si="89">+ROUND(DK15*DL15,2)</f>
        <v>115752000</v>
      </c>
      <c r="DN15" s="127" t="s">
        <v>218</v>
      </c>
      <c r="DO15" s="127" t="s">
        <v>219</v>
      </c>
      <c r="DP15" s="128" t="s">
        <v>18</v>
      </c>
      <c r="DQ15" s="129" t="s">
        <v>25</v>
      </c>
      <c r="DR15" s="130" t="s">
        <v>20</v>
      </c>
      <c r="DS15" s="135">
        <v>7026.0</v>
      </c>
      <c r="DT15" s="136">
        <f t="shared" si="27"/>
        <v>9134</v>
      </c>
      <c r="DU15" s="141">
        <v>12000.0</v>
      </c>
      <c r="DV15" s="134">
        <f t="shared" ref="DV15:DV53" si="90">+ROUND(DT15*DU15,2)</f>
        <v>109608000</v>
      </c>
      <c r="DW15" s="127" t="s">
        <v>218</v>
      </c>
      <c r="DX15" s="127" t="s">
        <v>219</v>
      </c>
      <c r="DY15" s="128" t="s">
        <v>18</v>
      </c>
      <c r="DZ15" s="129" t="s">
        <v>25</v>
      </c>
      <c r="EA15" s="130" t="s">
        <v>20</v>
      </c>
      <c r="EB15" s="135">
        <v>6925.0</v>
      </c>
      <c r="EC15" s="136">
        <f t="shared" si="29"/>
        <v>9003</v>
      </c>
      <c r="ED15" s="141">
        <v>12000.0</v>
      </c>
      <c r="EE15" s="134">
        <f t="shared" ref="EE15:EE53" si="91">+ROUND(EC15*ED15,2)</f>
        <v>108036000</v>
      </c>
      <c r="EF15" s="127">
        <v>1.04</v>
      </c>
      <c r="EG15" s="127">
        <v>3.1</v>
      </c>
      <c r="EH15" s="128" t="s">
        <v>18</v>
      </c>
      <c r="EI15" s="129" t="s">
        <v>25</v>
      </c>
      <c r="EJ15" s="130" t="s">
        <v>20</v>
      </c>
      <c r="EK15" s="135">
        <v>7426.0</v>
      </c>
      <c r="EL15" s="136">
        <f t="shared" si="31"/>
        <v>9654</v>
      </c>
      <c r="EM15" s="141">
        <v>12000.0</v>
      </c>
      <c r="EN15" s="134">
        <f t="shared" ref="EN15:EN53" si="92">+ROUND(EL15*EM15,2)</f>
        <v>115848000</v>
      </c>
      <c r="EO15" s="127">
        <v>1.04</v>
      </c>
      <c r="EP15" s="127">
        <v>3.1</v>
      </c>
      <c r="EQ15" s="128" t="s">
        <v>18</v>
      </c>
      <c r="ER15" s="129" t="s">
        <v>25</v>
      </c>
      <c r="ES15" s="130" t="s">
        <v>20</v>
      </c>
      <c r="ET15" s="135">
        <v>7032.0</v>
      </c>
      <c r="EU15" s="136">
        <f t="shared" si="33"/>
        <v>9142</v>
      </c>
      <c r="EV15" s="141">
        <v>12000.0</v>
      </c>
      <c r="EW15" s="134">
        <f t="shared" ref="EW15:EW53" si="93">+ROUND(EU15*EV15,2)</f>
        <v>109704000</v>
      </c>
      <c r="EX15" s="127">
        <v>1.04</v>
      </c>
      <c r="EY15" s="127">
        <v>3.1</v>
      </c>
      <c r="EZ15" s="128" t="s">
        <v>18</v>
      </c>
      <c r="FA15" s="129" t="s">
        <v>25</v>
      </c>
      <c r="FB15" s="130" t="s">
        <v>20</v>
      </c>
      <c r="FC15" s="135">
        <v>7017.0</v>
      </c>
      <c r="FD15" s="136">
        <f t="shared" si="35"/>
        <v>9122</v>
      </c>
      <c r="FE15" s="141">
        <v>12000.0</v>
      </c>
      <c r="FF15" s="134">
        <f t="shared" ref="FF15:FF53" si="94">+ROUND(FD15*FE15,2)</f>
        <v>109464000</v>
      </c>
      <c r="FG15" s="127">
        <v>1.04</v>
      </c>
      <c r="FH15" s="127">
        <v>3.1</v>
      </c>
      <c r="FI15" s="128" t="s">
        <v>18</v>
      </c>
      <c r="FJ15" s="129" t="s">
        <v>25</v>
      </c>
      <c r="FK15" s="130" t="s">
        <v>20</v>
      </c>
      <c r="FL15" s="135">
        <v>6980.0</v>
      </c>
      <c r="FM15" s="136">
        <f t="shared" si="37"/>
        <v>9074</v>
      </c>
      <c r="FN15" s="141">
        <v>12000.0</v>
      </c>
      <c r="FO15" s="134">
        <f t="shared" ref="FO15:FO53" si="95">+ROUND(FM15*FN15,2)</f>
        <v>108888000</v>
      </c>
      <c r="FP15" s="127">
        <v>1.04</v>
      </c>
      <c r="FQ15" s="127">
        <v>3.1</v>
      </c>
      <c r="FR15" s="128" t="s">
        <v>18</v>
      </c>
      <c r="FS15" s="129" t="s">
        <v>25</v>
      </c>
      <c r="FT15" s="130" t="s">
        <v>20</v>
      </c>
      <c r="FU15" s="135">
        <v>7014.0</v>
      </c>
      <c r="FV15" s="136">
        <f t="shared" si="39"/>
        <v>9118</v>
      </c>
      <c r="FW15" s="141">
        <v>12000.0</v>
      </c>
      <c r="FX15" s="134">
        <f t="shared" ref="FX15:FX53" si="96">+ROUND(FV15*FW15,2)</f>
        <v>109416000</v>
      </c>
      <c r="FY15" s="127" t="s">
        <v>218</v>
      </c>
      <c r="FZ15" s="127" t="s">
        <v>219</v>
      </c>
      <c r="GA15" s="128" t="s">
        <v>18</v>
      </c>
      <c r="GB15" s="129" t="s">
        <v>25</v>
      </c>
      <c r="GC15" s="130" t="s">
        <v>20</v>
      </c>
      <c r="GD15" s="135">
        <v>7040.0</v>
      </c>
      <c r="GE15" s="136">
        <f t="shared" si="41"/>
        <v>9152</v>
      </c>
      <c r="GF15" s="141">
        <v>12000.0</v>
      </c>
      <c r="GG15" s="134">
        <f t="shared" ref="GG15:GG53" si="97">+ROUND(GE15*GF15,2)</f>
        <v>109824000</v>
      </c>
      <c r="GH15" s="127" t="s">
        <v>218</v>
      </c>
      <c r="GI15" s="127" t="s">
        <v>219</v>
      </c>
      <c r="GJ15" s="128" t="s">
        <v>18</v>
      </c>
      <c r="GK15" s="129" t="s">
        <v>25</v>
      </c>
      <c r="GL15" s="130" t="s">
        <v>20</v>
      </c>
      <c r="GM15" s="135">
        <v>7013.0</v>
      </c>
      <c r="GN15" s="136">
        <f t="shared" si="43"/>
        <v>9117</v>
      </c>
      <c r="GO15" s="141">
        <v>12000.0</v>
      </c>
      <c r="GP15" s="134">
        <f t="shared" ref="GP15:GP53" si="98">+ROUND(GN15*GO15,2)</f>
        <v>109404000</v>
      </c>
      <c r="GQ15" s="127">
        <v>1.04</v>
      </c>
      <c r="GR15" s="127">
        <v>3.1</v>
      </c>
      <c r="GS15" s="128" t="s">
        <v>18</v>
      </c>
      <c r="GT15" s="129" t="s">
        <v>25</v>
      </c>
      <c r="GU15" s="130" t="s">
        <v>20</v>
      </c>
      <c r="GV15" s="135">
        <v>7105.2</v>
      </c>
      <c r="GW15" s="136">
        <f t="shared" si="45"/>
        <v>9237</v>
      </c>
      <c r="GX15" s="141">
        <v>12000.0</v>
      </c>
      <c r="GY15" s="134">
        <f t="shared" ref="GY15:GY53" si="99">+ROUND(GW15*GX15,2)</f>
        <v>110844000</v>
      </c>
      <c r="GZ15" s="127" t="s">
        <v>218</v>
      </c>
      <c r="HA15" s="127" t="s">
        <v>219</v>
      </c>
      <c r="HB15" s="128" t="s">
        <v>18</v>
      </c>
      <c r="HC15" s="129" t="s">
        <v>25</v>
      </c>
      <c r="HD15" s="130" t="s">
        <v>20</v>
      </c>
      <c r="HE15" s="135">
        <v>7426.0</v>
      </c>
      <c r="HF15" s="136">
        <f t="shared" si="47"/>
        <v>9654</v>
      </c>
      <c r="HG15" s="141">
        <v>12000.0</v>
      </c>
      <c r="HH15" s="134">
        <f t="shared" ref="HH15:HH53" si="100">+ROUND(HF15*HG15,2)</f>
        <v>115848000</v>
      </c>
      <c r="HI15" s="127" t="s">
        <v>218</v>
      </c>
      <c r="HJ15" s="127" t="s">
        <v>219</v>
      </c>
      <c r="HK15" s="128" t="s">
        <v>18</v>
      </c>
      <c r="HL15" s="129" t="s">
        <v>25</v>
      </c>
      <c r="HM15" s="130" t="s">
        <v>20</v>
      </c>
      <c r="HN15" s="135">
        <v>7426.0</v>
      </c>
      <c r="HO15" s="136">
        <f t="shared" si="49"/>
        <v>9654</v>
      </c>
      <c r="HP15" s="141">
        <v>12000.0</v>
      </c>
      <c r="HQ15" s="134">
        <f t="shared" ref="HQ15:HQ53" si="101">+ROUND(HO15*HP15,2)</f>
        <v>115848000</v>
      </c>
      <c r="HR15" s="127" t="s">
        <v>218</v>
      </c>
      <c r="HS15" s="127" t="s">
        <v>219</v>
      </c>
      <c r="HT15" s="128" t="s">
        <v>18</v>
      </c>
      <c r="HU15" s="129" t="s">
        <v>25</v>
      </c>
      <c r="HV15" s="130" t="s">
        <v>20</v>
      </c>
      <c r="HW15" s="135">
        <v>7051.0</v>
      </c>
      <c r="HX15" s="136">
        <f t="shared" si="51"/>
        <v>9166</v>
      </c>
      <c r="HY15" s="141">
        <v>12000.0</v>
      </c>
      <c r="HZ15" s="134">
        <f t="shared" ref="HZ15:HZ53" si="102">+ROUND(HX15*HY15,2)</f>
        <v>109992000</v>
      </c>
      <c r="IA15" s="147" t="s">
        <v>218</v>
      </c>
      <c r="IB15" s="148" t="s">
        <v>219</v>
      </c>
      <c r="IC15" s="149" t="s">
        <v>18</v>
      </c>
      <c r="ID15" s="150" t="s">
        <v>25</v>
      </c>
      <c r="IE15" s="151" t="s">
        <v>20</v>
      </c>
      <c r="IF15" s="135">
        <v>7003.0</v>
      </c>
      <c r="IG15" s="136">
        <f t="shared" si="53"/>
        <v>9104</v>
      </c>
      <c r="IH15" s="141">
        <v>12000.0</v>
      </c>
      <c r="II15" s="134">
        <f t="shared" ref="II15:II53" si="103">+ROUND(IG15*IH15,2)</f>
        <v>109248000</v>
      </c>
      <c r="IJ15" s="127" t="s">
        <v>218</v>
      </c>
      <c r="IK15" s="127" t="s">
        <v>219</v>
      </c>
      <c r="IL15" s="128" t="s">
        <v>18</v>
      </c>
      <c r="IM15" s="129" t="s">
        <v>25</v>
      </c>
      <c r="IN15" s="130" t="s">
        <v>20</v>
      </c>
      <c r="IO15" s="135">
        <v>7018.0</v>
      </c>
      <c r="IP15" s="136">
        <f t="shared" si="55"/>
        <v>9123</v>
      </c>
      <c r="IQ15" s="141">
        <v>12000.0</v>
      </c>
      <c r="IR15" s="134">
        <f t="shared" ref="IR15:IR53" si="104">+ROUND(IP15*IQ15,2)</f>
        <v>109476000</v>
      </c>
      <c r="IS15" s="127" t="s">
        <v>218</v>
      </c>
      <c r="IT15" s="127" t="s">
        <v>219</v>
      </c>
      <c r="IU15" s="128" t="s">
        <v>18</v>
      </c>
      <c r="IV15" s="129" t="s">
        <v>25</v>
      </c>
      <c r="IW15" s="130" t="s">
        <v>20</v>
      </c>
      <c r="IX15" s="135">
        <v>7012.0</v>
      </c>
      <c r="IY15" s="136">
        <f t="shared" si="57"/>
        <v>9116</v>
      </c>
      <c r="IZ15" s="141">
        <v>12000.0</v>
      </c>
      <c r="JA15" s="134">
        <f t="shared" ref="JA15:JA53" si="105">+ROUND(IY15*IZ15,2)</f>
        <v>109392000</v>
      </c>
      <c r="JB15" s="127" t="s">
        <v>218</v>
      </c>
      <c r="JC15" s="127" t="s">
        <v>219</v>
      </c>
      <c r="JD15" s="128" t="s">
        <v>18</v>
      </c>
      <c r="JE15" s="129" t="s">
        <v>25</v>
      </c>
      <c r="JF15" s="130" t="s">
        <v>20</v>
      </c>
      <c r="JG15" s="135">
        <v>6931.0</v>
      </c>
      <c r="JH15" s="136">
        <f t="shared" si="59"/>
        <v>9010</v>
      </c>
      <c r="JI15" s="141">
        <v>12000.0</v>
      </c>
      <c r="JJ15" s="134">
        <f t="shared" ref="JJ15:JJ53" si="106">+ROUND(JH15*JI15,2)</f>
        <v>108120000</v>
      </c>
      <c r="JK15" s="127" t="s">
        <v>218</v>
      </c>
      <c r="JL15" s="127" t="s">
        <v>219</v>
      </c>
      <c r="JM15" s="128" t="s">
        <v>18</v>
      </c>
      <c r="JN15" s="129" t="s">
        <v>25</v>
      </c>
      <c r="JO15" s="130" t="s">
        <v>20</v>
      </c>
      <c r="JP15" s="135">
        <v>6848.0</v>
      </c>
      <c r="JQ15" s="136">
        <f t="shared" si="61"/>
        <v>8902</v>
      </c>
      <c r="JR15" s="141">
        <v>12000.0</v>
      </c>
      <c r="JS15" s="134">
        <f t="shared" ref="JS15:JS53" si="107">+ROUND(JQ15*JR15,2)</f>
        <v>106824000</v>
      </c>
      <c r="JT15" s="127" t="s">
        <v>218</v>
      </c>
      <c r="JU15" s="127" t="s">
        <v>219</v>
      </c>
      <c r="JV15" s="128" t="s">
        <v>18</v>
      </c>
      <c r="JW15" s="129" t="s">
        <v>25</v>
      </c>
      <c r="JX15" s="130" t="s">
        <v>20</v>
      </c>
      <c r="JY15" s="135">
        <v>7000.0</v>
      </c>
      <c r="JZ15" s="136">
        <f t="shared" si="63"/>
        <v>9100</v>
      </c>
      <c r="KA15" s="141">
        <v>12000.0</v>
      </c>
      <c r="KB15" s="134">
        <f t="shared" ref="KB15:KB53" si="108">+ROUND(JZ15*KA15,2)</f>
        <v>109200000</v>
      </c>
      <c r="KC15" s="127" t="s">
        <v>218</v>
      </c>
      <c r="KD15" s="127" t="s">
        <v>219</v>
      </c>
      <c r="KE15" s="128" t="s">
        <v>18</v>
      </c>
      <c r="KF15" s="129" t="s">
        <v>25</v>
      </c>
      <c r="KG15" s="130" t="s">
        <v>20</v>
      </c>
      <c r="KH15" s="135">
        <v>6000.0</v>
      </c>
      <c r="KI15" s="136">
        <f t="shared" si="65"/>
        <v>7800</v>
      </c>
      <c r="KJ15" s="141">
        <v>12000.0</v>
      </c>
      <c r="KK15" s="134">
        <f t="shared" ref="KK15:KK53" si="109">+ROUND(KI15*KJ15,2)</f>
        <v>93600000</v>
      </c>
      <c r="KL15" s="127" t="s">
        <v>218</v>
      </c>
      <c r="KM15" s="127" t="s">
        <v>219</v>
      </c>
      <c r="KN15" s="128" t="s">
        <v>18</v>
      </c>
      <c r="KO15" s="129" t="s">
        <v>25</v>
      </c>
      <c r="KP15" s="130" t="s">
        <v>20</v>
      </c>
      <c r="KQ15" s="135">
        <v>7100.0</v>
      </c>
      <c r="KR15" s="136">
        <f t="shared" si="67"/>
        <v>9230</v>
      </c>
      <c r="KS15" s="141">
        <v>12000.0</v>
      </c>
      <c r="KT15" s="134">
        <f t="shared" ref="KT15:KT53" si="110">+ROUND(KR15*KS15,2)</f>
        <v>110760000</v>
      </c>
      <c r="KU15" s="127" t="s">
        <v>218</v>
      </c>
      <c r="KV15" s="127" t="s">
        <v>219</v>
      </c>
      <c r="KW15" s="128" t="s">
        <v>18</v>
      </c>
      <c r="KX15" s="129" t="s">
        <v>25</v>
      </c>
      <c r="KY15" s="130" t="s">
        <v>20</v>
      </c>
      <c r="KZ15" s="135">
        <v>7002.0</v>
      </c>
      <c r="LA15" s="136">
        <f t="shared" si="69"/>
        <v>9103</v>
      </c>
      <c r="LB15" s="141">
        <v>12000.0</v>
      </c>
      <c r="LC15" s="134">
        <f t="shared" ref="LC15:LC53" si="111">+ROUND(LA15*LB15,2)</f>
        <v>109236000</v>
      </c>
      <c r="LD15" s="127" t="s">
        <v>218</v>
      </c>
      <c r="LE15" s="127" t="s">
        <v>219</v>
      </c>
      <c r="LF15" s="128" t="s">
        <v>18</v>
      </c>
      <c r="LG15" s="129" t="s">
        <v>25</v>
      </c>
      <c r="LH15" s="130" t="s">
        <v>20</v>
      </c>
      <c r="LI15" s="135">
        <v>7038.0</v>
      </c>
      <c r="LJ15" s="136">
        <f t="shared" si="71"/>
        <v>9149</v>
      </c>
      <c r="LK15" s="141">
        <v>12000.0</v>
      </c>
      <c r="LL15" s="134">
        <f t="shared" ref="LL15:LL53" si="112">+ROUND(LJ15*LK15,2)</f>
        <v>109788000</v>
      </c>
      <c r="LM15" s="147" t="s">
        <v>218</v>
      </c>
      <c r="LN15" s="148" t="s">
        <v>219</v>
      </c>
      <c r="LO15" s="149" t="s">
        <v>18</v>
      </c>
      <c r="LP15" s="129" t="s">
        <v>25</v>
      </c>
      <c r="LQ15" s="130" t="s">
        <v>20</v>
      </c>
      <c r="LR15" s="139">
        <v>6870.0</v>
      </c>
      <c r="LS15" s="136">
        <f t="shared" si="73"/>
        <v>8931</v>
      </c>
      <c r="LT15" s="141">
        <v>12000.0</v>
      </c>
      <c r="LU15" s="134">
        <f t="shared" ref="LU15:LU53" si="113">+ROUND(LS15*LT15,2)</f>
        <v>107172000</v>
      </c>
      <c r="LV15" s="147" t="s">
        <v>218</v>
      </c>
      <c r="LW15" s="148" t="s">
        <v>219</v>
      </c>
      <c r="LX15" s="149" t="s">
        <v>18</v>
      </c>
      <c r="LY15" s="129" t="s">
        <v>25</v>
      </c>
      <c r="LZ15" s="130" t="s">
        <v>20</v>
      </c>
      <c r="MA15" s="139">
        <v>6899.0</v>
      </c>
      <c r="MB15" s="136">
        <f t="shared" si="75"/>
        <v>8969</v>
      </c>
      <c r="MC15" s="141">
        <v>12000.0</v>
      </c>
      <c r="MD15" s="134">
        <f t="shared" ref="MD15:MD53" si="114">+ROUND(MB15*MC15,2)</f>
        <v>107628000</v>
      </c>
    </row>
    <row r="16" ht="18.0" customHeight="1">
      <c r="A16" s="127">
        <v>1.05</v>
      </c>
      <c r="B16" s="127">
        <v>16.2</v>
      </c>
      <c r="C16" s="128" t="s">
        <v>18</v>
      </c>
      <c r="D16" s="129" t="s">
        <v>26</v>
      </c>
      <c r="E16" s="130" t="s">
        <v>27</v>
      </c>
      <c r="F16" s="131">
        <v>19574.28</v>
      </c>
      <c r="G16" s="132">
        <f t="shared" si="1"/>
        <v>25447</v>
      </c>
      <c r="H16" s="140">
        <v>3600.0</v>
      </c>
      <c r="I16" s="134">
        <f t="shared" si="77"/>
        <v>91609200</v>
      </c>
      <c r="J16" s="127">
        <v>1.05</v>
      </c>
      <c r="K16" s="127">
        <v>16.2</v>
      </c>
      <c r="L16" s="128" t="s">
        <v>18</v>
      </c>
      <c r="M16" s="129" t="s">
        <v>26</v>
      </c>
      <c r="N16" s="130" t="s">
        <v>27</v>
      </c>
      <c r="O16" s="135">
        <v>19547.0</v>
      </c>
      <c r="P16" s="136">
        <f t="shared" si="3"/>
        <v>25411</v>
      </c>
      <c r="Q16" s="141">
        <v>3600.0</v>
      </c>
      <c r="R16" s="134">
        <f t="shared" si="78"/>
        <v>91479600</v>
      </c>
      <c r="S16" s="127">
        <v>1.05</v>
      </c>
      <c r="T16" s="127">
        <v>16.2</v>
      </c>
      <c r="U16" s="128" t="s">
        <v>18</v>
      </c>
      <c r="V16" s="129" t="s">
        <v>26</v>
      </c>
      <c r="W16" s="130" t="s">
        <v>27</v>
      </c>
      <c r="X16" s="135">
        <v>19647.11</v>
      </c>
      <c r="Y16" s="136">
        <f t="shared" si="5"/>
        <v>25541</v>
      </c>
      <c r="Z16" s="141">
        <v>3600.0</v>
      </c>
      <c r="AA16" s="134">
        <f t="shared" si="79"/>
        <v>91947600</v>
      </c>
      <c r="AB16" s="127">
        <v>1.05</v>
      </c>
      <c r="AC16" s="127">
        <v>16.2</v>
      </c>
      <c r="AD16" s="128" t="s">
        <v>18</v>
      </c>
      <c r="AE16" s="129" t="s">
        <v>26</v>
      </c>
      <c r="AF16" s="130" t="s">
        <v>27</v>
      </c>
      <c r="AG16" s="135">
        <v>19730.0</v>
      </c>
      <c r="AH16" s="136">
        <f t="shared" si="7"/>
        <v>25649</v>
      </c>
      <c r="AI16" s="141">
        <v>3600.0</v>
      </c>
      <c r="AJ16" s="134">
        <f t="shared" si="80"/>
        <v>92336400</v>
      </c>
      <c r="AK16" s="127">
        <v>1.05</v>
      </c>
      <c r="AL16" s="127">
        <v>16.2</v>
      </c>
      <c r="AM16" s="128" t="s">
        <v>18</v>
      </c>
      <c r="AN16" s="129" t="s">
        <v>26</v>
      </c>
      <c r="AO16" s="130" t="s">
        <v>27</v>
      </c>
      <c r="AP16" s="135">
        <v>19570.0</v>
      </c>
      <c r="AQ16" s="136">
        <f t="shared" si="9"/>
        <v>25441</v>
      </c>
      <c r="AR16" s="141">
        <v>3600.0</v>
      </c>
      <c r="AS16" s="134">
        <f t="shared" si="81"/>
        <v>91587600</v>
      </c>
      <c r="AT16" s="127">
        <v>1.05</v>
      </c>
      <c r="AU16" s="127">
        <v>16.2</v>
      </c>
      <c r="AV16" s="128" t="s">
        <v>18</v>
      </c>
      <c r="AW16" s="129" t="s">
        <v>26</v>
      </c>
      <c r="AX16" s="130" t="s">
        <v>27</v>
      </c>
      <c r="AY16" s="135">
        <v>19589.0</v>
      </c>
      <c r="AZ16" s="136">
        <f t="shared" si="11"/>
        <v>25466</v>
      </c>
      <c r="BA16" s="141">
        <v>3600.0</v>
      </c>
      <c r="BB16" s="134">
        <f t="shared" si="82"/>
        <v>91677600</v>
      </c>
      <c r="BC16" s="127">
        <v>1.05</v>
      </c>
      <c r="BD16" s="127">
        <v>16.2</v>
      </c>
      <c r="BE16" s="128" t="s">
        <v>18</v>
      </c>
      <c r="BF16" s="129" t="s">
        <v>26</v>
      </c>
      <c r="BG16" s="130" t="s">
        <v>27</v>
      </c>
      <c r="BH16" s="135">
        <v>19709.0</v>
      </c>
      <c r="BI16" s="136">
        <f t="shared" si="13"/>
        <v>25622</v>
      </c>
      <c r="BJ16" s="141">
        <v>3600.0</v>
      </c>
      <c r="BK16" s="134">
        <f t="shared" si="83"/>
        <v>92239200</v>
      </c>
      <c r="BL16" s="127">
        <v>1.05</v>
      </c>
      <c r="BM16" s="127">
        <v>16.2</v>
      </c>
      <c r="BN16" s="128" t="s">
        <v>18</v>
      </c>
      <c r="BO16" s="129" t="s">
        <v>26</v>
      </c>
      <c r="BP16" s="130" t="s">
        <v>27</v>
      </c>
      <c r="BQ16" s="135">
        <v>19759.0</v>
      </c>
      <c r="BR16" s="136">
        <f t="shared" si="15"/>
        <v>25687</v>
      </c>
      <c r="BS16" s="141">
        <v>3600.0</v>
      </c>
      <c r="BT16" s="134">
        <f t="shared" si="84"/>
        <v>92473200</v>
      </c>
      <c r="BU16" s="127">
        <v>1.05</v>
      </c>
      <c r="BV16" s="127">
        <v>16.2</v>
      </c>
      <c r="BW16" s="128" t="s">
        <v>18</v>
      </c>
      <c r="BX16" s="129" t="s">
        <v>26</v>
      </c>
      <c r="BY16" s="130" t="s">
        <v>27</v>
      </c>
      <c r="BZ16" s="135">
        <v>19720.0</v>
      </c>
      <c r="CA16" s="136">
        <f t="shared" si="17"/>
        <v>25636</v>
      </c>
      <c r="CB16" s="141">
        <v>3600.0</v>
      </c>
      <c r="CC16" s="134">
        <f t="shared" si="85"/>
        <v>92289600</v>
      </c>
      <c r="CD16" s="127" t="s">
        <v>220</v>
      </c>
      <c r="CE16" s="127" t="s">
        <v>221</v>
      </c>
      <c r="CF16" s="128" t="s">
        <v>18</v>
      </c>
      <c r="CG16" s="129" t="s">
        <v>26</v>
      </c>
      <c r="CH16" s="130" t="s">
        <v>27</v>
      </c>
      <c r="CI16" s="135">
        <v>19142.0</v>
      </c>
      <c r="CJ16" s="136">
        <f t="shared" si="19"/>
        <v>24885</v>
      </c>
      <c r="CK16" s="141">
        <v>3600.0</v>
      </c>
      <c r="CL16" s="134">
        <f t="shared" si="86"/>
        <v>89586000</v>
      </c>
      <c r="CM16" s="127" t="s">
        <v>220</v>
      </c>
      <c r="CN16" s="127" t="s">
        <v>221</v>
      </c>
      <c r="CO16" s="128" t="s">
        <v>18</v>
      </c>
      <c r="CP16" s="129" t="s">
        <v>26</v>
      </c>
      <c r="CQ16" s="130" t="s">
        <v>27</v>
      </c>
      <c r="CR16" s="135">
        <v>19847.4</v>
      </c>
      <c r="CS16" s="136">
        <f t="shared" si="21"/>
        <v>25802</v>
      </c>
      <c r="CT16" s="141">
        <v>3600.0</v>
      </c>
      <c r="CU16" s="134">
        <f t="shared" si="87"/>
        <v>92887200</v>
      </c>
      <c r="CV16" s="127" t="s">
        <v>220</v>
      </c>
      <c r="CW16" s="127" t="s">
        <v>221</v>
      </c>
      <c r="CX16" s="128" t="s">
        <v>18</v>
      </c>
      <c r="CY16" s="129" t="s">
        <v>26</v>
      </c>
      <c r="CZ16" s="130" t="s">
        <v>27</v>
      </c>
      <c r="DA16" s="135">
        <v>19974.0</v>
      </c>
      <c r="DB16" s="136">
        <f t="shared" si="23"/>
        <v>25966</v>
      </c>
      <c r="DC16" s="141">
        <v>3600.0</v>
      </c>
      <c r="DD16" s="134">
        <f t="shared" si="88"/>
        <v>93477600</v>
      </c>
      <c r="DE16" s="127" t="s">
        <v>220</v>
      </c>
      <c r="DF16" s="127" t="s">
        <v>221</v>
      </c>
      <c r="DG16" s="128" t="s">
        <v>18</v>
      </c>
      <c r="DH16" s="129" t="s">
        <v>26</v>
      </c>
      <c r="DI16" s="130" t="s">
        <v>27</v>
      </c>
      <c r="DJ16" s="135">
        <v>20800.0</v>
      </c>
      <c r="DK16" s="136">
        <f t="shared" si="25"/>
        <v>27040</v>
      </c>
      <c r="DL16" s="141">
        <v>3600.0</v>
      </c>
      <c r="DM16" s="134">
        <f t="shared" si="89"/>
        <v>97344000</v>
      </c>
      <c r="DN16" s="127" t="s">
        <v>220</v>
      </c>
      <c r="DO16" s="127" t="s">
        <v>221</v>
      </c>
      <c r="DP16" s="128" t="s">
        <v>18</v>
      </c>
      <c r="DQ16" s="129" t="s">
        <v>26</v>
      </c>
      <c r="DR16" s="130" t="s">
        <v>27</v>
      </c>
      <c r="DS16" s="135">
        <v>19685.0</v>
      </c>
      <c r="DT16" s="136">
        <f t="shared" si="27"/>
        <v>25591</v>
      </c>
      <c r="DU16" s="141">
        <v>3600.0</v>
      </c>
      <c r="DV16" s="134">
        <f t="shared" si="90"/>
        <v>92127600</v>
      </c>
      <c r="DW16" s="127" t="s">
        <v>220</v>
      </c>
      <c r="DX16" s="127" t="s">
        <v>221</v>
      </c>
      <c r="DY16" s="128" t="s">
        <v>18</v>
      </c>
      <c r="DZ16" s="129" t="s">
        <v>26</v>
      </c>
      <c r="EA16" s="130" t="s">
        <v>27</v>
      </c>
      <c r="EB16" s="135">
        <v>19516.0</v>
      </c>
      <c r="EC16" s="136">
        <f t="shared" si="29"/>
        <v>25371</v>
      </c>
      <c r="ED16" s="141">
        <v>3600.0</v>
      </c>
      <c r="EE16" s="134">
        <f t="shared" si="91"/>
        <v>91335600</v>
      </c>
      <c r="EF16" s="127">
        <v>1.05</v>
      </c>
      <c r="EG16" s="127">
        <v>16.2</v>
      </c>
      <c r="EH16" s="128" t="s">
        <v>18</v>
      </c>
      <c r="EI16" s="129" t="s">
        <v>26</v>
      </c>
      <c r="EJ16" s="130" t="s">
        <v>27</v>
      </c>
      <c r="EK16" s="135">
        <v>20806.0</v>
      </c>
      <c r="EL16" s="136">
        <f t="shared" si="31"/>
        <v>27048</v>
      </c>
      <c r="EM16" s="141">
        <v>3600.0</v>
      </c>
      <c r="EN16" s="134">
        <f t="shared" si="92"/>
        <v>97372800</v>
      </c>
      <c r="EO16" s="127">
        <v>1.05</v>
      </c>
      <c r="EP16" s="127">
        <v>16.2</v>
      </c>
      <c r="EQ16" s="128" t="s">
        <v>18</v>
      </c>
      <c r="ER16" s="129" t="s">
        <v>26</v>
      </c>
      <c r="ES16" s="130" t="s">
        <v>27</v>
      </c>
      <c r="ET16" s="135">
        <v>19701.0</v>
      </c>
      <c r="EU16" s="136">
        <f t="shared" si="33"/>
        <v>25611</v>
      </c>
      <c r="EV16" s="141">
        <v>3600.0</v>
      </c>
      <c r="EW16" s="134">
        <f t="shared" si="93"/>
        <v>92199600</v>
      </c>
      <c r="EX16" s="127">
        <v>1.05</v>
      </c>
      <c r="EY16" s="127">
        <v>16.2</v>
      </c>
      <c r="EZ16" s="128" t="s">
        <v>18</v>
      </c>
      <c r="FA16" s="129" t="s">
        <v>26</v>
      </c>
      <c r="FB16" s="130" t="s">
        <v>27</v>
      </c>
      <c r="FC16" s="135">
        <v>19661.0</v>
      </c>
      <c r="FD16" s="136">
        <f t="shared" si="35"/>
        <v>25559</v>
      </c>
      <c r="FE16" s="141">
        <v>3600.0</v>
      </c>
      <c r="FF16" s="134">
        <f t="shared" si="94"/>
        <v>92012400</v>
      </c>
      <c r="FG16" s="127">
        <v>1.05</v>
      </c>
      <c r="FH16" s="127">
        <v>16.2</v>
      </c>
      <c r="FI16" s="128" t="s">
        <v>18</v>
      </c>
      <c r="FJ16" s="129" t="s">
        <v>26</v>
      </c>
      <c r="FK16" s="130" t="s">
        <v>27</v>
      </c>
      <c r="FL16" s="135">
        <v>19818.0</v>
      </c>
      <c r="FM16" s="136">
        <f t="shared" si="37"/>
        <v>25763</v>
      </c>
      <c r="FN16" s="141">
        <v>3600.0</v>
      </c>
      <c r="FO16" s="134">
        <f t="shared" si="95"/>
        <v>92746800</v>
      </c>
      <c r="FP16" s="127">
        <v>1.05</v>
      </c>
      <c r="FQ16" s="127">
        <v>16.2</v>
      </c>
      <c r="FR16" s="128" t="s">
        <v>18</v>
      </c>
      <c r="FS16" s="129" t="s">
        <v>26</v>
      </c>
      <c r="FT16" s="130" t="s">
        <v>27</v>
      </c>
      <c r="FU16" s="135">
        <v>19651.0</v>
      </c>
      <c r="FV16" s="136">
        <f t="shared" si="39"/>
        <v>25546</v>
      </c>
      <c r="FW16" s="141">
        <v>3600.0</v>
      </c>
      <c r="FX16" s="134">
        <f t="shared" si="96"/>
        <v>91965600</v>
      </c>
      <c r="FY16" s="127" t="s">
        <v>220</v>
      </c>
      <c r="FZ16" s="127" t="s">
        <v>221</v>
      </c>
      <c r="GA16" s="128" t="s">
        <v>18</v>
      </c>
      <c r="GB16" s="129" t="s">
        <v>26</v>
      </c>
      <c r="GC16" s="130" t="s">
        <v>27</v>
      </c>
      <c r="GD16" s="135">
        <v>19726.0</v>
      </c>
      <c r="GE16" s="136">
        <f t="shared" si="41"/>
        <v>25644</v>
      </c>
      <c r="GF16" s="141">
        <v>3600.0</v>
      </c>
      <c r="GG16" s="134">
        <f t="shared" si="97"/>
        <v>92318400</v>
      </c>
      <c r="GH16" s="127" t="s">
        <v>220</v>
      </c>
      <c r="GI16" s="127" t="s">
        <v>221</v>
      </c>
      <c r="GJ16" s="128" t="s">
        <v>18</v>
      </c>
      <c r="GK16" s="129" t="s">
        <v>26</v>
      </c>
      <c r="GL16" s="130" t="s">
        <v>27</v>
      </c>
      <c r="GM16" s="135">
        <v>19648.0</v>
      </c>
      <c r="GN16" s="136">
        <f t="shared" si="43"/>
        <v>25542</v>
      </c>
      <c r="GO16" s="141">
        <v>3600.0</v>
      </c>
      <c r="GP16" s="134">
        <f t="shared" si="98"/>
        <v>91951200</v>
      </c>
      <c r="GQ16" s="127">
        <v>1.05</v>
      </c>
      <c r="GR16" s="127">
        <v>16.2</v>
      </c>
      <c r="GS16" s="128" t="s">
        <v>18</v>
      </c>
      <c r="GT16" s="129" t="s">
        <v>26</v>
      </c>
      <c r="GU16" s="130" t="s">
        <v>27</v>
      </c>
      <c r="GV16" s="135">
        <v>19907.18</v>
      </c>
      <c r="GW16" s="136">
        <f t="shared" si="45"/>
        <v>25879</v>
      </c>
      <c r="GX16" s="141">
        <v>3600.0</v>
      </c>
      <c r="GY16" s="134">
        <f t="shared" si="99"/>
        <v>93164400</v>
      </c>
      <c r="GZ16" s="127" t="s">
        <v>220</v>
      </c>
      <c r="HA16" s="127" t="s">
        <v>221</v>
      </c>
      <c r="HB16" s="128" t="s">
        <v>18</v>
      </c>
      <c r="HC16" s="129" t="s">
        <v>26</v>
      </c>
      <c r="HD16" s="130" t="s">
        <v>27</v>
      </c>
      <c r="HE16" s="135">
        <v>20806.0</v>
      </c>
      <c r="HF16" s="136">
        <f t="shared" si="47"/>
        <v>27048</v>
      </c>
      <c r="HG16" s="141">
        <v>3600.0</v>
      </c>
      <c r="HH16" s="134">
        <f t="shared" si="100"/>
        <v>97372800</v>
      </c>
      <c r="HI16" s="127" t="s">
        <v>220</v>
      </c>
      <c r="HJ16" s="127" t="s">
        <v>221</v>
      </c>
      <c r="HK16" s="128" t="s">
        <v>18</v>
      </c>
      <c r="HL16" s="129" t="s">
        <v>26</v>
      </c>
      <c r="HM16" s="130" t="s">
        <v>27</v>
      </c>
      <c r="HN16" s="135">
        <v>20806.0</v>
      </c>
      <c r="HO16" s="136">
        <f t="shared" si="49"/>
        <v>27048</v>
      </c>
      <c r="HP16" s="141">
        <v>3600.0</v>
      </c>
      <c r="HQ16" s="134">
        <f t="shared" si="101"/>
        <v>97372800</v>
      </c>
      <c r="HR16" s="127" t="s">
        <v>220</v>
      </c>
      <c r="HS16" s="127" t="s">
        <v>221</v>
      </c>
      <c r="HT16" s="128" t="s">
        <v>18</v>
      </c>
      <c r="HU16" s="129" t="s">
        <v>26</v>
      </c>
      <c r="HV16" s="130" t="s">
        <v>27</v>
      </c>
      <c r="HW16" s="135">
        <v>19755.0</v>
      </c>
      <c r="HX16" s="136">
        <f t="shared" si="51"/>
        <v>25682</v>
      </c>
      <c r="HY16" s="141">
        <v>3600.0</v>
      </c>
      <c r="HZ16" s="134">
        <f t="shared" si="102"/>
        <v>92455200</v>
      </c>
      <c r="IA16" s="147" t="s">
        <v>220</v>
      </c>
      <c r="IB16" s="148" t="s">
        <v>221</v>
      </c>
      <c r="IC16" s="149" t="s">
        <v>18</v>
      </c>
      <c r="ID16" s="150" t="s">
        <v>26</v>
      </c>
      <c r="IE16" s="151" t="s">
        <v>27</v>
      </c>
      <c r="IF16" s="135">
        <v>19620.0</v>
      </c>
      <c r="IG16" s="136">
        <f t="shared" si="53"/>
        <v>25506</v>
      </c>
      <c r="IH16" s="141">
        <v>3600.0</v>
      </c>
      <c r="II16" s="134">
        <f t="shared" si="103"/>
        <v>91821600</v>
      </c>
      <c r="IJ16" s="127" t="s">
        <v>220</v>
      </c>
      <c r="IK16" s="127" t="s">
        <v>221</v>
      </c>
      <c r="IL16" s="128" t="s">
        <v>18</v>
      </c>
      <c r="IM16" s="129" t="s">
        <v>26</v>
      </c>
      <c r="IN16" s="130" t="s">
        <v>27</v>
      </c>
      <c r="IO16" s="135">
        <v>19664.0</v>
      </c>
      <c r="IP16" s="136">
        <f t="shared" si="55"/>
        <v>25563</v>
      </c>
      <c r="IQ16" s="141">
        <v>3600.0</v>
      </c>
      <c r="IR16" s="134">
        <f t="shared" si="104"/>
        <v>92026800</v>
      </c>
      <c r="IS16" s="127" t="s">
        <v>220</v>
      </c>
      <c r="IT16" s="127" t="s">
        <v>221</v>
      </c>
      <c r="IU16" s="128" t="s">
        <v>18</v>
      </c>
      <c r="IV16" s="129" t="s">
        <v>26</v>
      </c>
      <c r="IW16" s="130" t="s">
        <v>27</v>
      </c>
      <c r="IX16" s="135">
        <v>19647.0</v>
      </c>
      <c r="IY16" s="136">
        <f t="shared" si="57"/>
        <v>25541</v>
      </c>
      <c r="IZ16" s="141">
        <v>3600.0</v>
      </c>
      <c r="JA16" s="134">
        <f t="shared" si="105"/>
        <v>91947600</v>
      </c>
      <c r="JB16" s="127" t="s">
        <v>220</v>
      </c>
      <c r="JC16" s="127" t="s">
        <v>221</v>
      </c>
      <c r="JD16" s="128" t="s">
        <v>18</v>
      </c>
      <c r="JE16" s="129" t="s">
        <v>26</v>
      </c>
      <c r="JF16" s="130" t="s">
        <v>27</v>
      </c>
      <c r="JG16" s="135">
        <v>19418.0</v>
      </c>
      <c r="JH16" s="136">
        <f t="shared" si="59"/>
        <v>25243</v>
      </c>
      <c r="JI16" s="141">
        <v>3600.0</v>
      </c>
      <c r="JJ16" s="134">
        <f t="shared" si="106"/>
        <v>90874800</v>
      </c>
      <c r="JK16" s="127" t="s">
        <v>220</v>
      </c>
      <c r="JL16" s="127" t="s">
        <v>221</v>
      </c>
      <c r="JM16" s="128" t="s">
        <v>18</v>
      </c>
      <c r="JN16" s="129" t="s">
        <v>26</v>
      </c>
      <c r="JO16" s="130" t="s">
        <v>27</v>
      </c>
      <c r="JP16" s="135">
        <v>19187.0</v>
      </c>
      <c r="JQ16" s="136">
        <f t="shared" si="61"/>
        <v>24943</v>
      </c>
      <c r="JR16" s="141">
        <v>3600.0</v>
      </c>
      <c r="JS16" s="134">
        <f t="shared" si="107"/>
        <v>89794800</v>
      </c>
      <c r="JT16" s="127" t="s">
        <v>220</v>
      </c>
      <c r="JU16" s="127" t="s">
        <v>221</v>
      </c>
      <c r="JV16" s="128" t="s">
        <v>18</v>
      </c>
      <c r="JW16" s="129" t="s">
        <v>26</v>
      </c>
      <c r="JX16" s="130" t="s">
        <v>27</v>
      </c>
      <c r="JY16" s="135">
        <v>19612.0</v>
      </c>
      <c r="JZ16" s="136">
        <f t="shared" si="63"/>
        <v>25496</v>
      </c>
      <c r="KA16" s="141">
        <v>3600.0</v>
      </c>
      <c r="KB16" s="134">
        <f t="shared" si="108"/>
        <v>91785600</v>
      </c>
      <c r="KC16" s="127" t="s">
        <v>220</v>
      </c>
      <c r="KD16" s="127" t="s">
        <v>221</v>
      </c>
      <c r="KE16" s="128" t="s">
        <v>18</v>
      </c>
      <c r="KF16" s="129" t="s">
        <v>26</v>
      </c>
      <c r="KG16" s="130" t="s">
        <v>27</v>
      </c>
      <c r="KH16" s="135">
        <v>20000.0</v>
      </c>
      <c r="KI16" s="136">
        <f t="shared" si="65"/>
        <v>26000</v>
      </c>
      <c r="KJ16" s="141">
        <v>3600.0</v>
      </c>
      <c r="KK16" s="134">
        <f t="shared" si="109"/>
        <v>93600000</v>
      </c>
      <c r="KL16" s="127" t="s">
        <v>220</v>
      </c>
      <c r="KM16" s="127" t="s">
        <v>221</v>
      </c>
      <c r="KN16" s="128" t="s">
        <v>18</v>
      </c>
      <c r="KO16" s="129" t="s">
        <v>26</v>
      </c>
      <c r="KP16" s="130" t="s">
        <v>27</v>
      </c>
      <c r="KQ16" s="135">
        <v>19900.0</v>
      </c>
      <c r="KR16" s="136">
        <f t="shared" si="67"/>
        <v>25870</v>
      </c>
      <c r="KS16" s="141">
        <v>3600.0</v>
      </c>
      <c r="KT16" s="134">
        <f t="shared" si="110"/>
        <v>93132000</v>
      </c>
      <c r="KU16" s="127" t="s">
        <v>220</v>
      </c>
      <c r="KV16" s="127" t="s">
        <v>221</v>
      </c>
      <c r="KW16" s="128" t="s">
        <v>18</v>
      </c>
      <c r="KX16" s="129" t="s">
        <v>26</v>
      </c>
      <c r="KY16" s="130" t="s">
        <v>27</v>
      </c>
      <c r="KZ16" s="135">
        <v>19618.0</v>
      </c>
      <c r="LA16" s="136">
        <f t="shared" si="69"/>
        <v>25503</v>
      </c>
      <c r="LB16" s="141">
        <v>3600.0</v>
      </c>
      <c r="LC16" s="134">
        <f t="shared" si="111"/>
        <v>91810800</v>
      </c>
      <c r="LD16" s="127" t="s">
        <v>220</v>
      </c>
      <c r="LE16" s="127" t="s">
        <v>221</v>
      </c>
      <c r="LF16" s="128" t="s">
        <v>18</v>
      </c>
      <c r="LG16" s="129" t="s">
        <v>26</v>
      </c>
      <c r="LH16" s="130" t="s">
        <v>27</v>
      </c>
      <c r="LI16" s="135">
        <v>19718.0</v>
      </c>
      <c r="LJ16" s="136">
        <f t="shared" si="71"/>
        <v>25633</v>
      </c>
      <c r="LK16" s="141">
        <v>3600.0</v>
      </c>
      <c r="LL16" s="134">
        <f t="shared" si="112"/>
        <v>92278800</v>
      </c>
      <c r="LM16" s="147" t="s">
        <v>220</v>
      </c>
      <c r="LN16" s="148" t="s">
        <v>221</v>
      </c>
      <c r="LO16" s="149" t="s">
        <v>18</v>
      </c>
      <c r="LP16" s="129" t="s">
        <v>26</v>
      </c>
      <c r="LQ16" s="130" t="s">
        <v>27</v>
      </c>
      <c r="LR16" s="139">
        <v>19249.0</v>
      </c>
      <c r="LS16" s="136">
        <f t="shared" si="73"/>
        <v>25024</v>
      </c>
      <c r="LT16" s="141">
        <v>3600.0</v>
      </c>
      <c r="LU16" s="134">
        <f t="shared" si="113"/>
        <v>90086400</v>
      </c>
      <c r="LV16" s="147" t="s">
        <v>220</v>
      </c>
      <c r="LW16" s="148" t="s">
        <v>221</v>
      </c>
      <c r="LX16" s="149" t="s">
        <v>18</v>
      </c>
      <c r="LY16" s="129" t="s">
        <v>26</v>
      </c>
      <c r="LZ16" s="130" t="s">
        <v>27</v>
      </c>
      <c r="MA16" s="139">
        <v>19330.0</v>
      </c>
      <c r="MB16" s="136">
        <f t="shared" si="75"/>
        <v>25129</v>
      </c>
      <c r="MC16" s="141">
        <v>3600.0</v>
      </c>
      <c r="MD16" s="134">
        <f t="shared" si="114"/>
        <v>90464400</v>
      </c>
    </row>
    <row r="17" ht="18.0" customHeight="1">
      <c r="A17" s="127">
        <v>1.06</v>
      </c>
      <c r="B17" s="127">
        <v>16.4</v>
      </c>
      <c r="C17" s="128" t="s">
        <v>18</v>
      </c>
      <c r="D17" s="129" t="s">
        <v>29</v>
      </c>
      <c r="E17" s="130" t="s">
        <v>27</v>
      </c>
      <c r="F17" s="131">
        <v>64382.71</v>
      </c>
      <c r="G17" s="132">
        <f t="shared" si="1"/>
        <v>83698</v>
      </c>
      <c r="H17" s="140">
        <v>600.0</v>
      </c>
      <c r="I17" s="134">
        <f t="shared" si="77"/>
        <v>50218800</v>
      </c>
      <c r="J17" s="127">
        <v>1.06</v>
      </c>
      <c r="K17" s="127" t="s">
        <v>28</v>
      </c>
      <c r="L17" s="128" t="s">
        <v>18</v>
      </c>
      <c r="M17" s="129" t="s">
        <v>29</v>
      </c>
      <c r="N17" s="130" t="s">
        <v>27</v>
      </c>
      <c r="O17" s="135">
        <v>64293.0</v>
      </c>
      <c r="P17" s="136">
        <f t="shared" si="3"/>
        <v>83581</v>
      </c>
      <c r="Q17" s="141">
        <v>600.0</v>
      </c>
      <c r="R17" s="134">
        <f t="shared" si="78"/>
        <v>50148600</v>
      </c>
      <c r="S17" s="127">
        <v>1.06</v>
      </c>
      <c r="T17" s="127" t="s">
        <v>28</v>
      </c>
      <c r="U17" s="128" t="s">
        <v>18</v>
      </c>
      <c r="V17" s="129" t="s">
        <v>29</v>
      </c>
      <c r="W17" s="130" t="s">
        <v>27</v>
      </c>
      <c r="X17" s="135">
        <v>64622.23</v>
      </c>
      <c r="Y17" s="136">
        <f t="shared" si="5"/>
        <v>84009</v>
      </c>
      <c r="Z17" s="141">
        <v>600.0</v>
      </c>
      <c r="AA17" s="134">
        <f t="shared" si="79"/>
        <v>50405400</v>
      </c>
      <c r="AB17" s="127">
        <v>1.06</v>
      </c>
      <c r="AC17" s="127" t="s">
        <v>28</v>
      </c>
      <c r="AD17" s="128" t="s">
        <v>18</v>
      </c>
      <c r="AE17" s="129" t="s">
        <v>29</v>
      </c>
      <c r="AF17" s="130" t="s">
        <v>27</v>
      </c>
      <c r="AG17" s="135">
        <v>64895.0</v>
      </c>
      <c r="AH17" s="136">
        <f t="shared" si="7"/>
        <v>84364</v>
      </c>
      <c r="AI17" s="141">
        <v>600.0</v>
      </c>
      <c r="AJ17" s="134">
        <f t="shared" si="80"/>
        <v>50618400</v>
      </c>
      <c r="AK17" s="127">
        <v>1.06</v>
      </c>
      <c r="AL17" s="127" t="s">
        <v>28</v>
      </c>
      <c r="AM17" s="128" t="s">
        <v>18</v>
      </c>
      <c r="AN17" s="129" t="s">
        <v>29</v>
      </c>
      <c r="AO17" s="130" t="s">
        <v>27</v>
      </c>
      <c r="AP17" s="135">
        <v>64369.0</v>
      </c>
      <c r="AQ17" s="136">
        <f t="shared" si="9"/>
        <v>83680</v>
      </c>
      <c r="AR17" s="141">
        <v>600.0</v>
      </c>
      <c r="AS17" s="134">
        <f t="shared" si="81"/>
        <v>50208000</v>
      </c>
      <c r="AT17" s="127">
        <v>1.06</v>
      </c>
      <c r="AU17" s="127" t="s">
        <v>28</v>
      </c>
      <c r="AV17" s="128" t="s">
        <v>18</v>
      </c>
      <c r="AW17" s="129" t="s">
        <v>29</v>
      </c>
      <c r="AX17" s="130" t="s">
        <v>27</v>
      </c>
      <c r="AY17" s="135">
        <v>64431.0</v>
      </c>
      <c r="AZ17" s="136">
        <f t="shared" si="11"/>
        <v>83760</v>
      </c>
      <c r="BA17" s="141">
        <v>600.0</v>
      </c>
      <c r="BB17" s="134">
        <f t="shared" si="82"/>
        <v>50256000</v>
      </c>
      <c r="BC17" s="127">
        <v>1.06</v>
      </c>
      <c r="BD17" s="127" t="s">
        <v>28</v>
      </c>
      <c r="BE17" s="128" t="s">
        <v>18</v>
      </c>
      <c r="BF17" s="129" t="s">
        <v>29</v>
      </c>
      <c r="BG17" s="130" t="s">
        <v>27</v>
      </c>
      <c r="BH17" s="135">
        <v>64826.0</v>
      </c>
      <c r="BI17" s="136">
        <f t="shared" si="13"/>
        <v>84274</v>
      </c>
      <c r="BJ17" s="141">
        <v>600.0</v>
      </c>
      <c r="BK17" s="134">
        <f t="shared" si="83"/>
        <v>50564400</v>
      </c>
      <c r="BL17" s="127">
        <v>1.06</v>
      </c>
      <c r="BM17" s="127" t="s">
        <v>28</v>
      </c>
      <c r="BN17" s="128" t="s">
        <v>18</v>
      </c>
      <c r="BO17" s="129" t="s">
        <v>29</v>
      </c>
      <c r="BP17" s="130" t="s">
        <v>27</v>
      </c>
      <c r="BQ17" s="135">
        <v>64992.0</v>
      </c>
      <c r="BR17" s="136">
        <f t="shared" si="15"/>
        <v>84490</v>
      </c>
      <c r="BS17" s="141">
        <v>600.0</v>
      </c>
      <c r="BT17" s="134">
        <f t="shared" si="84"/>
        <v>50694000</v>
      </c>
      <c r="BU17" s="127">
        <v>1.06</v>
      </c>
      <c r="BV17" s="127" t="s">
        <v>28</v>
      </c>
      <c r="BW17" s="128" t="s">
        <v>18</v>
      </c>
      <c r="BX17" s="129" t="s">
        <v>29</v>
      </c>
      <c r="BY17" s="130" t="s">
        <v>27</v>
      </c>
      <c r="BZ17" s="135">
        <v>64862.0</v>
      </c>
      <c r="CA17" s="136">
        <f t="shared" si="17"/>
        <v>84321</v>
      </c>
      <c r="CB17" s="141">
        <v>600.0</v>
      </c>
      <c r="CC17" s="134">
        <f t="shared" si="85"/>
        <v>50592600</v>
      </c>
      <c r="CD17" s="127" t="s">
        <v>222</v>
      </c>
      <c r="CE17" s="127" t="s">
        <v>28</v>
      </c>
      <c r="CF17" s="128" t="s">
        <v>18</v>
      </c>
      <c r="CG17" s="129" t="s">
        <v>29</v>
      </c>
      <c r="CH17" s="130" t="s">
        <v>27</v>
      </c>
      <c r="CI17" s="135">
        <v>62960.0</v>
      </c>
      <c r="CJ17" s="136">
        <f t="shared" si="19"/>
        <v>81848</v>
      </c>
      <c r="CK17" s="141">
        <v>600.0</v>
      </c>
      <c r="CL17" s="134">
        <f t="shared" si="86"/>
        <v>49108800</v>
      </c>
      <c r="CM17" s="127" t="s">
        <v>222</v>
      </c>
      <c r="CN17" s="127" t="s">
        <v>28</v>
      </c>
      <c r="CO17" s="128" t="s">
        <v>18</v>
      </c>
      <c r="CP17" s="129" t="s">
        <v>29</v>
      </c>
      <c r="CQ17" s="130" t="s">
        <v>27</v>
      </c>
      <c r="CR17" s="135">
        <v>65281.01</v>
      </c>
      <c r="CS17" s="136">
        <f t="shared" si="21"/>
        <v>84865</v>
      </c>
      <c r="CT17" s="141">
        <v>600.0</v>
      </c>
      <c r="CU17" s="134">
        <f t="shared" si="87"/>
        <v>50919000</v>
      </c>
      <c r="CV17" s="127" t="s">
        <v>222</v>
      </c>
      <c r="CW17" s="127" t="s">
        <v>28</v>
      </c>
      <c r="CX17" s="128" t="s">
        <v>18</v>
      </c>
      <c r="CY17" s="129" t="s">
        <v>29</v>
      </c>
      <c r="CZ17" s="130" t="s">
        <v>27</v>
      </c>
      <c r="DA17" s="135">
        <v>65697.0</v>
      </c>
      <c r="DB17" s="136">
        <f t="shared" si="23"/>
        <v>85406</v>
      </c>
      <c r="DC17" s="141">
        <v>600.0</v>
      </c>
      <c r="DD17" s="134">
        <f t="shared" si="88"/>
        <v>51243600</v>
      </c>
      <c r="DE17" s="127" t="s">
        <v>222</v>
      </c>
      <c r="DF17" s="127" t="s">
        <v>28</v>
      </c>
      <c r="DG17" s="128" t="s">
        <v>18</v>
      </c>
      <c r="DH17" s="129" t="s">
        <v>223</v>
      </c>
      <c r="DI17" s="130" t="s">
        <v>27</v>
      </c>
      <c r="DJ17" s="135">
        <v>68430.0</v>
      </c>
      <c r="DK17" s="136">
        <f t="shared" si="25"/>
        <v>88959</v>
      </c>
      <c r="DL17" s="141">
        <v>600.0</v>
      </c>
      <c r="DM17" s="134">
        <f t="shared" si="89"/>
        <v>53375400</v>
      </c>
      <c r="DN17" s="127" t="s">
        <v>222</v>
      </c>
      <c r="DO17" s="127" t="s">
        <v>28</v>
      </c>
      <c r="DP17" s="128" t="s">
        <v>18</v>
      </c>
      <c r="DQ17" s="129" t="s">
        <v>29</v>
      </c>
      <c r="DR17" s="130" t="s">
        <v>27</v>
      </c>
      <c r="DS17" s="135">
        <v>64745.0</v>
      </c>
      <c r="DT17" s="136">
        <f t="shared" si="27"/>
        <v>84169</v>
      </c>
      <c r="DU17" s="141">
        <v>600.0</v>
      </c>
      <c r="DV17" s="134">
        <f t="shared" si="90"/>
        <v>50501400</v>
      </c>
      <c r="DW17" s="127" t="s">
        <v>222</v>
      </c>
      <c r="DX17" s="127" t="s">
        <v>28</v>
      </c>
      <c r="DY17" s="128" t="s">
        <v>18</v>
      </c>
      <c r="DZ17" s="129" t="s">
        <v>29</v>
      </c>
      <c r="EA17" s="130" t="s">
        <v>27</v>
      </c>
      <c r="EB17" s="135">
        <v>64190.0</v>
      </c>
      <c r="EC17" s="136">
        <f t="shared" si="29"/>
        <v>83447</v>
      </c>
      <c r="ED17" s="141">
        <v>600.0</v>
      </c>
      <c r="EE17" s="134">
        <f t="shared" si="91"/>
        <v>50068200</v>
      </c>
      <c r="EF17" s="127">
        <v>1.06</v>
      </c>
      <c r="EG17" s="127" t="s">
        <v>28</v>
      </c>
      <c r="EH17" s="128" t="s">
        <v>18</v>
      </c>
      <c r="EI17" s="129" t="s">
        <v>29</v>
      </c>
      <c r="EJ17" s="130" t="s">
        <v>27</v>
      </c>
      <c r="EK17" s="135">
        <v>68434.0</v>
      </c>
      <c r="EL17" s="136">
        <f t="shared" si="31"/>
        <v>88964</v>
      </c>
      <c r="EM17" s="141">
        <v>600.0</v>
      </c>
      <c r="EN17" s="134">
        <f t="shared" si="92"/>
        <v>53378400</v>
      </c>
      <c r="EO17" s="127">
        <v>1.06</v>
      </c>
      <c r="EP17" s="127" t="s">
        <v>28</v>
      </c>
      <c r="EQ17" s="128" t="s">
        <v>18</v>
      </c>
      <c r="ER17" s="129" t="s">
        <v>29</v>
      </c>
      <c r="ES17" s="130" t="s">
        <v>27</v>
      </c>
      <c r="ET17" s="135">
        <v>64800.0</v>
      </c>
      <c r="EU17" s="136">
        <f t="shared" si="33"/>
        <v>84240</v>
      </c>
      <c r="EV17" s="141">
        <v>600.0</v>
      </c>
      <c r="EW17" s="134">
        <f t="shared" si="93"/>
        <v>50544000</v>
      </c>
      <c r="EX17" s="127">
        <v>1.06</v>
      </c>
      <c r="EY17" s="127" t="s">
        <v>28</v>
      </c>
      <c r="EZ17" s="128" t="s">
        <v>18</v>
      </c>
      <c r="FA17" s="129" t="s">
        <v>29</v>
      </c>
      <c r="FB17" s="130" t="s">
        <v>27</v>
      </c>
      <c r="FC17" s="135">
        <v>64670.0</v>
      </c>
      <c r="FD17" s="136">
        <f t="shared" si="35"/>
        <v>84071</v>
      </c>
      <c r="FE17" s="141">
        <v>600.0</v>
      </c>
      <c r="FF17" s="134">
        <f t="shared" si="94"/>
        <v>50442600</v>
      </c>
      <c r="FG17" s="127">
        <v>1.06</v>
      </c>
      <c r="FH17" s="127" t="s">
        <v>28</v>
      </c>
      <c r="FI17" s="128" t="s">
        <v>18</v>
      </c>
      <c r="FJ17" s="129" t="s">
        <v>29</v>
      </c>
      <c r="FK17" s="130" t="s">
        <v>27</v>
      </c>
      <c r="FL17" s="135">
        <v>64328.0</v>
      </c>
      <c r="FM17" s="136">
        <f t="shared" si="37"/>
        <v>83626</v>
      </c>
      <c r="FN17" s="141">
        <v>600.0</v>
      </c>
      <c r="FO17" s="134">
        <f t="shared" si="95"/>
        <v>50175600</v>
      </c>
      <c r="FP17" s="127">
        <v>1.06</v>
      </c>
      <c r="FQ17" s="127" t="s">
        <v>28</v>
      </c>
      <c r="FR17" s="128" t="s">
        <v>18</v>
      </c>
      <c r="FS17" s="129" t="s">
        <v>29</v>
      </c>
      <c r="FT17" s="130" t="s">
        <v>27</v>
      </c>
      <c r="FU17" s="135">
        <v>64636.0</v>
      </c>
      <c r="FV17" s="136">
        <f t="shared" si="39"/>
        <v>84027</v>
      </c>
      <c r="FW17" s="141">
        <v>600.0</v>
      </c>
      <c r="FX17" s="134">
        <f t="shared" si="96"/>
        <v>50416200</v>
      </c>
      <c r="FY17" s="127" t="s">
        <v>222</v>
      </c>
      <c r="FZ17" s="127" t="s">
        <v>28</v>
      </c>
      <c r="GA17" s="128" t="s">
        <v>18</v>
      </c>
      <c r="GB17" s="129" t="s">
        <v>29</v>
      </c>
      <c r="GC17" s="130" t="s">
        <v>27</v>
      </c>
      <c r="GD17" s="135">
        <v>64884.0</v>
      </c>
      <c r="GE17" s="136">
        <f t="shared" si="41"/>
        <v>84349</v>
      </c>
      <c r="GF17" s="141">
        <v>600.0</v>
      </c>
      <c r="GG17" s="134">
        <f t="shared" si="97"/>
        <v>50609400</v>
      </c>
      <c r="GH17" s="127" t="s">
        <v>222</v>
      </c>
      <c r="GI17" s="127" t="s">
        <v>28</v>
      </c>
      <c r="GJ17" s="128" t="s">
        <v>18</v>
      </c>
      <c r="GK17" s="129" t="s">
        <v>29</v>
      </c>
      <c r="GL17" s="130" t="s">
        <v>27</v>
      </c>
      <c r="GM17" s="135">
        <v>64626.0</v>
      </c>
      <c r="GN17" s="136">
        <f t="shared" si="43"/>
        <v>84014</v>
      </c>
      <c r="GO17" s="141">
        <v>600.0</v>
      </c>
      <c r="GP17" s="134">
        <f t="shared" si="98"/>
        <v>50408400</v>
      </c>
      <c r="GQ17" s="127">
        <v>1.06</v>
      </c>
      <c r="GR17" s="127" t="s">
        <v>28</v>
      </c>
      <c r="GS17" s="128" t="s">
        <v>18</v>
      </c>
      <c r="GT17" s="129" t="s">
        <v>29</v>
      </c>
      <c r="GU17" s="130" t="s">
        <v>27</v>
      </c>
      <c r="GV17" s="135">
        <v>65477.65</v>
      </c>
      <c r="GW17" s="136">
        <f t="shared" si="45"/>
        <v>85121</v>
      </c>
      <c r="GX17" s="141">
        <v>600.0</v>
      </c>
      <c r="GY17" s="134">
        <f t="shared" si="99"/>
        <v>51072600</v>
      </c>
      <c r="GZ17" s="127" t="s">
        <v>222</v>
      </c>
      <c r="HA17" s="127" t="s">
        <v>28</v>
      </c>
      <c r="HB17" s="128" t="s">
        <v>18</v>
      </c>
      <c r="HC17" s="129" t="s">
        <v>29</v>
      </c>
      <c r="HD17" s="130" t="s">
        <v>27</v>
      </c>
      <c r="HE17" s="135">
        <v>68434.0</v>
      </c>
      <c r="HF17" s="136">
        <f t="shared" si="47"/>
        <v>88964</v>
      </c>
      <c r="HG17" s="141">
        <v>600.0</v>
      </c>
      <c r="HH17" s="134">
        <f t="shared" si="100"/>
        <v>53378400</v>
      </c>
      <c r="HI17" s="127" t="s">
        <v>222</v>
      </c>
      <c r="HJ17" s="127" t="s">
        <v>28</v>
      </c>
      <c r="HK17" s="128" t="s">
        <v>18</v>
      </c>
      <c r="HL17" s="129" t="s">
        <v>29</v>
      </c>
      <c r="HM17" s="130" t="s">
        <v>27</v>
      </c>
      <c r="HN17" s="135">
        <v>68434.0</v>
      </c>
      <c r="HO17" s="136">
        <f t="shared" si="49"/>
        <v>88964</v>
      </c>
      <c r="HP17" s="141">
        <v>600.0</v>
      </c>
      <c r="HQ17" s="134">
        <f t="shared" si="101"/>
        <v>53378400</v>
      </c>
      <c r="HR17" s="127" t="s">
        <v>222</v>
      </c>
      <c r="HS17" s="127" t="s">
        <v>28</v>
      </c>
      <c r="HT17" s="128" t="s">
        <v>18</v>
      </c>
      <c r="HU17" s="129" t="s">
        <v>29</v>
      </c>
      <c r="HV17" s="130" t="s">
        <v>27</v>
      </c>
      <c r="HW17" s="135">
        <v>64975.0</v>
      </c>
      <c r="HX17" s="136">
        <f t="shared" si="51"/>
        <v>84468</v>
      </c>
      <c r="HY17" s="141">
        <v>600.0</v>
      </c>
      <c r="HZ17" s="134">
        <f t="shared" si="102"/>
        <v>50680800</v>
      </c>
      <c r="IA17" s="147" t="s">
        <v>222</v>
      </c>
      <c r="IB17" s="148" t="s">
        <v>28</v>
      </c>
      <c r="IC17" s="149" t="s">
        <v>18</v>
      </c>
      <c r="ID17" s="150" t="s">
        <v>29</v>
      </c>
      <c r="IE17" s="151" t="s">
        <v>27</v>
      </c>
      <c r="IF17" s="135">
        <v>64533.0</v>
      </c>
      <c r="IG17" s="136">
        <f t="shared" si="53"/>
        <v>83893</v>
      </c>
      <c r="IH17" s="141">
        <v>600.0</v>
      </c>
      <c r="II17" s="134">
        <f t="shared" si="103"/>
        <v>50335800</v>
      </c>
      <c r="IJ17" s="127" t="s">
        <v>222</v>
      </c>
      <c r="IK17" s="127" t="s">
        <v>28</v>
      </c>
      <c r="IL17" s="128" t="s">
        <v>18</v>
      </c>
      <c r="IM17" s="129" t="s">
        <v>29</v>
      </c>
      <c r="IN17" s="130" t="s">
        <v>27</v>
      </c>
      <c r="IO17" s="135">
        <v>64677.0</v>
      </c>
      <c r="IP17" s="136">
        <f t="shared" si="55"/>
        <v>84080</v>
      </c>
      <c r="IQ17" s="141">
        <v>600.0</v>
      </c>
      <c r="IR17" s="134">
        <f t="shared" si="104"/>
        <v>50448000</v>
      </c>
      <c r="IS17" s="127" t="s">
        <v>222</v>
      </c>
      <c r="IT17" s="127" t="s">
        <v>28</v>
      </c>
      <c r="IU17" s="128" t="s">
        <v>18</v>
      </c>
      <c r="IV17" s="129" t="s">
        <v>29</v>
      </c>
      <c r="IW17" s="130" t="s">
        <v>27</v>
      </c>
      <c r="IX17" s="135">
        <v>64622.0</v>
      </c>
      <c r="IY17" s="136">
        <f t="shared" si="57"/>
        <v>84009</v>
      </c>
      <c r="IZ17" s="141">
        <v>600.0</v>
      </c>
      <c r="JA17" s="134">
        <f t="shared" si="105"/>
        <v>50405400</v>
      </c>
      <c r="JB17" s="127" t="s">
        <v>222</v>
      </c>
      <c r="JC17" s="127" t="s">
        <v>28</v>
      </c>
      <c r="JD17" s="128" t="s">
        <v>18</v>
      </c>
      <c r="JE17" s="129" t="s">
        <v>29</v>
      </c>
      <c r="JF17" s="130" t="s">
        <v>27</v>
      </c>
      <c r="JG17" s="135">
        <v>63869.0</v>
      </c>
      <c r="JH17" s="136">
        <f t="shared" si="59"/>
        <v>83030</v>
      </c>
      <c r="JI17" s="141">
        <v>600.0</v>
      </c>
      <c r="JJ17" s="134">
        <f t="shared" si="106"/>
        <v>49818000</v>
      </c>
      <c r="JK17" s="127" t="s">
        <v>222</v>
      </c>
      <c r="JL17" s="127" t="s">
        <v>28</v>
      </c>
      <c r="JM17" s="128" t="s">
        <v>18</v>
      </c>
      <c r="JN17" s="129" t="s">
        <v>29</v>
      </c>
      <c r="JO17" s="130" t="s">
        <v>27</v>
      </c>
      <c r="JP17" s="135">
        <v>63110.0</v>
      </c>
      <c r="JQ17" s="136">
        <f t="shared" si="61"/>
        <v>82043</v>
      </c>
      <c r="JR17" s="141">
        <v>600.0</v>
      </c>
      <c r="JS17" s="134">
        <f t="shared" si="107"/>
        <v>49225800</v>
      </c>
      <c r="JT17" s="127" t="s">
        <v>222</v>
      </c>
      <c r="JU17" s="127" t="s">
        <v>28</v>
      </c>
      <c r="JV17" s="128" t="s">
        <v>18</v>
      </c>
      <c r="JW17" s="129" t="s">
        <v>29</v>
      </c>
      <c r="JX17" s="130" t="s">
        <v>27</v>
      </c>
      <c r="JY17" s="135">
        <v>64508.0</v>
      </c>
      <c r="JZ17" s="136">
        <f t="shared" si="63"/>
        <v>83860</v>
      </c>
      <c r="KA17" s="141">
        <v>600.0</v>
      </c>
      <c r="KB17" s="134">
        <f t="shared" si="108"/>
        <v>50316000</v>
      </c>
      <c r="KC17" s="127" t="s">
        <v>222</v>
      </c>
      <c r="KD17" s="127" t="s">
        <v>28</v>
      </c>
      <c r="KE17" s="128" t="s">
        <v>18</v>
      </c>
      <c r="KF17" s="129" t="s">
        <v>223</v>
      </c>
      <c r="KG17" s="130" t="s">
        <v>27</v>
      </c>
      <c r="KH17" s="135">
        <v>68000.0</v>
      </c>
      <c r="KI17" s="136">
        <f t="shared" si="65"/>
        <v>88400</v>
      </c>
      <c r="KJ17" s="141">
        <v>600.0</v>
      </c>
      <c r="KK17" s="134">
        <f t="shared" si="109"/>
        <v>53040000</v>
      </c>
      <c r="KL17" s="127" t="s">
        <v>222</v>
      </c>
      <c r="KM17" s="127" t="s">
        <v>28</v>
      </c>
      <c r="KN17" s="128" t="s">
        <v>18</v>
      </c>
      <c r="KO17" s="129" t="s">
        <v>29</v>
      </c>
      <c r="KP17" s="130" t="s">
        <v>27</v>
      </c>
      <c r="KQ17" s="135">
        <v>65697.0</v>
      </c>
      <c r="KR17" s="136">
        <f t="shared" si="67"/>
        <v>85406</v>
      </c>
      <c r="KS17" s="141">
        <v>600.0</v>
      </c>
      <c r="KT17" s="134">
        <f t="shared" si="110"/>
        <v>51243600</v>
      </c>
      <c r="KU17" s="127" t="s">
        <v>222</v>
      </c>
      <c r="KV17" s="127" t="s">
        <v>28</v>
      </c>
      <c r="KW17" s="128" t="s">
        <v>18</v>
      </c>
      <c r="KX17" s="129" t="s">
        <v>29</v>
      </c>
      <c r="KY17" s="130" t="s">
        <v>27</v>
      </c>
      <c r="KZ17" s="135">
        <v>64528.0</v>
      </c>
      <c r="LA17" s="136">
        <f t="shared" si="69"/>
        <v>83886</v>
      </c>
      <c r="LB17" s="141">
        <v>600.0</v>
      </c>
      <c r="LC17" s="134">
        <f t="shared" si="111"/>
        <v>50331600</v>
      </c>
      <c r="LD17" s="127" t="s">
        <v>222</v>
      </c>
      <c r="LE17" s="127" t="s">
        <v>28</v>
      </c>
      <c r="LF17" s="128" t="s">
        <v>18</v>
      </c>
      <c r="LG17" s="129" t="s">
        <v>29</v>
      </c>
      <c r="LH17" s="130" t="s">
        <v>27</v>
      </c>
      <c r="LI17" s="135">
        <v>64855.0</v>
      </c>
      <c r="LJ17" s="136">
        <f t="shared" si="71"/>
        <v>84312</v>
      </c>
      <c r="LK17" s="141">
        <v>600.0</v>
      </c>
      <c r="LL17" s="134">
        <f t="shared" si="112"/>
        <v>50587200</v>
      </c>
      <c r="LM17" s="147" t="s">
        <v>222</v>
      </c>
      <c r="LN17" s="148" t="s">
        <v>28</v>
      </c>
      <c r="LO17" s="149" t="s">
        <v>18</v>
      </c>
      <c r="LP17" s="129" t="s">
        <v>29</v>
      </c>
      <c r="LQ17" s="130" t="s">
        <v>27</v>
      </c>
      <c r="LR17" s="139">
        <v>63314.0</v>
      </c>
      <c r="LS17" s="136">
        <f t="shared" si="73"/>
        <v>82308</v>
      </c>
      <c r="LT17" s="141">
        <v>600.0</v>
      </c>
      <c r="LU17" s="134">
        <f t="shared" si="113"/>
        <v>49384800</v>
      </c>
      <c r="LV17" s="147" t="s">
        <v>222</v>
      </c>
      <c r="LW17" s="148" t="s">
        <v>28</v>
      </c>
      <c r="LX17" s="149" t="s">
        <v>18</v>
      </c>
      <c r="LY17" s="129" t="s">
        <v>29</v>
      </c>
      <c r="LZ17" s="130" t="s">
        <v>27</v>
      </c>
      <c r="MA17" s="139">
        <v>63580.0</v>
      </c>
      <c r="MB17" s="136">
        <f t="shared" si="75"/>
        <v>82654</v>
      </c>
      <c r="MC17" s="141">
        <v>600.0</v>
      </c>
      <c r="MD17" s="134">
        <f t="shared" si="114"/>
        <v>49592400</v>
      </c>
    </row>
    <row r="18" ht="18.0" customHeight="1">
      <c r="A18" s="127">
        <v>1.07</v>
      </c>
      <c r="B18" s="127">
        <v>4.53</v>
      </c>
      <c r="C18" s="128" t="s">
        <v>18</v>
      </c>
      <c r="D18" s="129" t="s">
        <v>224</v>
      </c>
      <c r="E18" s="130" t="s">
        <v>32</v>
      </c>
      <c r="F18" s="131">
        <v>104853.1</v>
      </c>
      <c r="G18" s="132">
        <f t="shared" si="1"/>
        <v>136309</v>
      </c>
      <c r="H18" s="140">
        <v>200.0</v>
      </c>
      <c r="I18" s="134">
        <f t="shared" si="77"/>
        <v>27261800</v>
      </c>
      <c r="J18" s="127">
        <v>1.07</v>
      </c>
      <c r="K18" s="127" t="s">
        <v>30</v>
      </c>
      <c r="L18" s="128" t="s">
        <v>18</v>
      </c>
      <c r="M18" s="129" t="s">
        <v>224</v>
      </c>
      <c r="N18" s="130" t="s">
        <v>32</v>
      </c>
      <c r="O18" s="135">
        <v>104706.0</v>
      </c>
      <c r="P18" s="136">
        <f t="shared" si="3"/>
        <v>136118</v>
      </c>
      <c r="Q18" s="141">
        <v>200.0</v>
      </c>
      <c r="R18" s="134">
        <f t="shared" si="78"/>
        <v>27223600</v>
      </c>
      <c r="S18" s="127">
        <v>1.07</v>
      </c>
      <c r="T18" s="127" t="s">
        <v>30</v>
      </c>
      <c r="U18" s="128" t="s">
        <v>18</v>
      </c>
      <c r="V18" s="129" t="s">
        <v>224</v>
      </c>
      <c r="W18" s="130" t="s">
        <v>32</v>
      </c>
      <c r="X18" s="135">
        <v>105243.18</v>
      </c>
      <c r="Y18" s="136">
        <f t="shared" si="5"/>
        <v>136816</v>
      </c>
      <c r="Z18" s="141">
        <v>200.0</v>
      </c>
      <c r="AA18" s="134">
        <f t="shared" si="79"/>
        <v>27363200</v>
      </c>
      <c r="AB18" s="127">
        <v>1.07</v>
      </c>
      <c r="AC18" s="127" t="s">
        <v>30</v>
      </c>
      <c r="AD18" s="128" t="s">
        <v>18</v>
      </c>
      <c r="AE18" s="129" t="s">
        <v>224</v>
      </c>
      <c r="AF18" s="130" t="s">
        <v>32</v>
      </c>
      <c r="AG18" s="135">
        <v>105687.0</v>
      </c>
      <c r="AH18" s="136">
        <f t="shared" si="7"/>
        <v>137393</v>
      </c>
      <c r="AI18" s="141">
        <v>200.0</v>
      </c>
      <c r="AJ18" s="134">
        <f t="shared" si="80"/>
        <v>27478600</v>
      </c>
      <c r="AK18" s="127">
        <v>1.07</v>
      </c>
      <c r="AL18" s="127" t="s">
        <v>30</v>
      </c>
      <c r="AM18" s="128" t="s">
        <v>18</v>
      </c>
      <c r="AN18" s="129" t="s">
        <v>224</v>
      </c>
      <c r="AO18" s="130" t="s">
        <v>32</v>
      </c>
      <c r="AP18" s="135">
        <v>104830.0</v>
      </c>
      <c r="AQ18" s="136">
        <f t="shared" si="9"/>
        <v>136279</v>
      </c>
      <c r="AR18" s="141">
        <v>200.0</v>
      </c>
      <c r="AS18" s="134">
        <f t="shared" si="81"/>
        <v>27255800</v>
      </c>
      <c r="AT18" s="127">
        <v>1.07</v>
      </c>
      <c r="AU18" s="127" t="s">
        <v>30</v>
      </c>
      <c r="AV18" s="128" t="s">
        <v>18</v>
      </c>
      <c r="AW18" s="129" t="s">
        <v>224</v>
      </c>
      <c r="AX18" s="130" t="s">
        <v>32</v>
      </c>
      <c r="AY18" s="135">
        <v>104931.0</v>
      </c>
      <c r="AZ18" s="136">
        <f t="shared" si="11"/>
        <v>136410</v>
      </c>
      <c r="BA18" s="141">
        <v>200.0</v>
      </c>
      <c r="BB18" s="134">
        <f t="shared" si="82"/>
        <v>27282000</v>
      </c>
      <c r="BC18" s="127">
        <v>1.07</v>
      </c>
      <c r="BD18" s="127" t="s">
        <v>30</v>
      </c>
      <c r="BE18" s="128" t="s">
        <v>18</v>
      </c>
      <c r="BF18" s="129" t="s">
        <v>224</v>
      </c>
      <c r="BG18" s="130" t="s">
        <v>32</v>
      </c>
      <c r="BH18" s="135">
        <v>105575.0</v>
      </c>
      <c r="BI18" s="136">
        <f t="shared" si="13"/>
        <v>137248</v>
      </c>
      <c r="BJ18" s="141">
        <v>200.0</v>
      </c>
      <c r="BK18" s="134">
        <f t="shared" si="83"/>
        <v>27449600</v>
      </c>
      <c r="BL18" s="127">
        <v>1.07</v>
      </c>
      <c r="BM18" s="127" t="s">
        <v>30</v>
      </c>
      <c r="BN18" s="128" t="s">
        <v>18</v>
      </c>
      <c r="BO18" s="129" t="s">
        <v>224</v>
      </c>
      <c r="BP18" s="130" t="s">
        <v>32</v>
      </c>
      <c r="BQ18" s="135">
        <v>105845.0</v>
      </c>
      <c r="BR18" s="136">
        <f t="shared" si="15"/>
        <v>137599</v>
      </c>
      <c r="BS18" s="141">
        <v>200.0</v>
      </c>
      <c r="BT18" s="134">
        <f t="shared" si="84"/>
        <v>27519800</v>
      </c>
      <c r="BU18" s="127">
        <v>1.07</v>
      </c>
      <c r="BV18" s="127" t="s">
        <v>30</v>
      </c>
      <c r="BW18" s="128" t="s">
        <v>18</v>
      </c>
      <c r="BX18" s="129" t="s">
        <v>224</v>
      </c>
      <c r="BY18" s="130" t="s">
        <v>32</v>
      </c>
      <c r="BZ18" s="135">
        <v>105633.0</v>
      </c>
      <c r="CA18" s="136">
        <f t="shared" si="17"/>
        <v>137323</v>
      </c>
      <c r="CB18" s="141">
        <v>200.0</v>
      </c>
      <c r="CC18" s="134">
        <f t="shared" si="85"/>
        <v>27464600</v>
      </c>
      <c r="CD18" s="127" t="s">
        <v>225</v>
      </c>
      <c r="CE18" s="127" t="s">
        <v>30</v>
      </c>
      <c r="CF18" s="128" t="s">
        <v>18</v>
      </c>
      <c r="CG18" s="129" t="s">
        <v>224</v>
      </c>
      <c r="CH18" s="130" t="s">
        <v>32</v>
      </c>
      <c r="CI18" s="135">
        <v>102535.0</v>
      </c>
      <c r="CJ18" s="136">
        <f t="shared" si="19"/>
        <v>133296</v>
      </c>
      <c r="CK18" s="141">
        <v>200.0</v>
      </c>
      <c r="CL18" s="134">
        <f t="shared" si="86"/>
        <v>26659200</v>
      </c>
      <c r="CM18" s="127" t="s">
        <v>225</v>
      </c>
      <c r="CN18" s="127" t="s">
        <v>30</v>
      </c>
      <c r="CO18" s="128" t="s">
        <v>18</v>
      </c>
      <c r="CP18" s="129" t="s">
        <v>224</v>
      </c>
      <c r="CQ18" s="130" t="s">
        <v>32</v>
      </c>
      <c r="CR18" s="135">
        <v>106316.06</v>
      </c>
      <c r="CS18" s="136">
        <f t="shared" si="21"/>
        <v>138211</v>
      </c>
      <c r="CT18" s="141">
        <v>200.0</v>
      </c>
      <c r="CU18" s="134">
        <f t="shared" si="87"/>
        <v>27642200</v>
      </c>
      <c r="CV18" s="127" t="s">
        <v>225</v>
      </c>
      <c r="CW18" s="127" t="s">
        <v>30</v>
      </c>
      <c r="CX18" s="128" t="s">
        <v>18</v>
      </c>
      <c r="CY18" s="129" t="s">
        <v>224</v>
      </c>
      <c r="CZ18" s="130" t="s">
        <v>32</v>
      </c>
      <c r="DA18" s="135">
        <v>106993.0</v>
      </c>
      <c r="DB18" s="136">
        <f t="shared" si="23"/>
        <v>139091</v>
      </c>
      <c r="DC18" s="141">
        <v>200.0</v>
      </c>
      <c r="DD18" s="134">
        <f t="shared" si="88"/>
        <v>27818200</v>
      </c>
      <c r="DE18" s="127" t="s">
        <v>225</v>
      </c>
      <c r="DF18" s="127" t="s">
        <v>30</v>
      </c>
      <c r="DG18" s="128" t="s">
        <v>18</v>
      </c>
      <c r="DH18" s="129" t="s">
        <v>224</v>
      </c>
      <c r="DI18" s="130" t="s">
        <v>32</v>
      </c>
      <c r="DJ18" s="135">
        <v>111450.0</v>
      </c>
      <c r="DK18" s="136">
        <f t="shared" si="25"/>
        <v>144885</v>
      </c>
      <c r="DL18" s="141">
        <v>200.0</v>
      </c>
      <c r="DM18" s="134">
        <f t="shared" si="89"/>
        <v>28977000</v>
      </c>
      <c r="DN18" s="127" t="s">
        <v>225</v>
      </c>
      <c r="DO18" s="127" t="s">
        <v>30</v>
      </c>
      <c r="DP18" s="128" t="s">
        <v>18</v>
      </c>
      <c r="DQ18" s="129" t="s">
        <v>224</v>
      </c>
      <c r="DR18" s="130" t="s">
        <v>32</v>
      </c>
      <c r="DS18" s="135">
        <v>105444.0</v>
      </c>
      <c r="DT18" s="136">
        <f t="shared" si="27"/>
        <v>137077</v>
      </c>
      <c r="DU18" s="141">
        <v>200.0</v>
      </c>
      <c r="DV18" s="134">
        <f t="shared" si="90"/>
        <v>27415400</v>
      </c>
      <c r="DW18" s="127" t="s">
        <v>225</v>
      </c>
      <c r="DX18" s="127" t="s">
        <v>30</v>
      </c>
      <c r="DY18" s="128" t="s">
        <v>18</v>
      </c>
      <c r="DZ18" s="129" t="s">
        <v>224</v>
      </c>
      <c r="EA18" s="130" t="s">
        <v>32</v>
      </c>
      <c r="EB18" s="135">
        <v>104539.0</v>
      </c>
      <c r="EC18" s="136">
        <f t="shared" si="29"/>
        <v>135901</v>
      </c>
      <c r="ED18" s="141">
        <v>200.0</v>
      </c>
      <c r="EE18" s="134">
        <f t="shared" si="91"/>
        <v>27180200</v>
      </c>
      <c r="EF18" s="127">
        <v>1.07</v>
      </c>
      <c r="EG18" s="127" t="s">
        <v>30</v>
      </c>
      <c r="EH18" s="128" t="s">
        <v>18</v>
      </c>
      <c r="EI18" s="129" t="s">
        <v>224</v>
      </c>
      <c r="EJ18" s="130" t="s">
        <v>32</v>
      </c>
      <c r="EK18" s="135">
        <v>111451.0</v>
      </c>
      <c r="EL18" s="136">
        <f t="shared" si="31"/>
        <v>144886</v>
      </c>
      <c r="EM18" s="141">
        <v>200.0</v>
      </c>
      <c r="EN18" s="134">
        <f t="shared" si="92"/>
        <v>28977200</v>
      </c>
      <c r="EO18" s="127">
        <v>1.07</v>
      </c>
      <c r="EP18" s="127" t="s">
        <v>30</v>
      </c>
      <c r="EQ18" s="128" t="s">
        <v>18</v>
      </c>
      <c r="ER18" s="129" t="s">
        <v>224</v>
      </c>
      <c r="ES18" s="130" t="s">
        <v>32</v>
      </c>
      <c r="ET18" s="135">
        <v>105533.0</v>
      </c>
      <c r="EU18" s="136">
        <f t="shared" si="33"/>
        <v>137193</v>
      </c>
      <c r="EV18" s="141">
        <v>200.0</v>
      </c>
      <c r="EW18" s="134">
        <f t="shared" si="93"/>
        <v>27438600</v>
      </c>
      <c r="EX18" s="127">
        <v>1.07</v>
      </c>
      <c r="EY18" s="127" t="s">
        <v>30</v>
      </c>
      <c r="EZ18" s="128" t="s">
        <v>18</v>
      </c>
      <c r="FA18" s="129" t="s">
        <v>224</v>
      </c>
      <c r="FB18" s="130" t="s">
        <v>32</v>
      </c>
      <c r="FC18" s="135">
        <v>105321.0</v>
      </c>
      <c r="FD18" s="136">
        <f t="shared" si="35"/>
        <v>136917</v>
      </c>
      <c r="FE18" s="141">
        <v>200.0</v>
      </c>
      <c r="FF18" s="134">
        <f t="shared" si="94"/>
        <v>27383400</v>
      </c>
      <c r="FG18" s="127">
        <v>1.07</v>
      </c>
      <c r="FH18" s="127" t="s">
        <v>30</v>
      </c>
      <c r="FI18" s="128" t="s">
        <v>18</v>
      </c>
      <c r="FJ18" s="129" t="s">
        <v>224</v>
      </c>
      <c r="FK18" s="130" t="s">
        <v>32</v>
      </c>
      <c r="FL18" s="135">
        <v>104764.0</v>
      </c>
      <c r="FM18" s="136">
        <f t="shared" si="37"/>
        <v>136193</v>
      </c>
      <c r="FN18" s="141">
        <v>200.0</v>
      </c>
      <c r="FO18" s="134">
        <f t="shared" si="95"/>
        <v>27238600</v>
      </c>
      <c r="FP18" s="127">
        <v>1.07</v>
      </c>
      <c r="FQ18" s="127" t="s">
        <v>30</v>
      </c>
      <c r="FR18" s="128" t="s">
        <v>18</v>
      </c>
      <c r="FS18" s="129" t="s">
        <v>224</v>
      </c>
      <c r="FT18" s="130" t="s">
        <v>32</v>
      </c>
      <c r="FU18" s="135">
        <v>105265.0</v>
      </c>
      <c r="FV18" s="136">
        <f t="shared" si="39"/>
        <v>136845</v>
      </c>
      <c r="FW18" s="141">
        <v>200.0</v>
      </c>
      <c r="FX18" s="134">
        <f t="shared" si="96"/>
        <v>27369000</v>
      </c>
      <c r="FY18" s="127" t="s">
        <v>225</v>
      </c>
      <c r="FZ18" s="127" t="s">
        <v>30</v>
      </c>
      <c r="GA18" s="128" t="s">
        <v>18</v>
      </c>
      <c r="GB18" s="129" t="s">
        <v>224</v>
      </c>
      <c r="GC18" s="130" t="s">
        <v>32</v>
      </c>
      <c r="GD18" s="135">
        <v>105669.0</v>
      </c>
      <c r="GE18" s="136">
        <f t="shared" si="41"/>
        <v>137370</v>
      </c>
      <c r="GF18" s="141">
        <v>200.0</v>
      </c>
      <c r="GG18" s="134">
        <f t="shared" si="97"/>
        <v>27474000</v>
      </c>
      <c r="GH18" s="127" t="s">
        <v>225</v>
      </c>
      <c r="GI18" s="127" t="s">
        <v>30</v>
      </c>
      <c r="GJ18" s="128" t="s">
        <v>18</v>
      </c>
      <c r="GK18" s="129" t="s">
        <v>224</v>
      </c>
      <c r="GL18" s="130" t="s">
        <v>32</v>
      </c>
      <c r="GM18" s="135">
        <v>105249.0</v>
      </c>
      <c r="GN18" s="136">
        <f t="shared" si="43"/>
        <v>136824</v>
      </c>
      <c r="GO18" s="141">
        <v>200.0</v>
      </c>
      <c r="GP18" s="134">
        <f t="shared" si="98"/>
        <v>27364800</v>
      </c>
      <c r="GQ18" s="127">
        <v>1.07</v>
      </c>
      <c r="GR18" s="127" t="s">
        <v>30</v>
      </c>
      <c r="GS18" s="128" t="s">
        <v>18</v>
      </c>
      <c r="GT18" s="129" t="s">
        <v>224</v>
      </c>
      <c r="GU18" s="130" t="s">
        <v>32</v>
      </c>
      <c r="GV18" s="135">
        <v>106636.32</v>
      </c>
      <c r="GW18" s="136">
        <f t="shared" si="45"/>
        <v>138627</v>
      </c>
      <c r="GX18" s="141">
        <v>200.0</v>
      </c>
      <c r="GY18" s="134">
        <f t="shared" si="99"/>
        <v>27725400</v>
      </c>
      <c r="GZ18" s="127" t="s">
        <v>225</v>
      </c>
      <c r="HA18" s="127" t="s">
        <v>30</v>
      </c>
      <c r="HB18" s="128" t="s">
        <v>18</v>
      </c>
      <c r="HC18" s="129" t="s">
        <v>224</v>
      </c>
      <c r="HD18" s="130" t="s">
        <v>32</v>
      </c>
      <c r="HE18" s="135">
        <v>111451.0</v>
      </c>
      <c r="HF18" s="136">
        <f t="shared" si="47"/>
        <v>144886</v>
      </c>
      <c r="HG18" s="141">
        <v>200.0</v>
      </c>
      <c r="HH18" s="134">
        <f t="shared" si="100"/>
        <v>28977200</v>
      </c>
      <c r="HI18" s="127" t="s">
        <v>225</v>
      </c>
      <c r="HJ18" s="127" t="s">
        <v>30</v>
      </c>
      <c r="HK18" s="128" t="s">
        <v>18</v>
      </c>
      <c r="HL18" s="129" t="s">
        <v>224</v>
      </c>
      <c r="HM18" s="130" t="s">
        <v>32</v>
      </c>
      <c r="HN18" s="135">
        <v>111451.0</v>
      </c>
      <c r="HO18" s="136">
        <f t="shared" si="49"/>
        <v>144886</v>
      </c>
      <c r="HP18" s="141">
        <v>200.0</v>
      </c>
      <c r="HQ18" s="134">
        <f t="shared" si="101"/>
        <v>28977200</v>
      </c>
      <c r="HR18" s="127" t="s">
        <v>225</v>
      </c>
      <c r="HS18" s="127" t="s">
        <v>30</v>
      </c>
      <c r="HT18" s="128" t="s">
        <v>18</v>
      </c>
      <c r="HU18" s="129" t="s">
        <v>224</v>
      </c>
      <c r="HV18" s="130" t="s">
        <v>32</v>
      </c>
      <c r="HW18" s="135">
        <v>105800.0</v>
      </c>
      <c r="HX18" s="136">
        <f t="shared" si="51"/>
        <v>137540</v>
      </c>
      <c r="HY18" s="141">
        <v>200.0</v>
      </c>
      <c r="HZ18" s="134">
        <f t="shared" si="102"/>
        <v>27508000</v>
      </c>
      <c r="IA18" s="147" t="s">
        <v>225</v>
      </c>
      <c r="IB18" s="148" t="s">
        <v>30</v>
      </c>
      <c r="IC18" s="149" t="s">
        <v>18</v>
      </c>
      <c r="ID18" s="150" t="s">
        <v>224</v>
      </c>
      <c r="IE18" s="151" t="s">
        <v>32</v>
      </c>
      <c r="IF18" s="135">
        <v>105098.0</v>
      </c>
      <c r="IG18" s="136">
        <f t="shared" si="53"/>
        <v>136627</v>
      </c>
      <c r="IH18" s="141">
        <v>200.0</v>
      </c>
      <c r="II18" s="134">
        <f t="shared" si="103"/>
        <v>27325400</v>
      </c>
      <c r="IJ18" s="127" t="s">
        <v>225</v>
      </c>
      <c r="IK18" s="127" t="s">
        <v>30</v>
      </c>
      <c r="IL18" s="128" t="s">
        <v>18</v>
      </c>
      <c r="IM18" s="129" t="s">
        <v>224</v>
      </c>
      <c r="IN18" s="130" t="s">
        <v>32</v>
      </c>
      <c r="IO18" s="135">
        <v>105332.0</v>
      </c>
      <c r="IP18" s="136">
        <f t="shared" si="55"/>
        <v>136932</v>
      </c>
      <c r="IQ18" s="141">
        <v>200.0</v>
      </c>
      <c r="IR18" s="134">
        <f t="shared" si="104"/>
        <v>27386400</v>
      </c>
      <c r="IS18" s="127" t="s">
        <v>225</v>
      </c>
      <c r="IT18" s="127" t="s">
        <v>30</v>
      </c>
      <c r="IU18" s="128" t="s">
        <v>18</v>
      </c>
      <c r="IV18" s="129" t="s">
        <v>224</v>
      </c>
      <c r="IW18" s="130" t="s">
        <v>32</v>
      </c>
      <c r="IX18" s="135">
        <v>105243.0</v>
      </c>
      <c r="IY18" s="136">
        <f t="shared" si="57"/>
        <v>136816</v>
      </c>
      <c r="IZ18" s="141">
        <v>200.0</v>
      </c>
      <c r="JA18" s="134">
        <f t="shared" si="105"/>
        <v>27363200</v>
      </c>
      <c r="JB18" s="127" t="s">
        <v>225</v>
      </c>
      <c r="JC18" s="127" t="s">
        <v>30</v>
      </c>
      <c r="JD18" s="128" t="s">
        <v>18</v>
      </c>
      <c r="JE18" s="129" t="s">
        <v>224</v>
      </c>
      <c r="JF18" s="130" t="s">
        <v>32</v>
      </c>
      <c r="JG18" s="135">
        <v>104017.0</v>
      </c>
      <c r="JH18" s="136">
        <f t="shared" si="59"/>
        <v>135222</v>
      </c>
      <c r="JI18" s="141">
        <v>200.0</v>
      </c>
      <c r="JJ18" s="134">
        <f t="shared" si="106"/>
        <v>27044400</v>
      </c>
      <c r="JK18" s="127" t="s">
        <v>225</v>
      </c>
      <c r="JL18" s="127" t="s">
        <v>30</v>
      </c>
      <c r="JM18" s="128" t="s">
        <v>18</v>
      </c>
      <c r="JN18" s="129" t="s">
        <v>224</v>
      </c>
      <c r="JO18" s="130" t="s">
        <v>32</v>
      </c>
      <c r="JP18" s="135">
        <v>102780.0</v>
      </c>
      <c r="JQ18" s="136">
        <f t="shared" si="61"/>
        <v>133614</v>
      </c>
      <c r="JR18" s="141">
        <v>200.0</v>
      </c>
      <c r="JS18" s="134">
        <f t="shared" si="107"/>
        <v>26722800</v>
      </c>
      <c r="JT18" s="127" t="s">
        <v>225</v>
      </c>
      <c r="JU18" s="127" t="s">
        <v>30</v>
      </c>
      <c r="JV18" s="128" t="s">
        <v>18</v>
      </c>
      <c r="JW18" s="129" t="s">
        <v>224</v>
      </c>
      <c r="JX18" s="130" t="s">
        <v>32</v>
      </c>
      <c r="JY18" s="135">
        <v>105057.0</v>
      </c>
      <c r="JZ18" s="136">
        <f t="shared" si="63"/>
        <v>136574</v>
      </c>
      <c r="KA18" s="141">
        <v>200.0</v>
      </c>
      <c r="KB18" s="134">
        <f t="shared" si="108"/>
        <v>27314800</v>
      </c>
      <c r="KC18" s="127" t="s">
        <v>225</v>
      </c>
      <c r="KD18" s="127" t="s">
        <v>30</v>
      </c>
      <c r="KE18" s="128" t="s">
        <v>18</v>
      </c>
      <c r="KF18" s="129" t="s">
        <v>224</v>
      </c>
      <c r="KG18" s="130" t="s">
        <v>32</v>
      </c>
      <c r="KH18" s="135">
        <v>110000.0</v>
      </c>
      <c r="KI18" s="136">
        <f t="shared" si="65"/>
        <v>143000</v>
      </c>
      <c r="KJ18" s="141">
        <v>200.0</v>
      </c>
      <c r="KK18" s="134">
        <f t="shared" si="109"/>
        <v>28600000</v>
      </c>
      <c r="KL18" s="127" t="s">
        <v>225</v>
      </c>
      <c r="KM18" s="127" t="s">
        <v>30</v>
      </c>
      <c r="KN18" s="128" t="s">
        <v>18</v>
      </c>
      <c r="KO18" s="129" t="s">
        <v>224</v>
      </c>
      <c r="KP18" s="130" t="s">
        <v>32</v>
      </c>
      <c r="KQ18" s="135">
        <v>106993.0</v>
      </c>
      <c r="KR18" s="136">
        <f t="shared" si="67"/>
        <v>139091</v>
      </c>
      <c r="KS18" s="141">
        <v>200.0</v>
      </c>
      <c r="KT18" s="134">
        <f t="shared" si="110"/>
        <v>27818200</v>
      </c>
      <c r="KU18" s="127" t="s">
        <v>225</v>
      </c>
      <c r="KV18" s="127" t="s">
        <v>30</v>
      </c>
      <c r="KW18" s="128" t="s">
        <v>18</v>
      </c>
      <c r="KX18" s="129" t="s">
        <v>224</v>
      </c>
      <c r="KY18" s="130" t="s">
        <v>32</v>
      </c>
      <c r="KZ18" s="135">
        <v>105089.0</v>
      </c>
      <c r="LA18" s="136">
        <f t="shared" si="69"/>
        <v>136616</v>
      </c>
      <c r="LB18" s="141">
        <v>200.0</v>
      </c>
      <c r="LC18" s="134">
        <f t="shared" si="111"/>
        <v>27323200</v>
      </c>
      <c r="LD18" s="127" t="s">
        <v>225</v>
      </c>
      <c r="LE18" s="127" t="s">
        <v>30</v>
      </c>
      <c r="LF18" s="128" t="s">
        <v>18</v>
      </c>
      <c r="LG18" s="129" t="s">
        <v>224</v>
      </c>
      <c r="LH18" s="130" t="s">
        <v>32</v>
      </c>
      <c r="LI18" s="135">
        <v>105622.0</v>
      </c>
      <c r="LJ18" s="136">
        <f t="shared" si="71"/>
        <v>137309</v>
      </c>
      <c r="LK18" s="141">
        <v>200.0</v>
      </c>
      <c r="LL18" s="134">
        <f t="shared" si="112"/>
        <v>27461800</v>
      </c>
      <c r="LM18" s="147" t="s">
        <v>225</v>
      </c>
      <c r="LN18" s="148" t="s">
        <v>30</v>
      </c>
      <c r="LO18" s="149" t="s">
        <v>18</v>
      </c>
      <c r="LP18" s="129" t="s">
        <v>224</v>
      </c>
      <c r="LQ18" s="130" t="s">
        <v>32</v>
      </c>
      <c r="LR18" s="139">
        <v>103112.0</v>
      </c>
      <c r="LS18" s="136">
        <f t="shared" si="73"/>
        <v>134046</v>
      </c>
      <c r="LT18" s="141">
        <v>200.0</v>
      </c>
      <c r="LU18" s="134">
        <f t="shared" si="113"/>
        <v>26809200</v>
      </c>
      <c r="LV18" s="147" t="s">
        <v>225</v>
      </c>
      <c r="LW18" s="148" t="s">
        <v>30</v>
      </c>
      <c r="LX18" s="149" t="s">
        <v>18</v>
      </c>
      <c r="LY18" s="129" t="s">
        <v>224</v>
      </c>
      <c r="LZ18" s="130" t="s">
        <v>32</v>
      </c>
      <c r="MA18" s="139">
        <v>103546.0</v>
      </c>
      <c r="MB18" s="136">
        <f t="shared" si="75"/>
        <v>134610</v>
      </c>
      <c r="MC18" s="141">
        <v>200.0</v>
      </c>
      <c r="MD18" s="134">
        <f t="shared" si="114"/>
        <v>26922000</v>
      </c>
    </row>
    <row r="19" ht="18.0" customHeight="1">
      <c r="A19" s="127">
        <v>1.08</v>
      </c>
      <c r="B19" s="127">
        <v>4.42</v>
      </c>
      <c r="C19" s="128" t="s">
        <v>18</v>
      </c>
      <c r="D19" s="129" t="s">
        <v>226</v>
      </c>
      <c r="E19" s="130" t="s">
        <v>20</v>
      </c>
      <c r="F19" s="131">
        <v>10935.86</v>
      </c>
      <c r="G19" s="132">
        <f t="shared" si="1"/>
        <v>14217</v>
      </c>
      <c r="H19" s="140">
        <v>1800.0</v>
      </c>
      <c r="I19" s="134">
        <f t="shared" si="77"/>
        <v>25590600</v>
      </c>
      <c r="J19" s="127">
        <v>1.08</v>
      </c>
      <c r="K19" s="127" t="s">
        <v>33</v>
      </c>
      <c r="L19" s="128" t="s">
        <v>18</v>
      </c>
      <c r="M19" s="129" t="s">
        <v>227</v>
      </c>
      <c r="N19" s="130" t="s">
        <v>20</v>
      </c>
      <c r="O19" s="135">
        <v>10921.0</v>
      </c>
      <c r="P19" s="136">
        <f t="shared" si="3"/>
        <v>14197</v>
      </c>
      <c r="Q19" s="141">
        <v>1800.0</v>
      </c>
      <c r="R19" s="134">
        <f t="shared" si="78"/>
        <v>25554600</v>
      </c>
      <c r="S19" s="127">
        <v>1.08</v>
      </c>
      <c r="T19" s="127" t="s">
        <v>33</v>
      </c>
      <c r="U19" s="128" t="s">
        <v>18</v>
      </c>
      <c r="V19" s="129" t="s">
        <v>227</v>
      </c>
      <c r="W19" s="130" t="s">
        <v>20</v>
      </c>
      <c r="X19" s="135">
        <v>10976.54</v>
      </c>
      <c r="Y19" s="136">
        <f t="shared" si="5"/>
        <v>14270</v>
      </c>
      <c r="Z19" s="141">
        <v>1800.0</v>
      </c>
      <c r="AA19" s="134">
        <f t="shared" si="79"/>
        <v>25686000</v>
      </c>
      <c r="AB19" s="127">
        <v>1.08</v>
      </c>
      <c r="AC19" s="127" t="s">
        <v>33</v>
      </c>
      <c r="AD19" s="128" t="s">
        <v>18</v>
      </c>
      <c r="AE19" s="129" t="s">
        <v>227</v>
      </c>
      <c r="AF19" s="130" t="s">
        <v>20</v>
      </c>
      <c r="AG19" s="135">
        <v>11023.0</v>
      </c>
      <c r="AH19" s="136">
        <f t="shared" si="7"/>
        <v>14330</v>
      </c>
      <c r="AI19" s="141">
        <v>1800.0</v>
      </c>
      <c r="AJ19" s="134">
        <f t="shared" si="80"/>
        <v>25794000</v>
      </c>
      <c r="AK19" s="127">
        <v>1.08</v>
      </c>
      <c r="AL19" s="127" t="s">
        <v>33</v>
      </c>
      <c r="AM19" s="128" t="s">
        <v>18</v>
      </c>
      <c r="AN19" s="129" t="s">
        <v>227</v>
      </c>
      <c r="AO19" s="130" t="s">
        <v>20</v>
      </c>
      <c r="AP19" s="135">
        <v>10933.0</v>
      </c>
      <c r="AQ19" s="136">
        <f t="shared" si="9"/>
        <v>14213</v>
      </c>
      <c r="AR19" s="141">
        <v>1800.0</v>
      </c>
      <c r="AS19" s="134">
        <f t="shared" si="81"/>
        <v>25583400</v>
      </c>
      <c r="AT19" s="127">
        <v>1.08</v>
      </c>
      <c r="AU19" s="127" t="s">
        <v>33</v>
      </c>
      <c r="AV19" s="128" t="s">
        <v>18</v>
      </c>
      <c r="AW19" s="129" t="s">
        <v>227</v>
      </c>
      <c r="AX19" s="130" t="s">
        <v>20</v>
      </c>
      <c r="AY19" s="135">
        <v>10944.0</v>
      </c>
      <c r="AZ19" s="136">
        <f t="shared" si="11"/>
        <v>14227</v>
      </c>
      <c r="BA19" s="141">
        <v>1800.0</v>
      </c>
      <c r="BB19" s="134">
        <f t="shared" si="82"/>
        <v>25608600</v>
      </c>
      <c r="BC19" s="127">
        <v>1.08</v>
      </c>
      <c r="BD19" s="127" t="s">
        <v>33</v>
      </c>
      <c r="BE19" s="128" t="s">
        <v>18</v>
      </c>
      <c r="BF19" s="129" t="s">
        <v>227</v>
      </c>
      <c r="BG19" s="130" t="s">
        <v>20</v>
      </c>
      <c r="BH19" s="135">
        <v>11011.0</v>
      </c>
      <c r="BI19" s="136">
        <f t="shared" si="13"/>
        <v>14314</v>
      </c>
      <c r="BJ19" s="141">
        <v>1800.0</v>
      </c>
      <c r="BK19" s="134">
        <f t="shared" si="83"/>
        <v>25765200</v>
      </c>
      <c r="BL19" s="127">
        <v>1.08</v>
      </c>
      <c r="BM19" s="127" t="s">
        <v>33</v>
      </c>
      <c r="BN19" s="128" t="s">
        <v>18</v>
      </c>
      <c r="BO19" s="129" t="s">
        <v>227</v>
      </c>
      <c r="BP19" s="130" t="s">
        <v>20</v>
      </c>
      <c r="BQ19" s="135">
        <v>11039.0</v>
      </c>
      <c r="BR19" s="136">
        <f t="shared" si="15"/>
        <v>14351</v>
      </c>
      <c r="BS19" s="141">
        <v>1800.0</v>
      </c>
      <c r="BT19" s="134">
        <f t="shared" si="84"/>
        <v>25831800</v>
      </c>
      <c r="BU19" s="127">
        <v>1.08</v>
      </c>
      <c r="BV19" s="127" t="s">
        <v>33</v>
      </c>
      <c r="BW19" s="128" t="s">
        <v>18</v>
      </c>
      <c r="BX19" s="129" t="s">
        <v>227</v>
      </c>
      <c r="BY19" s="130" t="s">
        <v>20</v>
      </c>
      <c r="BZ19" s="135">
        <v>11017.0</v>
      </c>
      <c r="CA19" s="136">
        <f t="shared" si="17"/>
        <v>14322</v>
      </c>
      <c r="CB19" s="141">
        <v>1800.0</v>
      </c>
      <c r="CC19" s="134">
        <f t="shared" si="85"/>
        <v>25779600</v>
      </c>
      <c r="CD19" s="127" t="s">
        <v>228</v>
      </c>
      <c r="CE19" s="127" t="s">
        <v>33</v>
      </c>
      <c r="CF19" s="128" t="s">
        <v>18</v>
      </c>
      <c r="CG19" s="129" t="s">
        <v>227</v>
      </c>
      <c r="CH19" s="130" t="s">
        <v>20</v>
      </c>
      <c r="CI19" s="135">
        <v>10695.0</v>
      </c>
      <c r="CJ19" s="136">
        <f t="shared" si="19"/>
        <v>13904</v>
      </c>
      <c r="CK19" s="141">
        <v>1800.0</v>
      </c>
      <c r="CL19" s="134">
        <f t="shared" si="86"/>
        <v>25027200</v>
      </c>
      <c r="CM19" s="127" t="s">
        <v>228</v>
      </c>
      <c r="CN19" s="127" t="s">
        <v>33</v>
      </c>
      <c r="CO19" s="128" t="s">
        <v>18</v>
      </c>
      <c r="CP19" s="129" t="s">
        <v>227</v>
      </c>
      <c r="CQ19" s="130" t="s">
        <v>20</v>
      </c>
      <c r="CR19" s="135">
        <v>11088.44</v>
      </c>
      <c r="CS19" s="136">
        <f t="shared" si="21"/>
        <v>14415</v>
      </c>
      <c r="CT19" s="141">
        <v>1800.0</v>
      </c>
      <c r="CU19" s="134">
        <f t="shared" si="87"/>
        <v>25947000</v>
      </c>
      <c r="CV19" s="127" t="s">
        <v>228</v>
      </c>
      <c r="CW19" s="127" t="s">
        <v>33</v>
      </c>
      <c r="CX19" s="128" t="s">
        <v>18</v>
      </c>
      <c r="CY19" s="129" t="s">
        <v>227</v>
      </c>
      <c r="CZ19" s="130" t="s">
        <v>20</v>
      </c>
      <c r="DA19" s="135">
        <v>11159.0</v>
      </c>
      <c r="DB19" s="136">
        <f t="shared" si="23"/>
        <v>14507</v>
      </c>
      <c r="DC19" s="141">
        <v>1800.0</v>
      </c>
      <c r="DD19" s="134">
        <f t="shared" si="88"/>
        <v>26112600</v>
      </c>
      <c r="DE19" s="127" t="s">
        <v>228</v>
      </c>
      <c r="DF19" s="127" t="s">
        <v>33</v>
      </c>
      <c r="DG19" s="128" t="s">
        <v>18</v>
      </c>
      <c r="DH19" s="129" t="s">
        <v>227</v>
      </c>
      <c r="DI19" s="130" t="s">
        <v>20</v>
      </c>
      <c r="DJ19" s="135">
        <v>11620.0</v>
      </c>
      <c r="DK19" s="136">
        <f t="shared" si="25"/>
        <v>15106</v>
      </c>
      <c r="DL19" s="141">
        <v>1800.0</v>
      </c>
      <c r="DM19" s="134">
        <f t="shared" si="89"/>
        <v>27190800</v>
      </c>
      <c r="DN19" s="127" t="s">
        <v>228</v>
      </c>
      <c r="DO19" s="127" t="s">
        <v>33</v>
      </c>
      <c r="DP19" s="128" t="s">
        <v>18</v>
      </c>
      <c r="DQ19" s="129" t="s">
        <v>227</v>
      </c>
      <c r="DR19" s="130" t="s">
        <v>20</v>
      </c>
      <c r="DS19" s="135">
        <v>10997.0</v>
      </c>
      <c r="DT19" s="136">
        <f t="shared" si="27"/>
        <v>14296</v>
      </c>
      <c r="DU19" s="141">
        <v>1800.0</v>
      </c>
      <c r="DV19" s="134">
        <f t="shared" si="90"/>
        <v>25732800</v>
      </c>
      <c r="DW19" s="127" t="s">
        <v>228</v>
      </c>
      <c r="DX19" s="127" t="s">
        <v>33</v>
      </c>
      <c r="DY19" s="128" t="s">
        <v>18</v>
      </c>
      <c r="DZ19" s="129" t="s">
        <v>227</v>
      </c>
      <c r="EA19" s="130" t="s">
        <v>20</v>
      </c>
      <c r="EB19" s="135">
        <v>10903.0</v>
      </c>
      <c r="EC19" s="136">
        <f t="shared" si="29"/>
        <v>14174</v>
      </c>
      <c r="ED19" s="141">
        <v>1800.0</v>
      </c>
      <c r="EE19" s="134">
        <f t="shared" si="91"/>
        <v>25513200</v>
      </c>
      <c r="EF19" s="127">
        <v>1.08</v>
      </c>
      <c r="EG19" s="127" t="s">
        <v>33</v>
      </c>
      <c r="EH19" s="128" t="s">
        <v>18</v>
      </c>
      <c r="EI19" s="129" t="s">
        <v>227</v>
      </c>
      <c r="EJ19" s="130" t="s">
        <v>20</v>
      </c>
      <c r="EK19" s="135">
        <v>11624.0</v>
      </c>
      <c r="EL19" s="136">
        <f t="shared" si="31"/>
        <v>15111</v>
      </c>
      <c r="EM19" s="141">
        <v>1800.0</v>
      </c>
      <c r="EN19" s="134">
        <f t="shared" si="92"/>
        <v>27199800</v>
      </c>
      <c r="EO19" s="127">
        <v>1.08</v>
      </c>
      <c r="EP19" s="127" t="s">
        <v>33</v>
      </c>
      <c r="EQ19" s="128" t="s">
        <v>18</v>
      </c>
      <c r="ER19" s="129" t="s">
        <v>227</v>
      </c>
      <c r="ES19" s="130" t="s">
        <v>20</v>
      </c>
      <c r="ET19" s="135">
        <v>11007.0</v>
      </c>
      <c r="EU19" s="136">
        <f t="shared" si="33"/>
        <v>14309</v>
      </c>
      <c r="EV19" s="141">
        <v>1800.0</v>
      </c>
      <c r="EW19" s="134">
        <f t="shared" si="93"/>
        <v>25756200</v>
      </c>
      <c r="EX19" s="127">
        <v>1.08</v>
      </c>
      <c r="EY19" s="127" t="s">
        <v>33</v>
      </c>
      <c r="EZ19" s="128" t="s">
        <v>18</v>
      </c>
      <c r="FA19" s="129" t="s">
        <v>227</v>
      </c>
      <c r="FB19" s="130" t="s">
        <v>20</v>
      </c>
      <c r="FC19" s="135">
        <v>10984.0</v>
      </c>
      <c r="FD19" s="136">
        <f t="shared" si="35"/>
        <v>14279</v>
      </c>
      <c r="FE19" s="141">
        <v>1800.0</v>
      </c>
      <c r="FF19" s="134">
        <f t="shared" si="94"/>
        <v>25702200</v>
      </c>
      <c r="FG19" s="127">
        <v>1.08</v>
      </c>
      <c r="FH19" s="127" t="s">
        <v>33</v>
      </c>
      <c r="FI19" s="128" t="s">
        <v>18</v>
      </c>
      <c r="FJ19" s="129" t="s">
        <v>227</v>
      </c>
      <c r="FK19" s="130" t="s">
        <v>20</v>
      </c>
      <c r="FL19" s="135">
        <v>10972.0</v>
      </c>
      <c r="FM19" s="136">
        <f t="shared" si="37"/>
        <v>14264</v>
      </c>
      <c r="FN19" s="141">
        <v>1800.0</v>
      </c>
      <c r="FO19" s="134">
        <f t="shared" si="95"/>
        <v>25675200</v>
      </c>
      <c r="FP19" s="127">
        <v>1.08</v>
      </c>
      <c r="FQ19" s="127" t="s">
        <v>33</v>
      </c>
      <c r="FR19" s="128" t="s">
        <v>18</v>
      </c>
      <c r="FS19" s="129" t="s">
        <v>227</v>
      </c>
      <c r="FT19" s="130" t="s">
        <v>20</v>
      </c>
      <c r="FU19" s="135">
        <v>10979.0</v>
      </c>
      <c r="FV19" s="136">
        <f t="shared" si="39"/>
        <v>14273</v>
      </c>
      <c r="FW19" s="141">
        <v>1800.0</v>
      </c>
      <c r="FX19" s="134">
        <f t="shared" si="96"/>
        <v>25691400</v>
      </c>
      <c r="FY19" s="127" t="s">
        <v>228</v>
      </c>
      <c r="FZ19" s="127" t="s">
        <v>33</v>
      </c>
      <c r="GA19" s="128" t="s">
        <v>18</v>
      </c>
      <c r="GB19" s="129" t="s">
        <v>227</v>
      </c>
      <c r="GC19" s="130" t="s">
        <v>20</v>
      </c>
      <c r="GD19" s="135">
        <v>11021.0</v>
      </c>
      <c r="GE19" s="136">
        <f t="shared" si="41"/>
        <v>14327</v>
      </c>
      <c r="GF19" s="141">
        <v>1800.0</v>
      </c>
      <c r="GG19" s="134">
        <f t="shared" si="97"/>
        <v>25788600</v>
      </c>
      <c r="GH19" s="127" t="s">
        <v>228</v>
      </c>
      <c r="GI19" s="127" t="s">
        <v>33</v>
      </c>
      <c r="GJ19" s="128" t="s">
        <v>18</v>
      </c>
      <c r="GK19" s="129" t="s">
        <v>227</v>
      </c>
      <c r="GL19" s="130" t="s">
        <v>20</v>
      </c>
      <c r="GM19" s="135">
        <v>10977.0</v>
      </c>
      <c r="GN19" s="136">
        <f t="shared" si="43"/>
        <v>14270</v>
      </c>
      <c r="GO19" s="141">
        <v>1800.0</v>
      </c>
      <c r="GP19" s="134">
        <f t="shared" si="98"/>
        <v>25686000</v>
      </c>
      <c r="GQ19" s="127">
        <v>1.08</v>
      </c>
      <c r="GR19" s="127" t="s">
        <v>33</v>
      </c>
      <c r="GS19" s="128" t="s">
        <v>18</v>
      </c>
      <c r="GT19" s="129" t="s">
        <v>227</v>
      </c>
      <c r="GU19" s="130" t="s">
        <v>20</v>
      </c>
      <c r="GV19" s="135">
        <v>11121.84</v>
      </c>
      <c r="GW19" s="136">
        <f t="shared" si="45"/>
        <v>14458</v>
      </c>
      <c r="GX19" s="141">
        <v>1800.0</v>
      </c>
      <c r="GY19" s="134">
        <f t="shared" si="99"/>
        <v>26024400</v>
      </c>
      <c r="GZ19" s="127" t="s">
        <v>228</v>
      </c>
      <c r="HA19" s="127" t="s">
        <v>33</v>
      </c>
      <c r="HB19" s="128" t="s">
        <v>18</v>
      </c>
      <c r="HC19" s="129" t="s">
        <v>227</v>
      </c>
      <c r="HD19" s="130" t="s">
        <v>20</v>
      </c>
      <c r="HE19" s="135">
        <v>11624.0</v>
      </c>
      <c r="HF19" s="136">
        <f t="shared" si="47"/>
        <v>15111</v>
      </c>
      <c r="HG19" s="141">
        <v>1800.0</v>
      </c>
      <c r="HH19" s="134">
        <f t="shared" si="100"/>
        <v>27199800</v>
      </c>
      <c r="HI19" s="127" t="s">
        <v>228</v>
      </c>
      <c r="HJ19" s="127" t="s">
        <v>33</v>
      </c>
      <c r="HK19" s="128" t="s">
        <v>18</v>
      </c>
      <c r="HL19" s="129" t="s">
        <v>227</v>
      </c>
      <c r="HM19" s="130" t="s">
        <v>20</v>
      </c>
      <c r="HN19" s="135">
        <v>11624.0</v>
      </c>
      <c r="HO19" s="136">
        <f t="shared" si="49"/>
        <v>15111</v>
      </c>
      <c r="HP19" s="141">
        <v>1800.0</v>
      </c>
      <c r="HQ19" s="134">
        <f t="shared" si="101"/>
        <v>27199800</v>
      </c>
      <c r="HR19" s="127" t="s">
        <v>228</v>
      </c>
      <c r="HS19" s="127" t="s">
        <v>33</v>
      </c>
      <c r="HT19" s="128" t="s">
        <v>18</v>
      </c>
      <c r="HU19" s="129" t="s">
        <v>227</v>
      </c>
      <c r="HV19" s="130" t="s">
        <v>20</v>
      </c>
      <c r="HW19" s="135">
        <v>11000.0</v>
      </c>
      <c r="HX19" s="136">
        <f t="shared" si="51"/>
        <v>14300</v>
      </c>
      <c r="HY19" s="141">
        <v>1800.0</v>
      </c>
      <c r="HZ19" s="134">
        <f t="shared" si="102"/>
        <v>25740000</v>
      </c>
      <c r="IA19" s="147" t="s">
        <v>228</v>
      </c>
      <c r="IB19" s="148" t="s">
        <v>33</v>
      </c>
      <c r="IC19" s="149" t="s">
        <v>18</v>
      </c>
      <c r="ID19" s="150" t="s">
        <v>227</v>
      </c>
      <c r="IE19" s="151" t="s">
        <v>20</v>
      </c>
      <c r="IF19" s="135">
        <v>10961.0</v>
      </c>
      <c r="IG19" s="136">
        <f t="shared" si="53"/>
        <v>14249</v>
      </c>
      <c r="IH19" s="141">
        <v>1800.0</v>
      </c>
      <c r="II19" s="134">
        <f t="shared" si="103"/>
        <v>25648200</v>
      </c>
      <c r="IJ19" s="127" t="s">
        <v>228</v>
      </c>
      <c r="IK19" s="127" t="s">
        <v>33</v>
      </c>
      <c r="IL19" s="128" t="s">
        <v>18</v>
      </c>
      <c r="IM19" s="129" t="s">
        <v>227</v>
      </c>
      <c r="IN19" s="130" t="s">
        <v>20</v>
      </c>
      <c r="IO19" s="135">
        <v>10986.0</v>
      </c>
      <c r="IP19" s="136">
        <f t="shared" si="55"/>
        <v>14282</v>
      </c>
      <c r="IQ19" s="141">
        <v>1800.0</v>
      </c>
      <c r="IR19" s="134">
        <f t="shared" si="104"/>
        <v>25707600</v>
      </c>
      <c r="IS19" s="127" t="s">
        <v>228</v>
      </c>
      <c r="IT19" s="127" t="s">
        <v>33</v>
      </c>
      <c r="IU19" s="128" t="s">
        <v>18</v>
      </c>
      <c r="IV19" s="129" t="s">
        <v>227</v>
      </c>
      <c r="IW19" s="130" t="s">
        <v>20</v>
      </c>
      <c r="IX19" s="135">
        <v>10977.0</v>
      </c>
      <c r="IY19" s="136">
        <f t="shared" si="57"/>
        <v>14270</v>
      </c>
      <c r="IZ19" s="141">
        <v>1800.0</v>
      </c>
      <c r="JA19" s="134">
        <f t="shared" si="105"/>
        <v>25686000</v>
      </c>
      <c r="JB19" s="127" t="s">
        <v>228</v>
      </c>
      <c r="JC19" s="127" t="s">
        <v>33</v>
      </c>
      <c r="JD19" s="128" t="s">
        <v>18</v>
      </c>
      <c r="JE19" s="129" t="s">
        <v>227</v>
      </c>
      <c r="JF19" s="130" t="s">
        <v>20</v>
      </c>
      <c r="JG19" s="135">
        <v>10849.0</v>
      </c>
      <c r="JH19" s="136">
        <f t="shared" si="59"/>
        <v>14104</v>
      </c>
      <c r="JI19" s="141">
        <v>1800.0</v>
      </c>
      <c r="JJ19" s="134">
        <f t="shared" si="106"/>
        <v>25387200</v>
      </c>
      <c r="JK19" s="127" t="s">
        <v>228</v>
      </c>
      <c r="JL19" s="127" t="s">
        <v>33</v>
      </c>
      <c r="JM19" s="128" t="s">
        <v>18</v>
      </c>
      <c r="JN19" s="129" t="s">
        <v>227</v>
      </c>
      <c r="JO19" s="130" t="s">
        <v>20</v>
      </c>
      <c r="JP19" s="135">
        <v>10720.0</v>
      </c>
      <c r="JQ19" s="136">
        <f t="shared" si="61"/>
        <v>13936</v>
      </c>
      <c r="JR19" s="141">
        <v>1800.0</v>
      </c>
      <c r="JS19" s="134">
        <f t="shared" si="107"/>
        <v>25084800</v>
      </c>
      <c r="JT19" s="127" t="s">
        <v>228</v>
      </c>
      <c r="JU19" s="127" t="s">
        <v>33</v>
      </c>
      <c r="JV19" s="128" t="s">
        <v>18</v>
      </c>
      <c r="JW19" s="129" t="s">
        <v>227</v>
      </c>
      <c r="JX19" s="130" t="s">
        <v>20</v>
      </c>
      <c r="JY19" s="135">
        <v>10957.0</v>
      </c>
      <c r="JZ19" s="136">
        <f t="shared" si="63"/>
        <v>14244</v>
      </c>
      <c r="KA19" s="141">
        <v>1800.0</v>
      </c>
      <c r="KB19" s="134">
        <f t="shared" si="108"/>
        <v>25639200</v>
      </c>
      <c r="KC19" s="127" t="s">
        <v>228</v>
      </c>
      <c r="KD19" s="127" t="s">
        <v>33</v>
      </c>
      <c r="KE19" s="128" t="s">
        <v>18</v>
      </c>
      <c r="KF19" s="129" t="s">
        <v>227</v>
      </c>
      <c r="KG19" s="130" t="s">
        <v>20</v>
      </c>
      <c r="KH19" s="135">
        <v>11000.0</v>
      </c>
      <c r="KI19" s="136">
        <f t="shared" si="65"/>
        <v>14300</v>
      </c>
      <c r="KJ19" s="141">
        <v>1800.0</v>
      </c>
      <c r="KK19" s="134">
        <f t="shared" si="109"/>
        <v>25740000</v>
      </c>
      <c r="KL19" s="127" t="s">
        <v>228</v>
      </c>
      <c r="KM19" s="127" t="s">
        <v>33</v>
      </c>
      <c r="KN19" s="128" t="s">
        <v>18</v>
      </c>
      <c r="KO19" s="129" t="s">
        <v>227</v>
      </c>
      <c r="KP19" s="130" t="s">
        <v>20</v>
      </c>
      <c r="KQ19" s="135">
        <v>11159.0</v>
      </c>
      <c r="KR19" s="136">
        <f t="shared" si="67"/>
        <v>14507</v>
      </c>
      <c r="KS19" s="141">
        <v>1800.0</v>
      </c>
      <c r="KT19" s="134">
        <f t="shared" si="110"/>
        <v>26112600</v>
      </c>
      <c r="KU19" s="127" t="s">
        <v>228</v>
      </c>
      <c r="KV19" s="127" t="s">
        <v>33</v>
      </c>
      <c r="KW19" s="128" t="s">
        <v>18</v>
      </c>
      <c r="KX19" s="129" t="s">
        <v>227</v>
      </c>
      <c r="KY19" s="130" t="s">
        <v>20</v>
      </c>
      <c r="KZ19" s="135">
        <v>10961.0</v>
      </c>
      <c r="LA19" s="136">
        <f t="shared" si="69"/>
        <v>14249</v>
      </c>
      <c r="LB19" s="141">
        <v>1800.0</v>
      </c>
      <c r="LC19" s="134">
        <f t="shared" si="111"/>
        <v>25648200</v>
      </c>
      <c r="LD19" s="127" t="s">
        <v>228</v>
      </c>
      <c r="LE19" s="127" t="s">
        <v>33</v>
      </c>
      <c r="LF19" s="128" t="s">
        <v>18</v>
      </c>
      <c r="LG19" s="129" t="s">
        <v>227</v>
      </c>
      <c r="LH19" s="130" t="s">
        <v>20</v>
      </c>
      <c r="LI19" s="135">
        <v>11016.0</v>
      </c>
      <c r="LJ19" s="136">
        <f t="shared" si="71"/>
        <v>14321</v>
      </c>
      <c r="LK19" s="141">
        <v>1800.0</v>
      </c>
      <c r="LL19" s="134">
        <f t="shared" si="112"/>
        <v>25777800</v>
      </c>
      <c r="LM19" s="147" t="s">
        <v>228</v>
      </c>
      <c r="LN19" s="148" t="s">
        <v>33</v>
      </c>
      <c r="LO19" s="149" t="s">
        <v>18</v>
      </c>
      <c r="LP19" s="129" t="s">
        <v>227</v>
      </c>
      <c r="LQ19" s="130" t="s">
        <v>20</v>
      </c>
      <c r="LR19" s="139">
        <v>10754.0</v>
      </c>
      <c r="LS19" s="136">
        <f t="shared" si="73"/>
        <v>13980</v>
      </c>
      <c r="LT19" s="141">
        <v>1800.0</v>
      </c>
      <c r="LU19" s="134">
        <f t="shared" si="113"/>
        <v>25164000</v>
      </c>
      <c r="LV19" s="147" t="s">
        <v>228</v>
      </c>
      <c r="LW19" s="148" t="s">
        <v>33</v>
      </c>
      <c r="LX19" s="149" t="s">
        <v>18</v>
      </c>
      <c r="LY19" s="129" t="s">
        <v>227</v>
      </c>
      <c r="LZ19" s="130" t="s">
        <v>20</v>
      </c>
      <c r="MA19" s="139">
        <v>10800.0</v>
      </c>
      <c r="MB19" s="136">
        <f t="shared" si="75"/>
        <v>14040</v>
      </c>
      <c r="MC19" s="141">
        <v>1800.0</v>
      </c>
      <c r="MD19" s="134">
        <f t="shared" si="114"/>
        <v>25272000</v>
      </c>
    </row>
    <row r="20" ht="18.0" customHeight="1">
      <c r="A20" s="127">
        <v>1.09</v>
      </c>
      <c r="B20" s="127">
        <v>3.22</v>
      </c>
      <c r="C20" s="128" t="s">
        <v>18</v>
      </c>
      <c r="D20" s="129" t="s">
        <v>36</v>
      </c>
      <c r="E20" s="130" t="s">
        <v>27</v>
      </c>
      <c r="F20" s="131">
        <v>134028.25</v>
      </c>
      <c r="G20" s="132">
        <f t="shared" si="1"/>
        <v>174237</v>
      </c>
      <c r="H20" s="140">
        <v>480.0</v>
      </c>
      <c r="I20" s="134">
        <f t="shared" si="77"/>
        <v>83633760</v>
      </c>
      <c r="J20" s="127">
        <v>1.09</v>
      </c>
      <c r="K20" s="127" t="s">
        <v>35</v>
      </c>
      <c r="L20" s="128" t="s">
        <v>18</v>
      </c>
      <c r="M20" s="129" t="s">
        <v>36</v>
      </c>
      <c r="N20" s="130" t="s">
        <v>27</v>
      </c>
      <c r="O20" s="135">
        <v>133841.0</v>
      </c>
      <c r="P20" s="136">
        <f t="shared" si="3"/>
        <v>173993</v>
      </c>
      <c r="Q20" s="141">
        <v>480.0</v>
      </c>
      <c r="R20" s="134">
        <f t="shared" si="78"/>
        <v>83516640</v>
      </c>
      <c r="S20" s="127">
        <v>1.09</v>
      </c>
      <c r="T20" s="127" t="s">
        <v>35</v>
      </c>
      <c r="U20" s="128" t="s">
        <v>18</v>
      </c>
      <c r="V20" s="129" t="s">
        <v>36</v>
      </c>
      <c r="W20" s="130" t="s">
        <v>27</v>
      </c>
      <c r="X20" s="135">
        <v>134526.87</v>
      </c>
      <c r="Y20" s="136">
        <f t="shared" si="5"/>
        <v>174885</v>
      </c>
      <c r="Z20" s="141">
        <v>480.0</v>
      </c>
      <c r="AA20" s="134">
        <f t="shared" si="79"/>
        <v>83944800</v>
      </c>
      <c r="AB20" s="127">
        <v>1.09</v>
      </c>
      <c r="AC20" s="127" t="s">
        <v>35</v>
      </c>
      <c r="AD20" s="128" t="s">
        <v>18</v>
      </c>
      <c r="AE20" s="129" t="s">
        <v>36</v>
      </c>
      <c r="AF20" s="130" t="s">
        <v>27</v>
      </c>
      <c r="AG20" s="135">
        <v>135094.0</v>
      </c>
      <c r="AH20" s="136">
        <f t="shared" si="7"/>
        <v>175622</v>
      </c>
      <c r="AI20" s="141">
        <v>480.0</v>
      </c>
      <c r="AJ20" s="134">
        <f t="shared" si="80"/>
        <v>84298560</v>
      </c>
      <c r="AK20" s="127">
        <v>1.09</v>
      </c>
      <c r="AL20" s="127" t="s">
        <v>35</v>
      </c>
      <c r="AM20" s="128" t="s">
        <v>18</v>
      </c>
      <c r="AN20" s="129" t="s">
        <v>36</v>
      </c>
      <c r="AO20" s="130" t="s">
        <v>27</v>
      </c>
      <c r="AP20" s="135">
        <v>133999.0</v>
      </c>
      <c r="AQ20" s="136">
        <f t="shared" si="9"/>
        <v>174199</v>
      </c>
      <c r="AR20" s="141">
        <v>480.0</v>
      </c>
      <c r="AS20" s="134">
        <f t="shared" si="81"/>
        <v>83615520</v>
      </c>
      <c r="AT20" s="127">
        <v>1.09</v>
      </c>
      <c r="AU20" s="127" t="s">
        <v>35</v>
      </c>
      <c r="AV20" s="128" t="s">
        <v>18</v>
      </c>
      <c r="AW20" s="129" t="s">
        <v>36</v>
      </c>
      <c r="AX20" s="130" t="s">
        <v>27</v>
      </c>
      <c r="AY20" s="135">
        <v>134128.0</v>
      </c>
      <c r="AZ20" s="136">
        <f t="shared" si="11"/>
        <v>174366</v>
      </c>
      <c r="BA20" s="141">
        <v>480.0</v>
      </c>
      <c r="BB20" s="134">
        <f t="shared" si="82"/>
        <v>83695680</v>
      </c>
      <c r="BC20" s="127">
        <v>1.09</v>
      </c>
      <c r="BD20" s="127" t="s">
        <v>35</v>
      </c>
      <c r="BE20" s="128" t="s">
        <v>18</v>
      </c>
      <c r="BF20" s="129" t="s">
        <v>36</v>
      </c>
      <c r="BG20" s="130" t="s">
        <v>27</v>
      </c>
      <c r="BH20" s="135">
        <v>134951.0</v>
      </c>
      <c r="BI20" s="136">
        <f t="shared" si="13"/>
        <v>175436</v>
      </c>
      <c r="BJ20" s="141">
        <v>480.0</v>
      </c>
      <c r="BK20" s="134">
        <f t="shared" si="83"/>
        <v>84209280</v>
      </c>
      <c r="BL20" s="127">
        <v>1.09</v>
      </c>
      <c r="BM20" s="127" t="s">
        <v>35</v>
      </c>
      <c r="BN20" s="128" t="s">
        <v>18</v>
      </c>
      <c r="BO20" s="129" t="s">
        <v>36</v>
      </c>
      <c r="BP20" s="130" t="s">
        <v>27</v>
      </c>
      <c r="BQ20" s="135">
        <v>135296.0</v>
      </c>
      <c r="BR20" s="136">
        <f t="shared" si="15"/>
        <v>175885</v>
      </c>
      <c r="BS20" s="141">
        <v>480.0</v>
      </c>
      <c r="BT20" s="134">
        <f t="shared" si="84"/>
        <v>84424800</v>
      </c>
      <c r="BU20" s="127">
        <v>1.09</v>
      </c>
      <c r="BV20" s="127" t="s">
        <v>35</v>
      </c>
      <c r="BW20" s="128" t="s">
        <v>18</v>
      </c>
      <c r="BX20" s="129" t="s">
        <v>36</v>
      </c>
      <c r="BY20" s="130" t="s">
        <v>27</v>
      </c>
      <c r="BZ20" s="135">
        <v>135025.0</v>
      </c>
      <c r="CA20" s="136">
        <f t="shared" si="17"/>
        <v>175533</v>
      </c>
      <c r="CB20" s="141">
        <v>480.0</v>
      </c>
      <c r="CC20" s="134">
        <f t="shared" si="85"/>
        <v>84255840</v>
      </c>
      <c r="CD20" s="127" t="s">
        <v>229</v>
      </c>
      <c r="CE20" s="127" t="s">
        <v>35</v>
      </c>
      <c r="CF20" s="128" t="s">
        <v>18</v>
      </c>
      <c r="CG20" s="129" t="s">
        <v>36</v>
      </c>
      <c r="CH20" s="130" t="s">
        <v>27</v>
      </c>
      <c r="CI20" s="135">
        <v>131066.0</v>
      </c>
      <c r="CJ20" s="136">
        <f t="shared" si="19"/>
        <v>170386</v>
      </c>
      <c r="CK20" s="141">
        <v>480.0</v>
      </c>
      <c r="CL20" s="134">
        <f t="shared" si="86"/>
        <v>81785280</v>
      </c>
      <c r="CM20" s="127" t="s">
        <v>229</v>
      </c>
      <c r="CN20" s="127" t="s">
        <v>35</v>
      </c>
      <c r="CO20" s="128" t="s">
        <v>18</v>
      </c>
      <c r="CP20" s="129" t="s">
        <v>36</v>
      </c>
      <c r="CQ20" s="130" t="s">
        <v>27</v>
      </c>
      <c r="CR20" s="135">
        <v>135898.28</v>
      </c>
      <c r="CS20" s="136">
        <f t="shared" si="21"/>
        <v>176668</v>
      </c>
      <c r="CT20" s="141">
        <v>480.0</v>
      </c>
      <c r="CU20" s="134">
        <f t="shared" si="87"/>
        <v>84800640</v>
      </c>
      <c r="CV20" s="127" t="s">
        <v>229</v>
      </c>
      <c r="CW20" s="127" t="s">
        <v>35</v>
      </c>
      <c r="CX20" s="128" t="s">
        <v>18</v>
      </c>
      <c r="CY20" s="129" t="s">
        <v>36</v>
      </c>
      <c r="CZ20" s="130" t="s">
        <v>27</v>
      </c>
      <c r="DA20" s="135">
        <v>133914.0</v>
      </c>
      <c r="DB20" s="136">
        <f t="shared" si="23"/>
        <v>174088</v>
      </c>
      <c r="DC20" s="141">
        <v>480.0</v>
      </c>
      <c r="DD20" s="134">
        <f t="shared" si="88"/>
        <v>83562240</v>
      </c>
      <c r="DE20" s="127" t="s">
        <v>229</v>
      </c>
      <c r="DF20" s="127" t="s">
        <v>35</v>
      </c>
      <c r="DG20" s="128" t="s">
        <v>18</v>
      </c>
      <c r="DH20" s="129" t="s">
        <v>36</v>
      </c>
      <c r="DI20" s="130" t="s">
        <v>27</v>
      </c>
      <c r="DJ20" s="135">
        <v>142460.0</v>
      </c>
      <c r="DK20" s="136">
        <f t="shared" si="25"/>
        <v>185198</v>
      </c>
      <c r="DL20" s="141">
        <v>480.0</v>
      </c>
      <c r="DM20" s="134">
        <f t="shared" si="89"/>
        <v>88895040</v>
      </c>
      <c r="DN20" s="127" t="s">
        <v>229</v>
      </c>
      <c r="DO20" s="127" t="s">
        <v>35</v>
      </c>
      <c r="DP20" s="128" t="s">
        <v>18</v>
      </c>
      <c r="DQ20" s="129" t="s">
        <v>36</v>
      </c>
      <c r="DR20" s="130" t="s">
        <v>27</v>
      </c>
      <c r="DS20" s="135">
        <v>134783.0</v>
      </c>
      <c r="DT20" s="136">
        <f t="shared" si="27"/>
        <v>175218</v>
      </c>
      <c r="DU20" s="141">
        <v>480.0</v>
      </c>
      <c r="DV20" s="134">
        <f t="shared" si="90"/>
        <v>84104640</v>
      </c>
      <c r="DW20" s="127" t="s">
        <v>229</v>
      </c>
      <c r="DX20" s="127" t="s">
        <v>35</v>
      </c>
      <c r="DY20" s="128" t="s">
        <v>18</v>
      </c>
      <c r="DZ20" s="129" t="s">
        <v>36</v>
      </c>
      <c r="EA20" s="130" t="s">
        <v>27</v>
      </c>
      <c r="EB20" s="135">
        <v>133627.0</v>
      </c>
      <c r="EC20" s="136">
        <f t="shared" si="29"/>
        <v>173715</v>
      </c>
      <c r="ED20" s="141">
        <v>480.0</v>
      </c>
      <c r="EE20" s="134">
        <f t="shared" si="91"/>
        <v>83383200</v>
      </c>
      <c r="EF20" s="127">
        <v>1.09</v>
      </c>
      <c r="EG20" s="127" t="s">
        <v>35</v>
      </c>
      <c r="EH20" s="128" t="s">
        <v>18</v>
      </c>
      <c r="EI20" s="129" t="s">
        <v>36</v>
      </c>
      <c r="EJ20" s="130" t="s">
        <v>27</v>
      </c>
      <c r="EK20" s="135">
        <v>142462.0</v>
      </c>
      <c r="EL20" s="136">
        <f t="shared" si="31"/>
        <v>185201</v>
      </c>
      <c r="EM20" s="141">
        <v>480.0</v>
      </c>
      <c r="EN20" s="134">
        <f t="shared" si="92"/>
        <v>88896480</v>
      </c>
      <c r="EO20" s="127">
        <v>1.09</v>
      </c>
      <c r="EP20" s="127" t="s">
        <v>35</v>
      </c>
      <c r="EQ20" s="128" t="s">
        <v>18</v>
      </c>
      <c r="ER20" s="129" t="s">
        <v>36</v>
      </c>
      <c r="ES20" s="130" t="s">
        <v>27</v>
      </c>
      <c r="ET20" s="135">
        <v>134897.0</v>
      </c>
      <c r="EU20" s="136">
        <f t="shared" si="33"/>
        <v>175366</v>
      </c>
      <c r="EV20" s="141">
        <v>480.0</v>
      </c>
      <c r="EW20" s="134">
        <f t="shared" si="93"/>
        <v>84175680</v>
      </c>
      <c r="EX20" s="127">
        <v>1.09</v>
      </c>
      <c r="EY20" s="127" t="s">
        <v>35</v>
      </c>
      <c r="EZ20" s="128" t="s">
        <v>18</v>
      </c>
      <c r="FA20" s="129" t="s">
        <v>36</v>
      </c>
      <c r="FB20" s="130" t="s">
        <v>27</v>
      </c>
      <c r="FC20" s="135">
        <v>134626.0</v>
      </c>
      <c r="FD20" s="136">
        <f t="shared" si="35"/>
        <v>175014</v>
      </c>
      <c r="FE20" s="141">
        <v>480.0</v>
      </c>
      <c r="FF20" s="134">
        <f t="shared" si="94"/>
        <v>84006720</v>
      </c>
      <c r="FG20" s="127">
        <v>1.09</v>
      </c>
      <c r="FH20" s="127" t="s">
        <v>35</v>
      </c>
      <c r="FI20" s="128" t="s">
        <v>18</v>
      </c>
      <c r="FJ20" s="129" t="s">
        <v>36</v>
      </c>
      <c r="FK20" s="130" t="s">
        <v>27</v>
      </c>
      <c r="FL20" s="135">
        <v>133914.0</v>
      </c>
      <c r="FM20" s="136">
        <f t="shared" si="37"/>
        <v>174088</v>
      </c>
      <c r="FN20" s="141">
        <v>480.0</v>
      </c>
      <c r="FO20" s="134">
        <f t="shared" si="95"/>
        <v>83562240</v>
      </c>
      <c r="FP20" s="127">
        <v>1.09</v>
      </c>
      <c r="FQ20" s="127" t="s">
        <v>35</v>
      </c>
      <c r="FR20" s="128" t="s">
        <v>18</v>
      </c>
      <c r="FS20" s="129" t="s">
        <v>36</v>
      </c>
      <c r="FT20" s="130" t="s">
        <v>27</v>
      </c>
      <c r="FU20" s="135">
        <v>134555.0</v>
      </c>
      <c r="FV20" s="136">
        <f t="shared" si="39"/>
        <v>174922</v>
      </c>
      <c r="FW20" s="141">
        <v>480.0</v>
      </c>
      <c r="FX20" s="134">
        <f t="shared" si="96"/>
        <v>83962560</v>
      </c>
      <c r="FY20" s="127" t="s">
        <v>229</v>
      </c>
      <c r="FZ20" s="127" t="s">
        <v>35</v>
      </c>
      <c r="GA20" s="128" t="s">
        <v>18</v>
      </c>
      <c r="GB20" s="129" t="s">
        <v>36</v>
      </c>
      <c r="GC20" s="130" t="s">
        <v>27</v>
      </c>
      <c r="GD20" s="135">
        <v>135071.0</v>
      </c>
      <c r="GE20" s="136">
        <f t="shared" si="41"/>
        <v>175592</v>
      </c>
      <c r="GF20" s="141">
        <v>480.0</v>
      </c>
      <c r="GG20" s="134">
        <f t="shared" si="97"/>
        <v>84284160</v>
      </c>
      <c r="GH20" s="127" t="s">
        <v>229</v>
      </c>
      <c r="GI20" s="127" t="s">
        <v>35</v>
      </c>
      <c r="GJ20" s="128" t="s">
        <v>18</v>
      </c>
      <c r="GK20" s="129" t="s">
        <v>36</v>
      </c>
      <c r="GL20" s="130" t="s">
        <v>27</v>
      </c>
      <c r="GM20" s="135">
        <v>134534.0</v>
      </c>
      <c r="GN20" s="136">
        <f t="shared" si="43"/>
        <v>174894</v>
      </c>
      <c r="GO20" s="141">
        <v>480.0</v>
      </c>
      <c r="GP20" s="134">
        <f t="shared" si="98"/>
        <v>83949120</v>
      </c>
      <c r="GQ20" s="127">
        <v>1.09</v>
      </c>
      <c r="GR20" s="127" t="s">
        <v>35</v>
      </c>
      <c r="GS20" s="128" t="s">
        <v>18</v>
      </c>
      <c r="GT20" s="129" t="s">
        <v>36</v>
      </c>
      <c r="GU20" s="130" t="s">
        <v>27</v>
      </c>
      <c r="GV20" s="135">
        <v>136307.64</v>
      </c>
      <c r="GW20" s="136">
        <f t="shared" si="45"/>
        <v>177200</v>
      </c>
      <c r="GX20" s="141">
        <v>480.0</v>
      </c>
      <c r="GY20" s="134">
        <f t="shared" si="99"/>
        <v>85056000</v>
      </c>
      <c r="GZ20" s="127" t="s">
        <v>229</v>
      </c>
      <c r="HA20" s="127" t="s">
        <v>35</v>
      </c>
      <c r="HB20" s="128" t="s">
        <v>18</v>
      </c>
      <c r="HC20" s="129" t="s">
        <v>36</v>
      </c>
      <c r="HD20" s="130" t="s">
        <v>27</v>
      </c>
      <c r="HE20" s="135">
        <v>142462.0</v>
      </c>
      <c r="HF20" s="136">
        <f t="shared" si="47"/>
        <v>185201</v>
      </c>
      <c r="HG20" s="141">
        <v>480.0</v>
      </c>
      <c r="HH20" s="134">
        <f t="shared" si="100"/>
        <v>88896480</v>
      </c>
      <c r="HI20" s="127" t="s">
        <v>229</v>
      </c>
      <c r="HJ20" s="127" t="s">
        <v>35</v>
      </c>
      <c r="HK20" s="128" t="s">
        <v>18</v>
      </c>
      <c r="HL20" s="129" t="s">
        <v>36</v>
      </c>
      <c r="HM20" s="130" t="s">
        <v>27</v>
      </c>
      <c r="HN20" s="135">
        <v>142462.0</v>
      </c>
      <c r="HO20" s="136">
        <f t="shared" si="49"/>
        <v>185201</v>
      </c>
      <c r="HP20" s="141">
        <v>480.0</v>
      </c>
      <c r="HQ20" s="134">
        <f t="shared" si="101"/>
        <v>88896480</v>
      </c>
      <c r="HR20" s="127" t="s">
        <v>229</v>
      </c>
      <c r="HS20" s="127" t="s">
        <v>35</v>
      </c>
      <c r="HT20" s="128" t="s">
        <v>18</v>
      </c>
      <c r="HU20" s="129" t="s">
        <v>36</v>
      </c>
      <c r="HV20" s="130" t="s">
        <v>27</v>
      </c>
      <c r="HW20" s="135">
        <v>135260.0</v>
      </c>
      <c r="HX20" s="136">
        <f t="shared" si="51"/>
        <v>175838</v>
      </c>
      <c r="HY20" s="141">
        <v>480.0</v>
      </c>
      <c r="HZ20" s="134">
        <f t="shared" si="102"/>
        <v>84402240</v>
      </c>
      <c r="IA20" s="147" t="s">
        <v>229</v>
      </c>
      <c r="IB20" s="148" t="s">
        <v>35</v>
      </c>
      <c r="IC20" s="149" t="s">
        <v>18</v>
      </c>
      <c r="ID20" s="150" t="s">
        <v>36</v>
      </c>
      <c r="IE20" s="151" t="s">
        <v>27</v>
      </c>
      <c r="IF20" s="135">
        <v>134342.0</v>
      </c>
      <c r="IG20" s="136">
        <f t="shared" si="53"/>
        <v>174645</v>
      </c>
      <c r="IH20" s="141">
        <v>480.0</v>
      </c>
      <c r="II20" s="134">
        <f t="shared" si="103"/>
        <v>83829600</v>
      </c>
      <c r="IJ20" s="127" t="s">
        <v>229</v>
      </c>
      <c r="IK20" s="127" t="s">
        <v>35</v>
      </c>
      <c r="IL20" s="128" t="s">
        <v>18</v>
      </c>
      <c r="IM20" s="129" t="s">
        <v>36</v>
      </c>
      <c r="IN20" s="130" t="s">
        <v>27</v>
      </c>
      <c r="IO20" s="135">
        <v>134641.0</v>
      </c>
      <c r="IP20" s="136">
        <f t="shared" si="55"/>
        <v>175033</v>
      </c>
      <c r="IQ20" s="141">
        <v>480.0</v>
      </c>
      <c r="IR20" s="134">
        <f t="shared" si="104"/>
        <v>84015840</v>
      </c>
      <c r="IS20" s="127" t="s">
        <v>229</v>
      </c>
      <c r="IT20" s="127" t="s">
        <v>35</v>
      </c>
      <c r="IU20" s="128" t="s">
        <v>18</v>
      </c>
      <c r="IV20" s="129" t="s">
        <v>36</v>
      </c>
      <c r="IW20" s="130" t="s">
        <v>27</v>
      </c>
      <c r="IX20" s="135">
        <v>134527.0</v>
      </c>
      <c r="IY20" s="136">
        <f t="shared" si="57"/>
        <v>174885</v>
      </c>
      <c r="IZ20" s="141">
        <v>480.0</v>
      </c>
      <c r="JA20" s="134">
        <f t="shared" si="105"/>
        <v>83944800</v>
      </c>
      <c r="JB20" s="127" t="s">
        <v>229</v>
      </c>
      <c r="JC20" s="127" t="s">
        <v>35</v>
      </c>
      <c r="JD20" s="128" t="s">
        <v>18</v>
      </c>
      <c r="JE20" s="129" t="s">
        <v>36</v>
      </c>
      <c r="JF20" s="130" t="s">
        <v>27</v>
      </c>
      <c r="JG20" s="135">
        <v>132960.0</v>
      </c>
      <c r="JH20" s="136">
        <f t="shared" si="59"/>
        <v>172848</v>
      </c>
      <c r="JI20" s="141">
        <v>480.0</v>
      </c>
      <c r="JJ20" s="134">
        <f t="shared" si="106"/>
        <v>82967040</v>
      </c>
      <c r="JK20" s="127" t="s">
        <v>229</v>
      </c>
      <c r="JL20" s="127" t="s">
        <v>35</v>
      </c>
      <c r="JM20" s="128" t="s">
        <v>18</v>
      </c>
      <c r="JN20" s="129" t="s">
        <v>36</v>
      </c>
      <c r="JO20" s="130" t="s">
        <v>27</v>
      </c>
      <c r="JP20" s="135">
        <v>131378.0</v>
      </c>
      <c r="JQ20" s="136">
        <f t="shared" si="61"/>
        <v>170791</v>
      </c>
      <c r="JR20" s="141">
        <v>480.0</v>
      </c>
      <c r="JS20" s="134">
        <f t="shared" si="107"/>
        <v>81979680</v>
      </c>
      <c r="JT20" s="127" t="s">
        <v>229</v>
      </c>
      <c r="JU20" s="127" t="s">
        <v>35</v>
      </c>
      <c r="JV20" s="128" t="s">
        <v>18</v>
      </c>
      <c r="JW20" s="129" t="s">
        <v>36</v>
      </c>
      <c r="JX20" s="130" t="s">
        <v>27</v>
      </c>
      <c r="JY20" s="135">
        <v>134289.0</v>
      </c>
      <c r="JZ20" s="136">
        <f t="shared" si="63"/>
        <v>174576</v>
      </c>
      <c r="KA20" s="141">
        <v>480.0</v>
      </c>
      <c r="KB20" s="134">
        <f t="shared" si="108"/>
        <v>83796480</v>
      </c>
      <c r="KC20" s="127" t="s">
        <v>229</v>
      </c>
      <c r="KD20" s="127" t="s">
        <v>35</v>
      </c>
      <c r="KE20" s="128" t="s">
        <v>18</v>
      </c>
      <c r="KF20" s="129" t="s">
        <v>36</v>
      </c>
      <c r="KG20" s="130" t="s">
        <v>27</v>
      </c>
      <c r="KH20" s="135">
        <v>142000.0</v>
      </c>
      <c r="KI20" s="136">
        <f t="shared" si="65"/>
        <v>184600</v>
      </c>
      <c r="KJ20" s="141">
        <v>480.0</v>
      </c>
      <c r="KK20" s="134">
        <f t="shared" si="109"/>
        <v>88608000</v>
      </c>
      <c r="KL20" s="127" t="s">
        <v>229</v>
      </c>
      <c r="KM20" s="127" t="s">
        <v>35</v>
      </c>
      <c r="KN20" s="128" t="s">
        <v>18</v>
      </c>
      <c r="KO20" s="129" t="s">
        <v>36</v>
      </c>
      <c r="KP20" s="130" t="s">
        <v>27</v>
      </c>
      <c r="KQ20" s="135">
        <v>136764.0</v>
      </c>
      <c r="KR20" s="136">
        <f t="shared" si="67"/>
        <v>177793</v>
      </c>
      <c r="KS20" s="141">
        <v>480.0</v>
      </c>
      <c r="KT20" s="134">
        <f t="shared" si="110"/>
        <v>85340640</v>
      </c>
      <c r="KU20" s="127" t="s">
        <v>229</v>
      </c>
      <c r="KV20" s="127" t="s">
        <v>35</v>
      </c>
      <c r="KW20" s="128" t="s">
        <v>18</v>
      </c>
      <c r="KX20" s="129" t="s">
        <v>36</v>
      </c>
      <c r="KY20" s="130" t="s">
        <v>27</v>
      </c>
      <c r="KZ20" s="135">
        <v>134330.0</v>
      </c>
      <c r="LA20" s="136">
        <f t="shared" si="69"/>
        <v>174629</v>
      </c>
      <c r="LB20" s="141">
        <v>480.0</v>
      </c>
      <c r="LC20" s="134">
        <f t="shared" si="111"/>
        <v>83821920</v>
      </c>
      <c r="LD20" s="127" t="s">
        <v>229</v>
      </c>
      <c r="LE20" s="127" t="s">
        <v>35</v>
      </c>
      <c r="LF20" s="128" t="s">
        <v>18</v>
      </c>
      <c r="LG20" s="129" t="s">
        <v>36</v>
      </c>
      <c r="LH20" s="130" t="s">
        <v>27</v>
      </c>
      <c r="LI20" s="135">
        <v>135011.0</v>
      </c>
      <c r="LJ20" s="136">
        <f t="shared" si="71"/>
        <v>175514</v>
      </c>
      <c r="LK20" s="141">
        <v>480.0</v>
      </c>
      <c r="LL20" s="134">
        <f t="shared" si="112"/>
        <v>84246720</v>
      </c>
      <c r="LM20" s="147" t="s">
        <v>229</v>
      </c>
      <c r="LN20" s="148" t="s">
        <v>35</v>
      </c>
      <c r="LO20" s="149" t="s">
        <v>18</v>
      </c>
      <c r="LP20" s="129" t="s">
        <v>36</v>
      </c>
      <c r="LQ20" s="130" t="s">
        <v>27</v>
      </c>
      <c r="LR20" s="139">
        <v>131803.0</v>
      </c>
      <c r="LS20" s="136">
        <f t="shared" si="73"/>
        <v>171344</v>
      </c>
      <c r="LT20" s="141">
        <v>480.0</v>
      </c>
      <c r="LU20" s="134">
        <f t="shared" si="113"/>
        <v>82245120</v>
      </c>
      <c r="LV20" s="147" t="s">
        <v>229</v>
      </c>
      <c r="LW20" s="148" t="s">
        <v>35</v>
      </c>
      <c r="LX20" s="149" t="s">
        <v>18</v>
      </c>
      <c r="LY20" s="129" t="s">
        <v>36</v>
      </c>
      <c r="LZ20" s="130" t="s">
        <v>27</v>
      </c>
      <c r="MA20" s="139">
        <v>132358.0</v>
      </c>
      <c r="MB20" s="136">
        <f t="shared" si="75"/>
        <v>172065</v>
      </c>
      <c r="MC20" s="141">
        <v>480.0</v>
      </c>
      <c r="MD20" s="134">
        <f t="shared" si="114"/>
        <v>82591200</v>
      </c>
    </row>
    <row r="21" ht="18.0" customHeight="1">
      <c r="A21" s="127">
        <v>1.1</v>
      </c>
      <c r="B21" s="127">
        <v>3.2</v>
      </c>
      <c r="C21" s="128" t="s">
        <v>18</v>
      </c>
      <c r="D21" s="129" t="s">
        <v>38</v>
      </c>
      <c r="E21" s="130" t="s">
        <v>27</v>
      </c>
      <c r="F21" s="131">
        <v>155098.41</v>
      </c>
      <c r="G21" s="132">
        <f t="shared" si="1"/>
        <v>201628</v>
      </c>
      <c r="H21" s="140">
        <v>480.0</v>
      </c>
      <c r="I21" s="134">
        <f t="shared" si="77"/>
        <v>96781440</v>
      </c>
      <c r="J21" s="127">
        <v>1.1</v>
      </c>
      <c r="K21" s="127" t="s">
        <v>37</v>
      </c>
      <c r="L21" s="128" t="s">
        <v>18</v>
      </c>
      <c r="M21" s="129" t="s">
        <v>38</v>
      </c>
      <c r="N21" s="130" t="s">
        <v>27</v>
      </c>
      <c r="O21" s="135">
        <v>154881.0</v>
      </c>
      <c r="P21" s="136">
        <f t="shared" si="3"/>
        <v>201345</v>
      </c>
      <c r="Q21" s="141">
        <v>480.0</v>
      </c>
      <c r="R21" s="134">
        <f t="shared" si="78"/>
        <v>96645600</v>
      </c>
      <c r="S21" s="127">
        <v>1.1</v>
      </c>
      <c r="T21" s="127" t="s">
        <v>37</v>
      </c>
      <c r="U21" s="128" t="s">
        <v>18</v>
      </c>
      <c r="V21" s="129" t="s">
        <v>38</v>
      </c>
      <c r="W21" s="130" t="s">
        <v>27</v>
      </c>
      <c r="X21" s="135">
        <v>155675.41</v>
      </c>
      <c r="Y21" s="136">
        <f t="shared" si="5"/>
        <v>202378</v>
      </c>
      <c r="Z21" s="141">
        <v>480.0</v>
      </c>
      <c r="AA21" s="134">
        <f t="shared" si="79"/>
        <v>97141440</v>
      </c>
      <c r="AB21" s="127">
        <v>1.1</v>
      </c>
      <c r="AC21" s="127" t="s">
        <v>37</v>
      </c>
      <c r="AD21" s="128" t="s">
        <v>18</v>
      </c>
      <c r="AE21" s="129" t="s">
        <v>38</v>
      </c>
      <c r="AF21" s="130" t="s">
        <v>27</v>
      </c>
      <c r="AG21" s="135">
        <v>156331.0</v>
      </c>
      <c r="AH21" s="136">
        <f t="shared" si="7"/>
        <v>203230</v>
      </c>
      <c r="AI21" s="141">
        <v>480.0</v>
      </c>
      <c r="AJ21" s="134">
        <f t="shared" si="80"/>
        <v>97550400</v>
      </c>
      <c r="AK21" s="127">
        <v>1.1</v>
      </c>
      <c r="AL21" s="127" t="s">
        <v>37</v>
      </c>
      <c r="AM21" s="128" t="s">
        <v>18</v>
      </c>
      <c r="AN21" s="129" t="s">
        <v>38</v>
      </c>
      <c r="AO21" s="130" t="s">
        <v>27</v>
      </c>
      <c r="AP21" s="135">
        <v>155065.0</v>
      </c>
      <c r="AQ21" s="136">
        <f t="shared" si="9"/>
        <v>201585</v>
      </c>
      <c r="AR21" s="141">
        <v>480.0</v>
      </c>
      <c r="AS21" s="134">
        <f t="shared" si="81"/>
        <v>96760800</v>
      </c>
      <c r="AT21" s="127">
        <v>1.1</v>
      </c>
      <c r="AU21" s="127" t="s">
        <v>37</v>
      </c>
      <c r="AV21" s="128" t="s">
        <v>18</v>
      </c>
      <c r="AW21" s="129" t="s">
        <v>38</v>
      </c>
      <c r="AX21" s="130" t="s">
        <v>27</v>
      </c>
      <c r="AY21" s="135">
        <v>155214.0</v>
      </c>
      <c r="AZ21" s="136">
        <f t="shared" si="11"/>
        <v>201778</v>
      </c>
      <c r="BA21" s="141">
        <v>480.0</v>
      </c>
      <c r="BB21" s="134">
        <f t="shared" si="82"/>
        <v>96853440</v>
      </c>
      <c r="BC21" s="127">
        <v>1.1</v>
      </c>
      <c r="BD21" s="127" t="s">
        <v>37</v>
      </c>
      <c r="BE21" s="128" t="s">
        <v>18</v>
      </c>
      <c r="BF21" s="129" t="s">
        <v>38</v>
      </c>
      <c r="BG21" s="130" t="s">
        <v>27</v>
      </c>
      <c r="BH21" s="135">
        <v>156167.0</v>
      </c>
      <c r="BI21" s="136">
        <f t="shared" si="13"/>
        <v>203017</v>
      </c>
      <c r="BJ21" s="141">
        <v>480.0</v>
      </c>
      <c r="BK21" s="134">
        <f t="shared" si="83"/>
        <v>97448160</v>
      </c>
      <c r="BL21" s="127">
        <v>1.1</v>
      </c>
      <c r="BM21" s="127" t="s">
        <v>37</v>
      </c>
      <c r="BN21" s="128" t="s">
        <v>18</v>
      </c>
      <c r="BO21" s="129" t="s">
        <v>38</v>
      </c>
      <c r="BP21" s="130" t="s">
        <v>27</v>
      </c>
      <c r="BQ21" s="135">
        <v>156566.0</v>
      </c>
      <c r="BR21" s="136">
        <f t="shared" si="15"/>
        <v>203536</v>
      </c>
      <c r="BS21" s="141">
        <v>480.0</v>
      </c>
      <c r="BT21" s="134">
        <f t="shared" si="84"/>
        <v>97697280</v>
      </c>
      <c r="BU21" s="127">
        <v>1.1</v>
      </c>
      <c r="BV21" s="127" t="s">
        <v>37</v>
      </c>
      <c r="BW21" s="128" t="s">
        <v>18</v>
      </c>
      <c r="BX21" s="129" t="s">
        <v>38</v>
      </c>
      <c r="BY21" s="130" t="s">
        <v>27</v>
      </c>
      <c r="BZ21" s="135">
        <v>156252.0</v>
      </c>
      <c r="CA21" s="136">
        <f t="shared" si="17"/>
        <v>203128</v>
      </c>
      <c r="CB21" s="141">
        <v>480.0</v>
      </c>
      <c r="CC21" s="134">
        <f t="shared" si="85"/>
        <v>97501440</v>
      </c>
      <c r="CD21" s="127" t="s">
        <v>230</v>
      </c>
      <c r="CE21" s="127" t="s">
        <v>37</v>
      </c>
      <c r="CF21" s="128" t="s">
        <v>18</v>
      </c>
      <c r="CG21" s="129" t="s">
        <v>38</v>
      </c>
      <c r="CH21" s="130" t="s">
        <v>27</v>
      </c>
      <c r="CI21" s="135">
        <v>151670.0</v>
      </c>
      <c r="CJ21" s="136">
        <f t="shared" si="19"/>
        <v>197171</v>
      </c>
      <c r="CK21" s="141">
        <v>480.0</v>
      </c>
      <c r="CL21" s="134">
        <f t="shared" si="86"/>
        <v>94642080</v>
      </c>
      <c r="CM21" s="127" t="s">
        <v>230</v>
      </c>
      <c r="CN21" s="127" t="s">
        <v>37</v>
      </c>
      <c r="CO21" s="128" t="s">
        <v>18</v>
      </c>
      <c r="CP21" s="129" t="s">
        <v>38</v>
      </c>
      <c r="CQ21" s="130" t="s">
        <v>27</v>
      </c>
      <c r="CR21" s="135">
        <v>157262.42</v>
      </c>
      <c r="CS21" s="136">
        <f t="shared" si="21"/>
        <v>204441</v>
      </c>
      <c r="CT21" s="141">
        <v>480.0</v>
      </c>
      <c r="CU21" s="134">
        <f t="shared" si="87"/>
        <v>98131680</v>
      </c>
      <c r="CV21" s="127" t="s">
        <v>230</v>
      </c>
      <c r="CW21" s="127" t="s">
        <v>37</v>
      </c>
      <c r="CX21" s="128" t="s">
        <v>18</v>
      </c>
      <c r="CY21" s="129" t="s">
        <v>38</v>
      </c>
      <c r="CZ21" s="130" t="s">
        <v>27</v>
      </c>
      <c r="DA21" s="135">
        <v>153318.0</v>
      </c>
      <c r="DB21" s="136">
        <f t="shared" si="23"/>
        <v>199313</v>
      </c>
      <c r="DC21" s="141">
        <v>480.0</v>
      </c>
      <c r="DD21" s="134">
        <f t="shared" si="88"/>
        <v>95670240</v>
      </c>
      <c r="DE21" s="127" t="s">
        <v>230</v>
      </c>
      <c r="DF21" s="127" t="s">
        <v>37</v>
      </c>
      <c r="DG21" s="128" t="s">
        <v>18</v>
      </c>
      <c r="DH21" s="129" t="s">
        <v>38</v>
      </c>
      <c r="DI21" s="130" t="s">
        <v>27</v>
      </c>
      <c r="DJ21" s="135">
        <v>150000.0</v>
      </c>
      <c r="DK21" s="136">
        <f t="shared" si="25"/>
        <v>195000</v>
      </c>
      <c r="DL21" s="141">
        <v>480.0</v>
      </c>
      <c r="DM21" s="134">
        <f t="shared" si="89"/>
        <v>93600000</v>
      </c>
      <c r="DN21" s="127" t="s">
        <v>230</v>
      </c>
      <c r="DO21" s="127" t="s">
        <v>37</v>
      </c>
      <c r="DP21" s="128" t="s">
        <v>18</v>
      </c>
      <c r="DQ21" s="129" t="s">
        <v>38</v>
      </c>
      <c r="DR21" s="130" t="s">
        <v>27</v>
      </c>
      <c r="DS21" s="135">
        <v>155972.0</v>
      </c>
      <c r="DT21" s="136">
        <f t="shared" si="27"/>
        <v>202764</v>
      </c>
      <c r="DU21" s="141">
        <v>480.0</v>
      </c>
      <c r="DV21" s="134">
        <f t="shared" si="90"/>
        <v>97326720</v>
      </c>
      <c r="DW21" s="127" t="s">
        <v>230</v>
      </c>
      <c r="DX21" s="127" t="s">
        <v>37</v>
      </c>
      <c r="DY21" s="128" t="s">
        <v>18</v>
      </c>
      <c r="DZ21" s="129" t="s">
        <v>38</v>
      </c>
      <c r="EA21" s="130" t="s">
        <v>27</v>
      </c>
      <c r="EB21" s="135">
        <v>154634.0</v>
      </c>
      <c r="EC21" s="136">
        <f t="shared" si="29"/>
        <v>201024</v>
      </c>
      <c r="ED21" s="141">
        <v>480.0</v>
      </c>
      <c r="EE21" s="134">
        <f t="shared" si="91"/>
        <v>96491520</v>
      </c>
      <c r="EF21" s="127">
        <v>1.1</v>
      </c>
      <c r="EG21" s="127" t="s">
        <v>37</v>
      </c>
      <c r="EH21" s="128" t="s">
        <v>18</v>
      </c>
      <c r="EI21" s="129" t="s">
        <v>38</v>
      </c>
      <c r="EJ21" s="130" t="s">
        <v>27</v>
      </c>
      <c r="EK21" s="135">
        <v>164858.0</v>
      </c>
      <c r="EL21" s="136">
        <f t="shared" si="31"/>
        <v>214315</v>
      </c>
      <c r="EM21" s="141">
        <v>480.0</v>
      </c>
      <c r="EN21" s="134">
        <f t="shared" si="92"/>
        <v>102871200</v>
      </c>
      <c r="EO21" s="127">
        <v>1.1</v>
      </c>
      <c r="EP21" s="127" t="s">
        <v>37</v>
      </c>
      <c r="EQ21" s="128" t="s">
        <v>18</v>
      </c>
      <c r="ER21" s="129" t="s">
        <v>38</v>
      </c>
      <c r="ES21" s="130" t="s">
        <v>27</v>
      </c>
      <c r="ET21" s="135">
        <v>156104.0</v>
      </c>
      <c r="EU21" s="136">
        <f t="shared" si="33"/>
        <v>202935</v>
      </c>
      <c r="EV21" s="141">
        <v>480.0</v>
      </c>
      <c r="EW21" s="134">
        <f t="shared" si="93"/>
        <v>97408800</v>
      </c>
      <c r="EX21" s="127">
        <v>1.1</v>
      </c>
      <c r="EY21" s="127" t="s">
        <v>37</v>
      </c>
      <c r="EZ21" s="128" t="s">
        <v>18</v>
      </c>
      <c r="FA21" s="129" t="s">
        <v>38</v>
      </c>
      <c r="FB21" s="130" t="s">
        <v>27</v>
      </c>
      <c r="FC21" s="135">
        <v>151117.0</v>
      </c>
      <c r="FD21" s="136">
        <f t="shared" si="35"/>
        <v>196452</v>
      </c>
      <c r="FE21" s="141">
        <v>480.0</v>
      </c>
      <c r="FF21" s="134">
        <f t="shared" si="94"/>
        <v>94296960</v>
      </c>
      <c r="FG21" s="127">
        <v>1.1</v>
      </c>
      <c r="FH21" s="127" t="s">
        <v>37</v>
      </c>
      <c r="FI21" s="128" t="s">
        <v>18</v>
      </c>
      <c r="FJ21" s="129" t="s">
        <v>38</v>
      </c>
      <c r="FK21" s="130" t="s">
        <v>27</v>
      </c>
      <c r="FL21" s="135">
        <v>157027.0</v>
      </c>
      <c r="FM21" s="136">
        <f t="shared" si="37"/>
        <v>204135</v>
      </c>
      <c r="FN21" s="141">
        <v>480.0</v>
      </c>
      <c r="FO21" s="134">
        <f t="shared" si="95"/>
        <v>97984800</v>
      </c>
      <c r="FP21" s="127">
        <v>1.1</v>
      </c>
      <c r="FQ21" s="127" t="s">
        <v>37</v>
      </c>
      <c r="FR21" s="128" t="s">
        <v>18</v>
      </c>
      <c r="FS21" s="129" t="s">
        <v>38</v>
      </c>
      <c r="FT21" s="130" t="s">
        <v>27</v>
      </c>
      <c r="FU21" s="135">
        <v>155708.0</v>
      </c>
      <c r="FV21" s="136">
        <f t="shared" si="39"/>
        <v>202420</v>
      </c>
      <c r="FW21" s="141">
        <v>480.0</v>
      </c>
      <c r="FX21" s="134">
        <f t="shared" si="96"/>
        <v>97161600</v>
      </c>
      <c r="FY21" s="127" t="s">
        <v>230</v>
      </c>
      <c r="FZ21" s="127" t="s">
        <v>37</v>
      </c>
      <c r="GA21" s="128" t="s">
        <v>18</v>
      </c>
      <c r="GB21" s="129" t="s">
        <v>38</v>
      </c>
      <c r="GC21" s="130" t="s">
        <v>27</v>
      </c>
      <c r="GD21" s="135">
        <v>156306.0</v>
      </c>
      <c r="GE21" s="136">
        <f t="shared" si="41"/>
        <v>203198</v>
      </c>
      <c r="GF21" s="141">
        <v>480.0</v>
      </c>
      <c r="GG21" s="134">
        <f t="shared" si="97"/>
        <v>97535040</v>
      </c>
      <c r="GH21" s="127" t="s">
        <v>230</v>
      </c>
      <c r="GI21" s="127" t="s">
        <v>37</v>
      </c>
      <c r="GJ21" s="128" t="s">
        <v>18</v>
      </c>
      <c r="GK21" s="129" t="s">
        <v>38</v>
      </c>
      <c r="GL21" s="130" t="s">
        <v>27</v>
      </c>
      <c r="GM21" s="135">
        <v>155684.0</v>
      </c>
      <c r="GN21" s="136">
        <f t="shared" si="43"/>
        <v>202389</v>
      </c>
      <c r="GO21" s="141">
        <v>480.0</v>
      </c>
      <c r="GP21" s="134">
        <f t="shared" si="98"/>
        <v>97146720</v>
      </c>
      <c r="GQ21" s="127">
        <v>1.1</v>
      </c>
      <c r="GR21" s="127" t="s">
        <v>37</v>
      </c>
      <c r="GS21" s="128" t="s">
        <v>18</v>
      </c>
      <c r="GT21" s="129" t="s">
        <v>38</v>
      </c>
      <c r="GU21" s="130" t="s">
        <v>27</v>
      </c>
      <c r="GV21" s="135">
        <v>157736.13</v>
      </c>
      <c r="GW21" s="136">
        <f t="shared" si="45"/>
        <v>205057</v>
      </c>
      <c r="GX21" s="141">
        <v>480.0</v>
      </c>
      <c r="GY21" s="134">
        <f t="shared" si="99"/>
        <v>98427360</v>
      </c>
      <c r="GZ21" s="127" t="s">
        <v>230</v>
      </c>
      <c r="HA21" s="127" t="s">
        <v>37</v>
      </c>
      <c r="HB21" s="128" t="s">
        <v>18</v>
      </c>
      <c r="HC21" s="129" t="s">
        <v>38</v>
      </c>
      <c r="HD21" s="130" t="s">
        <v>27</v>
      </c>
      <c r="HE21" s="135">
        <v>164858.0</v>
      </c>
      <c r="HF21" s="136">
        <f t="shared" si="47"/>
        <v>214315</v>
      </c>
      <c r="HG21" s="141">
        <v>480.0</v>
      </c>
      <c r="HH21" s="134">
        <f t="shared" si="100"/>
        <v>102871200</v>
      </c>
      <c r="HI21" s="127" t="s">
        <v>230</v>
      </c>
      <c r="HJ21" s="127" t="s">
        <v>37</v>
      </c>
      <c r="HK21" s="128" t="s">
        <v>18</v>
      </c>
      <c r="HL21" s="129" t="s">
        <v>38</v>
      </c>
      <c r="HM21" s="130" t="s">
        <v>27</v>
      </c>
      <c r="HN21" s="135">
        <v>150000.0</v>
      </c>
      <c r="HO21" s="136">
        <f t="shared" si="49"/>
        <v>195000</v>
      </c>
      <c r="HP21" s="141">
        <v>480.0</v>
      </c>
      <c r="HQ21" s="134">
        <f t="shared" si="101"/>
        <v>93600000</v>
      </c>
      <c r="HR21" s="127" t="s">
        <v>230</v>
      </c>
      <c r="HS21" s="127" t="s">
        <v>37</v>
      </c>
      <c r="HT21" s="128" t="s">
        <v>18</v>
      </c>
      <c r="HU21" s="129" t="s">
        <v>38</v>
      </c>
      <c r="HV21" s="130" t="s">
        <v>27</v>
      </c>
      <c r="HW21" s="135">
        <v>156520.0</v>
      </c>
      <c r="HX21" s="136">
        <f t="shared" si="51"/>
        <v>203476</v>
      </c>
      <c r="HY21" s="141">
        <v>480.0</v>
      </c>
      <c r="HZ21" s="134">
        <f t="shared" si="102"/>
        <v>97668480</v>
      </c>
      <c r="IA21" s="147" t="s">
        <v>230</v>
      </c>
      <c r="IB21" s="148" t="s">
        <v>37</v>
      </c>
      <c r="IC21" s="149" t="s">
        <v>18</v>
      </c>
      <c r="ID21" s="150" t="s">
        <v>38</v>
      </c>
      <c r="IE21" s="151" t="s">
        <v>27</v>
      </c>
      <c r="IF21" s="135">
        <v>155461.0</v>
      </c>
      <c r="IG21" s="136">
        <f t="shared" si="53"/>
        <v>202099</v>
      </c>
      <c r="IH21" s="141">
        <v>480.0</v>
      </c>
      <c r="II21" s="134">
        <f t="shared" si="103"/>
        <v>97007520</v>
      </c>
      <c r="IJ21" s="127" t="s">
        <v>230</v>
      </c>
      <c r="IK21" s="127" t="s">
        <v>37</v>
      </c>
      <c r="IL21" s="128" t="s">
        <v>18</v>
      </c>
      <c r="IM21" s="129" t="s">
        <v>38</v>
      </c>
      <c r="IN21" s="130" t="s">
        <v>27</v>
      </c>
      <c r="IO21" s="135">
        <v>155807.0</v>
      </c>
      <c r="IP21" s="136">
        <f t="shared" si="55"/>
        <v>202549</v>
      </c>
      <c r="IQ21" s="141">
        <v>480.0</v>
      </c>
      <c r="IR21" s="134">
        <f t="shared" si="104"/>
        <v>97223520</v>
      </c>
      <c r="IS21" s="127" t="s">
        <v>230</v>
      </c>
      <c r="IT21" s="127" t="s">
        <v>37</v>
      </c>
      <c r="IU21" s="128" t="s">
        <v>18</v>
      </c>
      <c r="IV21" s="129" t="s">
        <v>38</v>
      </c>
      <c r="IW21" s="130" t="s">
        <v>27</v>
      </c>
      <c r="IX21" s="135">
        <v>155675.0</v>
      </c>
      <c r="IY21" s="136">
        <f t="shared" si="57"/>
        <v>202378</v>
      </c>
      <c r="IZ21" s="141">
        <v>480.0</v>
      </c>
      <c r="JA21" s="134">
        <f t="shared" si="105"/>
        <v>97141440</v>
      </c>
      <c r="JB21" s="127" t="s">
        <v>230</v>
      </c>
      <c r="JC21" s="127" t="s">
        <v>37</v>
      </c>
      <c r="JD21" s="128" t="s">
        <v>18</v>
      </c>
      <c r="JE21" s="129" t="s">
        <v>38</v>
      </c>
      <c r="JF21" s="130" t="s">
        <v>27</v>
      </c>
      <c r="JG21" s="135">
        <v>153862.0</v>
      </c>
      <c r="JH21" s="136">
        <f t="shared" si="59"/>
        <v>200021</v>
      </c>
      <c r="JI21" s="141">
        <v>480.0</v>
      </c>
      <c r="JJ21" s="134">
        <f t="shared" si="106"/>
        <v>96010080</v>
      </c>
      <c r="JK21" s="127" t="s">
        <v>230</v>
      </c>
      <c r="JL21" s="127" t="s">
        <v>37</v>
      </c>
      <c r="JM21" s="128" t="s">
        <v>18</v>
      </c>
      <c r="JN21" s="129" t="s">
        <v>38</v>
      </c>
      <c r="JO21" s="130" t="s">
        <v>27</v>
      </c>
      <c r="JP21" s="135">
        <v>152032.0</v>
      </c>
      <c r="JQ21" s="136">
        <f t="shared" si="61"/>
        <v>197642</v>
      </c>
      <c r="JR21" s="141">
        <v>480.0</v>
      </c>
      <c r="JS21" s="134">
        <f t="shared" si="107"/>
        <v>94868160</v>
      </c>
      <c r="JT21" s="127" t="s">
        <v>230</v>
      </c>
      <c r="JU21" s="127" t="s">
        <v>37</v>
      </c>
      <c r="JV21" s="128" t="s">
        <v>18</v>
      </c>
      <c r="JW21" s="129" t="s">
        <v>38</v>
      </c>
      <c r="JX21" s="130" t="s">
        <v>27</v>
      </c>
      <c r="JY21" s="135">
        <v>155401.0</v>
      </c>
      <c r="JZ21" s="136">
        <f t="shared" si="63"/>
        <v>202021</v>
      </c>
      <c r="KA21" s="141">
        <v>480.0</v>
      </c>
      <c r="KB21" s="134">
        <f t="shared" si="108"/>
        <v>96970080</v>
      </c>
      <c r="KC21" s="127" t="s">
        <v>230</v>
      </c>
      <c r="KD21" s="127" t="s">
        <v>37</v>
      </c>
      <c r="KE21" s="128" t="s">
        <v>18</v>
      </c>
      <c r="KF21" s="129" t="s">
        <v>38</v>
      </c>
      <c r="KG21" s="130" t="s">
        <v>27</v>
      </c>
      <c r="KH21" s="135">
        <v>160000.0</v>
      </c>
      <c r="KI21" s="136">
        <f t="shared" si="65"/>
        <v>208000</v>
      </c>
      <c r="KJ21" s="141">
        <v>480.0</v>
      </c>
      <c r="KK21" s="134">
        <f t="shared" si="109"/>
        <v>99840000</v>
      </c>
      <c r="KL21" s="127" t="s">
        <v>230</v>
      </c>
      <c r="KM21" s="127" t="s">
        <v>37</v>
      </c>
      <c r="KN21" s="128" t="s">
        <v>18</v>
      </c>
      <c r="KO21" s="129" t="s">
        <v>38</v>
      </c>
      <c r="KP21" s="130" t="s">
        <v>27</v>
      </c>
      <c r="KQ21" s="135">
        <v>155000.0</v>
      </c>
      <c r="KR21" s="136">
        <f t="shared" si="67"/>
        <v>201500</v>
      </c>
      <c r="KS21" s="141">
        <v>480.0</v>
      </c>
      <c r="KT21" s="134">
        <f t="shared" si="110"/>
        <v>96720000</v>
      </c>
      <c r="KU21" s="127" t="s">
        <v>230</v>
      </c>
      <c r="KV21" s="127" t="s">
        <v>37</v>
      </c>
      <c r="KW21" s="128" t="s">
        <v>18</v>
      </c>
      <c r="KX21" s="129" t="s">
        <v>38</v>
      </c>
      <c r="KY21" s="130" t="s">
        <v>27</v>
      </c>
      <c r="KZ21" s="135">
        <v>155448.0</v>
      </c>
      <c r="LA21" s="136">
        <f t="shared" si="69"/>
        <v>202082</v>
      </c>
      <c r="LB21" s="141">
        <v>480.0</v>
      </c>
      <c r="LC21" s="134">
        <f t="shared" si="111"/>
        <v>96999360</v>
      </c>
      <c r="LD21" s="127" t="s">
        <v>230</v>
      </c>
      <c r="LE21" s="127" t="s">
        <v>37</v>
      </c>
      <c r="LF21" s="128" t="s">
        <v>18</v>
      </c>
      <c r="LG21" s="129" t="s">
        <v>38</v>
      </c>
      <c r="LH21" s="130" t="s">
        <v>27</v>
      </c>
      <c r="LI21" s="135">
        <v>156236.0</v>
      </c>
      <c r="LJ21" s="136">
        <f t="shared" si="71"/>
        <v>203107</v>
      </c>
      <c r="LK21" s="141">
        <v>480.0</v>
      </c>
      <c r="LL21" s="134">
        <f t="shared" si="112"/>
        <v>97491360</v>
      </c>
      <c r="LM21" s="147" t="s">
        <v>230</v>
      </c>
      <c r="LN21" s="148" t="s">
        <v>37</v>
      </c>
      <c r="LO21" s="149" t="s">
        <v>18</v>
      </c>
      <c r="LP21" s="129" t="s">
        <v>38</v>
      </c>
      <c r="LQ21" s="130" t="s">
        <v>27</v>
      </c>
      <c r="LR21" s="139">
        <v>152523.0</v>
      </c>
      <c r="LS21" s="136">
        <f t="shared" si="73"/>
        <v>198280</v>
      </c>
      <c r="LT21" s="141">
        <v>480.0</v>
      </c>
      <c r="LU21" s="134">
        <f t="shared" si="113"/>
        <v>95174400</v>
      </c>
      <c r="LV21" s="147" t="s">
        <v>230</v>
      </c>
      <c r="LW21" s="148" t="s">
        <v>37</v>
      </c>
      <c r="LX21" s="149" t="s">
        <v>18</v>
      </c>
      <c r="LY21" s="129" t="s">
        <v>38</v>
      </c>
      <c r="LZ21" s="130" t="s">
        <v>27</v>
      </c>
      <c r="MA21" s="139">
        <v>153166.0</v>
      </c>
      <c r="MB21" s="136">
        <f t="shared" si="75"/>
        <v>199116</v>
      </c>
      <c r="MC21" s="141">
        <v>480.0</v>
      </c>
      <c r="MD21" s="134">
        <f t="shared" si="114"/>
        <v>95575680</v>
      </c>
    </row>
    <row r="22" ht="18.0" customHeight="1">
      <c r="A22" s="127">
        <v>1.11</v>
      </c>
      <c r="B22" s="127">
        <v>3.3</v>
      </c>
      <c r="C22" s="128" t="s">
        <v>18</v>
      </c>
      <c r="D22" s="129" t="s">
        <v>40</v>
      </c>
      <c r="E22" s="130" t="s">
        <v>27</v>
      </c>
      <c r="F22" s="131">
        <v>169382.57</v>
      </c>
      <c r="G22" s="132">
        <f t="shared" si="1"/>
        <v>220197</v>
      </c>
      <c r="H22" s="140">
        <v>2400.0</v>
      </c>
      <c r="I22" s="134">
        <f t="shared" si="77"/>
        <v>528472800</v>
      </c>
      <c r="J22" s="127">
        <v>1.11</v>
      </c>
      <c r="K22" s="127" t="s">
        <v>39</v>
      </c>
      <c r="L22" s="128" t="s">
        <v>18</v>
      </c>
      <c r="M22" s="129" t="s">
        <v>40</v>
      </c>
      <c r="N22" s="130" t="s">
        <v>27</v>
      </c>
      <c r="O22" s="135">
        <v>169145.0</v>
      </c>
      <c r="P22" s="136">
        <f t="shared" si="3"/>
        <v>219889</v>
      </c>
      <c r="Q22" s="141">
        <v>2400.0</v>
      </c>
      <c r="R22" s="134">
        <f t="shared" si="78"/>
        <v>527733600</v>
      </c>
      <c r="S22" s="127">
        <v>1.11</v>
      </c>
      <c r="T22" s="127" t="s">
        <v>39</v>
      </c>
      <c r="U22" s="128" t="s">
        <v>18</v>
      </c>
      <c r="V22" s="129" t="s">
        <v>40</v>
      </c>
      <c r="W22" s="130" t="s">
        <v>27</v>
      </c>
      <c r="X22" s="135">
        <v>170012.72</v>
      </c>
      <c r="Y22" s="136">
        <f t="shared" si="5"/>
        <v>221017</v>
      </c>
      <c r="Z22" s="141">
        <v>2400.0</v>
      </c>
      <c r="AA22" s="134">
        <f t="shared" si="79"/>
        <v>530440800</v>
      </c>
      <c r="AB22" s="127">
        <v>1.11</v>
      </c>
      <c r="AC22" s="127" t="s">
        <v>39</v>
      </c>
      <c r="AD22" s="128" t="s">
        <v>18</v>
      </c>
      <c r="AE22" s="129" t="s">
        <v>40</v>
      </c>
      <c r="AF22" s="130" t="s">
        <v>27</v>
      </c>
      <c r="AG22" s="135">
        <v>170729.0</v>
      </c>
      <c r="AH22" s="136">
        <f t="shared" si="7"/>
        <v>221948</v>
      </c>
      <c r="AI22" s="141">
        <v>2400.0</v>
      </c>
      <c r="AJ22" s="134">
        <f t="shared" si="80"/>
        <v>532675200</v>
      </c>
      <c r="AK22" s="127">
        <v>1.11</v>
      </c>
      <c r="AL22" s="127" t="s">
        <v>39</v>
      </c>
      <c r="AM22" s="128" t="s">
        <v>18</v>
      </c>
      <c r="AN22" s="129" t="s">
        <v>40</v>
      </c>
      <c r="AO22" s="130" t="s">
        <v>27</v>
      </c>
      <c r="AP22" s="135">
        <v>169346.0</v>
      </c>
      <c r="AQ22" s="136">
        <f t="shared" si="9"/>
        <v>220150</v>
      </c>
      <c r="AR22" s="141">
        <v>2400.0</v>
      </c>
      <c r="AS22" s="134">
        <f t="shared" si="81"/>
        <v>528360000</v>
      </c>
      <c r="AT22" s="127">
        <v>1.11</v>
      </c>
      <c r="AU22" s="127" t="s">
        <v>39</v>
      </c>
      <c r="AV22" s="128" t="s">
        <v>18</v>
      </c>
      <c r="AW22" s="129" t="s">
        <v>40</v>
      </c>
      <c r="AX22" s="130" t="s">
        <v>27</v>
      </c>
      <c r="AY22" s="135">
        <v>169509.0</v>
      </c>
      <c r="AZ22" s="136">
        <f t="shared" si="11"/>
        <v>220362</v>
      </c>
      <c r="BA22" s="141">
        <v>2400.0</v>
      </c>
      <c r="BB22" s="134">
        <f t="shared" si="82"/>
        <v>528868800</v>
      </c>
      <c r="BC22" s="127">
        <v>1.11</v>
      </c>
      <c r="BD22" s="127" t="s">
        <v>39</v>
      </c>
      <c r="BE22" s="128" t="s">
        <v>18</v>
      </c>
      <c r="BF22" s="129" t="s">
        <v>40</v>
      </c>
      <c r="BG22" s="130" t="s">
        <v>27</v>
      </c>
      <c r="BH22" s="135">
        <v>170549.0</v>
      </c>
      <c r="BI22" s="136">
        <f t="shared" si="13"/>
        <v>221714</v>
      </c>
      <c r="BJ22" s="141">
        <v>2400.0</v>
      </c>
      <c r="BK22" s="134">
        <f t="shared" si="83"/>
        <v>532113600</v>
      </c>
      <c r="BL22" s="127">
        <v>1.11</v>
      </c>
      <c r="BM22" s="127" t="s">
        <v>39</v>
      </c>
      <c r="BN22" s="128" t="s">
        <v>18</v>
      </c>
      <c r="BO22" s="129" t="s">
        <v>40</v>
      </c>
      <c r="BP22" s="130" t="s">
        <v>27</v>
      </c>
      <c r="BQ22" s="135">
        <v>170985.0</v>
      </c>
      <c r="BR22" s="136">
        <f t="shared" si="15"/>
        <v>222281</v>
      </c>
      <c r="BS22" s="141">
        <v>2400.0</v>
      </c>
      <c r="BT22" s="134">
        <f t="shared" si="84"/>
        <v>533474400</v>
      </c>
      <c r="BU22" s="127">
        <v>1.11</v>
      </c>
      <c r="BV22" s="127" t="s">
        <v>39</v>
      </c>
      <c r="BW22" s="128" t="s">
        <v>18</v>
      </c>
      <c r="BX22" s="129" t="s">
        <v>40</v>
      </c>
      <c r="BY22" s="130" t="s">
        <v>27</v>
      </c>
      <c r="BZ22" s="135">
        <v>170643.0</v>
      </c>
      <c r="CA22" s="136">
        <f t="shared" si="17"/>
        <v>221836</v>
      </c>
      <c r="CB22" s="141">
        <v>2400.0</v>
      </c>
      <c r="CC22" s="134">
        <f t="shared" si="85"/>
        <v>532406400</v>
      </c>
      <c r="CD22" s="127" t="s">
        <v>231</v>
      </c>
      <c r="CE22" s="127" t="s">
        <v>39</v>
      </c>
      <c r="CF22" s="128" t="s">
        <v>18</v>
      </c>
      <c r="CG22" s="129" t="s">
        <v>40</v>
      </c>
      <c r="CH22" s="130" t="s">
        <v>27</v>
      </c>
      <c r="CI22" s="135">
        <v>165638.0</v>
      </c>
      <c r="CJ22" s="136">
        <f t="shared" si="19"/>
        <v>215329</v>
      </c>
      <c r="CK22" s="141">
        <v>2400.0</v>
      </c>
      <c r="CL22" s="134">
        <f t="shared" si="86"/>
        <v>516789600</v>
      </c>
      <c r="CM22" s="127" t="s">
        <v>231</v>
      </c>
      <c r="CN22" s="127" t="s">
        <v>39</v>
      </c>
      <c r="CO22" s="128" t="s">
        <v>18</v>
      </c>
      <c r="CP22" s="129" t="s">
        <v>40</v>
      </c>
      <c r="CQ22" s="130" t="s">
        <v>27</v>
      </c>
      <c r="CR22" s="135">
        <v>171745.88</v>
      </c>
      <c r="CS22" s="136">
        <f t="shared" si="21"/>
        <v>223270</v>
      </c>
      <c r="CT22" s="141">
        <v>2400.0</v>
      </c>
      <c r="CU22" s="134">
        <f t="shared" si="87"/>
        <v>535848000</v>
      </c>
      <c r="CV22" s="127" t="s">
        <v>231</v>
      </c>
      <c r="CW22" s="127" t="s">
        <v>39</v>
      </c>
      <c r="CX22" s="128" t="s">
        <v>18</v>
      </c>
      <c r="CY22" s="129" t="s">
        <v>40</v>
      </c>
      <c r="CZ22" s="130" t="s">
        <v>27</v>
      </c>
      <c r="DA22" s="135">
        <v>167438.0</v>
      </c>
      <c r="DB22" s="136">
        <f t="shared" si="23"/>
        <v>217669</v>
      </c>
      <c r="DC22" s="141">
        <v>2400.0</v>
      </c>
      <c r="DD22" s="134">
        <f t="shared" si="88"/>
        <v>522405600</v>
      </c>
      <c r="DE22" s="127" t="s">
        <v>231</v>
      </c>
      <c r="DF22" s="127" t="s">
        <v>39</v>
      </c>
      <c r="DG22" s="128" t="s">
        <v>18</v>
      </c>
      <c r="DH22" s="129" t="s">
        <v>40</v>
      </c>
      <c r="DI22" s="130" t="s">
        <v>27</v>
      </c>
      <c r="DJ22" s="135">
        <v>160000.0</v>
      </c>
      <c r="DK22" s="136">
        <f t="shared" si="25"/>
        <v>208000</v>
      </c>
      <c r="DL22" s="141">
        <v>2400.0</v>
      </c>
      <c r="DM22" s="134">
        <f t="shared" si="89"/>
        <v>499200000</v>
      </c>
      <c r="DN22" s="127" t="s">
        <v>231</v>
      </c>
      <c r="DO22" s="127" t="s">
        <v>39</v>
      </c>
      <c r="DP22" s="128" t="s">
        <v>18</v>
      </c>
      <c r="DQ22" s="129" t="s">
        <v>40</v>
      </c>
      <c r="DR22" s="130" t="s">
        <v>27</v>
      </c>
      <c r="DS22" s="135">
        <v>170337.0</v>
      </c>
      <c r="DT22" s="136">
        <f t="shared" si="27"/>
        <v>221438</v>
      </c>
      <c r="DU22" s="141">
        <v>2400.0</v>
      </c>
      <c r="DV22" s="134">
        <f t="shared" si="90"/>
        <v>531451200</v>
      </c>
      <c r="DW22" s="127" t="s">
        <v>231</v>
      </c>
      <c r="DX22" s="127" t="s">
        <v>39</v>
      </c>
      <c r="DY22" s="128" t="s">
        <v>18</v>
      </c>
      <c r="DZ22" s="129" t="s">
        <v>40</v>
      </c>
      <c r="EA22" s="130" t="s">
        <v>27</v>
      </c>
      <c r="EB22" s="135">
        <v>168875.0</v>
      </c>
      <c r="EC22" s="136">
        <f t="shared" si="29"/>
        <v>219538</v>
      </c>
      <c r="ED22" s="141">
        <v>2400.0</v>
      </c>
      <c r="EE22" s="134">
        <f t="shared" si="91"/>
        <v>526891200</v>
      </c>
      <c r="EF22" s="127">
        <v>1.11</v>
      </c>
      <c r="EG22" s="127" t="s">
        <v>39</v>
      </c>
      <c r="EH22" s="128" t="s">
        <v>18</v>
      </c>
      <c r="EI22" s="129" t="s">
        <v>40</v>
      </c>
      <c r="EJ22" s="130" t="s">
        <v>27</v>
      </c>
      <c r="EK22" s="135">
        <v>180041.0</v>
      </c>
      <c r="EL22" s="136">
        <f t="shared" si="31"/>
        <v>234053</v>
      </c>
      <c r="EM22" s="141">
        <v>2400.0</v>
      </c>
      <c r="EN22" s="134">
        <f t="shared" si="92"/>
        <v>561727200</v>
      </c>
      <c r="EO22" s="127">
        <v>1.11</v>
      </c>
      <c r="EP22" s="127" t="s">
        <v>39</v>
      </c>
      <c r="EQ22" s="128" t="s">
        <v>18</v>
      </c>
      <c r="ER22" s="129" t="s">
        <v>40</v>
      </c>
      <c r="ES22" s="130" t="s">
        <v>27</v>
      </c>
      <c r="ET22" s="135">
        <v>170481.0</v>
      </c>
      <c r="EU22" s="136">
        <f t="shared" si="33"/>
        <v>221625</v>
      </c>
      <c r="EV22" s="141">
        <v>2400.0</v>
      </c>
      <c r="EW22" s="134">
        <f t="shared" si="93"/>
        <v>531900000</v>
      </c>
      <c r="EX22" s="127">
        <v>1.11</v>
      </c>
      <c r="EY22" s="127" t="s">
        <v>39</v>
      </c>
      <c r="EZ22" s="128" t="s">
        <v>18</v>
      </c>
      <c r="FA22" s="129" t="s">
        <v>40</v>
      </c>
      <c r="FB22" s="130" t="s">
        <v>27</v>
      </c>
      <c r="FC22" s="135">
        <v>165034.0</v>
      </c>
      <c r="FD22" s="136">
        <f t="shared" si="35"/>
        <v>214544</v>
      </c>
      <c r="FE22" s="141">
        <v>2400.0</v>
      </c>
      <c r="FF22" s="134">
        <f t="shared" si="94"/>
        <v>514905600</v>
      </c>
      <c r="FG22" s="127">
        <v>1.11</v>
      </c>
      <c r="FH22" s="127" t="s">
        <v>39</v>
      </c>
      <c r="FI22" s="128" t="s">
        <v>18</v>
      </c>
      <c r="FJ22" s="129" t="s">
        <v>40</v>
      </c>
      <c r="FK22" s="130" t="s">
        <v>27</v>
      </c>
      <c r="FL22" s="135">
        <v>171489.0</v>
      </c>
      <c r="FM22" s="136">
        <f t="shared" si="37"/>
        <v>222936</v>
      </c>
      <c r="FN22" s="141">
        <v>2400.0</v>
      </c>
      <c r="FO22" s="134">
        <f t="shared" si="95"/>
        <v>535046400</v>
      </c>
      <c r="FP22" s="127">
        <v>1.11</v>
      </c>
      <c r="FQ22" s="127" t="s">
        <v>39</v>
      </c>
      <c r="FR22" s="128" t="s">
        <v>18</v>
      </c>
      <c r="FS22" s="129" t="s">
        <v>40</v>
      </c>
      <c r="FT22" s="130" t="s">
        <v>27</v>
      </c>
      <c r="FU22" s="135">
        <v>170049.0</v>
      </c>
      <c r="FV22" s="136">
        <f t="shared" si="39"/>
        <v>221064</v>
      </c>
      <c r="FW22" s="141">
        <v>2400.0</v>
      </c>
      <c r="FX22" s="134">
        <f t="shared" si="96"/>
        <v>530553600</v>
      </c>
      <c r="FY22" s="127" t="s">
        <v>231</v>
      </c>
      <c r="FZ22" s="127" t="s">
        <v>39</v>
      </c>
      <c r="GA22" s="128" t="s">
        <v>18</v>
      </c>
      <c r="GB22" s="129" t="s">
        <v>40</v>
      </c>
      <c r="GC22" s="130" t="s">
        <v>27</v>
      </c>
      <c r="GD22" s="135">
        <v>170701.0</v>
      </c>
      <c r="GE22" s="136">
        <f t="shared" si="41"/>
        <v>221911</v>
      </c>
      <c r="GF22" s="141">
        <v>2400.0</v>
      </c>
      <c r="GG22" s="134">
        <f t="shared" si="97"/>
        <v>532586400</v>
      </c>
      <c r="GH22" s="127" t="s">
        <v>231</v>
      </c>
      <c r="GI22" s="127" t="s">
        <v>39</v>
      </c>
      <c r="GJ22" s="128" t="s">
        <v>18</v>
      </c>
      <c r="GK22" s="129" t="s">
        <v>40</v>
      </c>
      <c r="GL22" s="130" t="s">
        <v>27</v>
      </c>
      <c r="GM22" s="135">
        <v>170022.0</v>
      </c>
      <c r="GN22" s="136">
        <f t="shared" si="43"/>
        <v>221029</v>
      </c>
      <c r="GO22" s="141">
        <v>2400.0</v>
      </c>
      <c r="GP22" s="134">
        <f t="shared" si="98"/>
        <v>530469600</v>
      </c>
      <c r="GQ22" s="127">
        <v>1.11</v>
      </c>
      <c r="GR22" s="127" t="s">
        <v>39</v>
      </c>
      <c r="GS22" s="128" t="s">
        <v>18</v>
      </c>
      <c r="GT22" s="129" t="s">
        <v>40</v>
      </c>
      <c r="GU22" s="130" t="s">
        <v>27</v>
      </c>
      <c r="GV22" s="135">
        <v>172263.23</v>
      </c>
      <c r="GW22" s="136">
        <f t="shared" si="45"/>
        <v>223942</v>
      </c>
      <c r="GX22" s="141">
        <v>2400.0</v>
      </c>
      <c r="GY22" s="134">
        <f t="shared" si="99"/>
        <v>537460800</v>
      </c>
      <c r="GZ22" s="127" t="s">
        <v>231</v>
      </c>
      <c r="HA22" s="127" t="s">
        <v>39</v>
      </c>
      <c r="HB22" s="128" t="s">
        <v>18</v>
      </c>
      <c r="HC22" s="129" t="s">
        <v>40</v>
      </c>
      <c r="HD22" s="130" t="s">
        <v>27</v>
      </c>
      <c r="HE22" s="135">
        <v>165000.0</v>
      </c>
      <c r="HF22" s="136">
        <f t="shared" si="47"/>
        <v>214500</v>
      </c>
      <c r="HG22" s="141">
        <v>2400.0</v>
      </c>
      <c r="HH22" s="134">
        <f t="shared" si="100"/>
        <v>514800000</v>
      </c>
      <c r="HI22" s="127" t="s">
        <v>231</v>
      </c>
      <c r="HJ22" s="127" t="s">
        <v>39</v>
      </c>
      <c r="HK22" s="128" t="s">
        <v>18</v>
      </c>
      <c r="HL22" s="129" t="s">
        <v>40</v>
      </c>
      <c r="HM22" s="130" t="s">
        <v>27</v>
      </c>
      <c r="HN22" s="135">
        <v>168000.0</v>
      </c>
      <c r="HO22" s="136">
        <f t="shared" si="49"/>
        <v>218400</v>
      </c>
      <c r="HP22" s="141">
        <v>2400.0</v>
      </c>
      <c r="HQ22" s="134">
        <f t="shared" si="101"/>
        <v>524160000</v>
      </c>
      <c r="HR22" s="127" t="s">
        <v>231</v>
      </c>
      <c r="HS22" s="127" t="s">
        <v>39</v>
      </c>
      <c r="HT22" s="128" t="s">
        <v>18</v>
      </c>
      <c r="HU22" s="129" t="s">
        <v>40</v>
      </c>
      <c r="HV22" s="130" t="s">
        <v>27</v>
      </c>
      <c r="HW22" s="135">
        <v>170940.0</v>
      </c>
      <c r="HX22" s="136">
        <f t="shared" si="51"/>
        <v>222222</v>
      </c>
      <c r="HY22" s="141">
        <v>2400.0</v>
      </c>
      <c r="HZ22" s="134">
        <f t="shared" si="102"/>
        <v>533332800</v>
      </c>
      <c r="IA22" s="147" t="s">
        <v>231</v>
      </c>
      <c r="IB22" s="148" t="s">
        <v>39</v>
      </c>
      <c r="IC22" s="149" t="s">
        <v>18</v>
      </c>
      <c r="ID22" s="150" t="s">
        <v>40</v>
      </c>
      <c r="IE22" s="151" t="s">
        <v>27</v>
      </c>
      <c r="IF22" s="135">
        <v>169779.0</v>
      </c>
      <c r="IG22" s="136">
        <f t="shared" si="53"/>
        <v>220713</v>
      </c>
      <c r="IH22" s="141">
        <v>2400.0</v>
      </c>
      <c r="II22" s="134">
        <f t="shared" si="103"/>
        <v>529711200</v>
      </c>
      <c r="IJ22" s="127" t="s">
        <v>231</v>
      </c>
      <c r="IK22" s="127" t="s">
        <v>39</v>
      </c>
      <c r="IL22" s="128" t="s">
        <v>18</v>
      </c>
      <c r="IM22" s="129" t="s">
        <v>40</v>
      </c>
      <c r="IN22" s="130" t="s">
        <v>27</v>
      </c>
      <c r="IO22" s="135">
        <v>170157.0</v>
      </c>
      <c r="IP22" s="136">
        <f t="shared" si="55"/>
        <v>221204</v>
      </c>
      <c r="IQ22" s="141">
        <v>2400.0</v>
      </c>
      <c r="IR22" s="134">
        <f t="shared" si="104"/>
        <v>530889600</v>
      </c>
      <c r="IS22" s="127" t="s">
        <v>231</v>
      </c>
      <c r="IT22" s="127" t="s">
        <v>39</v>
      </c>
      <c r="IU22" s="128" t="s">
        <v>18</v>
      </c>
      <c r="IV22" s="129" t="s">
        <v>40</v>
      </c>
      <c r="IW22" s="130" t="s">
        <v>27</v>
      </c>
      <c r="IX22" s="135">
        <v>170013.0</v>
      </c>
      <c r="IY22" s="136">
        <f t="shared" si="57"/>
        <v>221017</v>
      </c>
      <c r="IZ22" s="141">
        <v>2400.0</v>
      </c>
      <c r="JA22" s="134">
        <f t="shared" si="105"/>
        <v>530440800</v>
      </c>
      <c r="JB22" s="127" t="s">
        <v>231</v>
      </c>
      <c r="JC22" s="127" t="s">
        <v>39</v>
      </c>
      <c r="JD22" s="128" t="s">
        <v>18</v>
      </c>
      <c r="JE22" s="129" t="s">
        <v>40</v>
      </c>
      <c r="JF22" s="130" t="s">
        <v>27</v>
      </c>
      <c r="JG22" s="135">
        <v>168032.0</v>
      </c>
      <c r="JH22" s="136">
        <f t="shared" si="59"/>
        <v>218442</v>
      </c>
      <c r="JI22" s="141">
        <v>2400.0</v>
      </c>
      <c r="JJ22" s="134">
        <f t="shared" si="106"/>
        <v>524260800</v>
      </c>
      <c r="JK22" s="127" t="s">
        <v>231</v>
      </c>
      <c r="JL22" s="127" t="s">
        <v>39</v>
      </c>
      <c r="JM22" s="128" t="s">
        <v>18</v>
      </c>
      <c r="JN22" s="129" t="s">
        <v>40</v>
      </c>
      <c r="JO22" s="130" t="s">
        <v>27</v>
      </c>
      <c r="JP22" s="135">
        <v>172335.0</v>
      </c>
      <c r="JQ22" s="136">
        <f t="shared" si="61"/>
        <v>224036</v>
      </c>
      <c r="JR22" s="141">
        <v>2400.0</v>
      </c>
      <c r="JS22" s="134">
        <f t="shared" si="107"/>
        <v>537686400</v>
      </c>
      <c r="JT22" s="127" t="s">
        <v>231</v>
      </c>
      <c r="JU22" s="127" t="s">
        <v>39</v>
      </c>
      <c r="JV22" s="128" t="s">
        <v>18</v>
      </c>
      <c r="JW22" s="129" t="s">
        <v>40</v>
      </c>
      <c r="JX22" s="130" t="s">
        <v>27</v>
      </c>
      <c r="JY22" s="135">
        <v>169713.0</v>
      </c>
      <c r="JZ22" s="136">
        <f t="shared" si="63"/>
        <v>220627</v>
      </c>
      <c r="KA22" s="141">
        <v>2400.0</v>
      </c>
      <c r="KB22" s="134">
        <f t="shared" si="108"/>
        <v>529504800</v>
      </c>
      <c r="KC22" s="127" t="s">
        <v>231</v>
      </c>
      <c r="KD22" s="127" t="s">
        <v>39</v>
      </c>
      <c r="KE22" s="128" t="s">
        <v>18</v>
      </c>
      <c r="KF22" s="129" t="s">
        <v>40</v>
      </c>
      <c r="KG22" s="130" t="s">
        <v>27</v>
      </c>
      <c r="KH22" s="135">
        <v>170000.0</v>
      </c>
      <c r="KI22" s="136">
        <f t="shared" si="65"/>
        <v>221000</v>
      </c>
      <c r="KJ22" s="141">
        <v>2400.0</v>
      </c>
      <c r="KK22" s="134">
        <f t="shared" si="109"/>
        <v>530400000</v>
      </c>
      <c r="KL22" s="127" t="s">
        <v>231</v>
      </c>
      <c r="KM22" s="127" t="s">
        <v>39</v>
      </c>
      <c r="KN22" s="128" t="s">
        <v>18</v>
      </c>
      <c r="KO22" s="129" t="s">
        <v>40</v>
      </c>
      <c r="KP22" s="130" t="s">
        <v>27</v>
      </c>
      <c r="KQ22" s="135">
        <v>170000.0</v>
      </c>
      <c r="KR22" s="136">
        <f t="shared" si="67"/>
        <v>221000</v>
      </c>
      <c r="KS22" s="141">
        <v>2400.0</v>
      </c>
      <c r="KT22" s="134">
        <f t="shared" si="110"/>
        <v>530400000</v>
      </c>
      <c r="KU22" s="127" t="s">
        <v>231</v>
      </c>
      <c r="KV22" s="127" t="s">
        <v>39</v>
      </c>
      <c r="KW22" s="128" t="s">
        <v>18</v>
      </c>
      <c r="KX22" s="129" t="s">
        <v>40</v>
      </c>
      <c r="KY22" s="130" t="s">
        <v>27</v>
      </c>
      <c r="KZ22" s="135">
        <v>169764.0</v>
      </c>
      <c r="LA22" s="136">
        <f t="shared" si="69"/>
        <v>220693</v>
      </c>
      <c r="LB22" s="141">
        <v>2400.0</v>
      </c>
      <c r="LC22" s="134">
        <f t="shared" si="111"/>
        <v>529663200</v>
      </c>
      <c r="LD22" s="127" t="s">
        <v>231</v>
      </c>
      <c r="LE22" s="127" t="s">
        <v>39</v>
      </c>
      <c r="LF22" s="128" t="s">
        <v>18</v>
      </c>
      <c r="LG22" s="129" t="s">
        <v>40</v>
      </c>
      <c r="LH22" s="130" t="s">
        <v>27</v>
      </c>
      <c r="LI22" s="135">
        <v>165000.0</v>
      </c>
      <c r="LJ22" s="136">
        <f t="shared" si="71"/>
        <v>214500</v>
      </c>
      <c r="LK22" s="141">
        <v>2400.0</v>
      </c>
      <c r="LL22" s="134">
        <f t="shared" si="112"/>
        <v>514800000</v>
      </c>
      <c r="LM22" s="147" t="s">
        <v>231</v>
      </c>
      <c r="LN22" s="148" t="s">
        <v>39</v>
      </c>
      <c r="LO22" s="149" t="s">
        <v>18</v>
      </c>
      <c r="LP22" s="129" t="s">
        <v>40</v>
      </c>
      <c r="LQ22" s="130" t="s">
        <v>27</v>
      </c>
      <c r="LR22" s="139">
        <v>166570.0</v>
      </c>
      <c r="LS22" s="136">
        <f t="shared" si="73"/>
        <v>216541</v>
      </c>
      <c r="LT22" s="141">
        <v>2400.0</v>
      </c>
      <c r="LU22" s="134">
        <f t="shared" si="113"/>
        <v>519698400</v>
      </c>
      <c r="LV22" s="147" t="s">
        <v>231</v>
      </c>
      <c r="LW22" s="148" t="s">
        <v>39</v>
      </c>
      <c r="LX22" s="149" t="s">
        <v>18</v>
      </c>
      <c r="LY22" s="129" t="s">
        <v>40</v>
      </c>
      <c r="LZ22" s="130" t="s">
        <v>27</v>
      </c>
      <c r="MA22" s="139">
        <v>167272.0</v>
      </c>
      <c r="MB22" s="136">
        <f t="shared" si="75"/>
        <v>217454</v>
      </c>
      <c r="MC22" s="141">
        <v>2400.0</v>
      </c>
      <c r="MD22" s="134">
        <f t="shared" si="114"/>
        <v>521889600</v>
      </c>
    </row>
    <row r="23" ht="18.0" customHeight="1">
      <c r="A23" s="127">
        <v>1.12</v>
      </c>
      <c r="B23" s="127">
        <v>3.6</v>
      </c>
      <c r="C23" s="128" t="s">
        <v>18</v>
      </c>
      <c r="D23" s="129" t="s">
        <v>42</v>
      </c>
      <c r="E23" s="130" t="s">
        <v>20</v>
      </c>
      <c r="F23" s="131">
        <v>2639.88</v>
      </c>
      <c r="G23" s="132">
        <f t="shared" si="1"/>
        <v>3432</v>
      </c>
      <c r="H23" s="140">
        <v>12000.0</v>
      </c>
      <c r="I23" s="134">
        <f t="shared" si="77"/>
        <v>41184000</v>
      </c>
      <c r="J23" s="127">
        <v>1.12</v>
      </c>
      <c r="K23" s="127" t="s">
        <v>41</v>
      </c>
      <c r="L23" s="128" t="s">
        <v>18</v>
      </c>
      <c r="M23" s="129" t="s">
        <v>42</v>
      </c>
      <c r="N23" s="130" t="s">
        <v>20</v>
      </c>
      <c r="O23" s="135">
        <v>2636.0</v>
      </c>
      <c r="P23" s="136">
        <f t="shared" si="3"/>
        <v>3427</v>
      </c>
      <c r="Q23" s="141">
        <v>12000.0</v>
      </c>
      <c r="R23" s="134">
        <f t="shared" si="78"/>
        <v>41124000</v>
      </c>
      <c r="S23" s="127">
        <v>1.12</v>
      </c>
      <c r="T23" s="127" t="s">
        <v>41</v>
      </c>
      <c r="U23" s="128" t="s">
        <v>18</v>
      </c>
      <c r="V23" s="129" t="s">
        <v>42</v>
      </c>
      <c r="W23" s="130" t="s">
        <v>20</v>
      </c>
      <c r="X23" s="135">
        <v>2649.71</v>
      </c>
      <c r="Y23" s="136">
        <f t="shared" si="5"/>
        <v>3445</v>
      </c>
      <c r="Z23" s="141">
        <v>12000.0</v>
      </c>
      <c r="AA23" s="134">
        <f t="shared" si="79"/>
        <v>41340000</v>
      </c>
      <c r="AB23" s="127">
        <v>1.12</v>
      </c>
      <c r="AC23" s="127" t="s">
        <v>41</v>
      </c>
      <c r="AD23" s="128" t="s">
        <v>18</v>
      </c>
      <c r="AE23" s="129" t="s">
        <v>42</v>
      </c>
      <c r="AF23" s="130" t="s">
        <v>20</v>
      </c>
      <c r="AG23" s="135">
        <v>2661.0</v>
      </c>
      <c r="AH23" s="136">
        <f t="shared" si="7"/>
        <v>3459</v>
      </c>
      <c r="AI23" s="141">
        <v>12000.0</v>
      </c>
      <c r="AJ23" s="134">
        <f t="shared" si="80"/>
        <v>41508000</v>
      </c>
      <c r="AK23" s="127">
        <v>1.12</v>
      </c>
      <c r="AL23" s="127" t="s">
        <v>41</v>
      </c>
      <c r="AM23" s="128" t="s">
        <v>18</v>
      </c>
      <c r="AN23" s="129" t="s">
        <v>42</v>
      </c>
      <c r="AO23" s="130" t="s">
        <v>20</v>
      </c>
      <c r="AP23" s="135">
        <v>2639.0</v>
      </c>
      <c r="AQ23" s="136">
        <f t="shared" si="9"/>
        <v>3431</v>
      </c>
      <c r="AR23" s="141">
        <v>12000.0</v>
      </c>
      <c r="AS23" s="134">
        <f t="shared" si="81"/>
        <v>41172000</v>
      </c>
      <c r="AT23" s="127">
        <v>1.12</v>
      </c>
      <c r="AU23" s="127" t="s">
        <v>41</v>
      </c>
      <c r="AV23" s="128" t="s">
        <v>18</v>
      </c>
      <c r="AW23" s="129" t="s">
        <v>42</v>
      </c>
      <c r="AX23" s="130" t="s">
        <v>20</v>
      </c>
      <c r="AY23" s="135">
        <v>2642.0</v>
      </c>
      <c r="AZ23" s="136">
        <f t="shared" si="11"/>
        <v>3435</v>
      </c>
      <c r="BA23" s="141">
        <v>12000.0</v>
      </c>
      <c r="BB23" s="134">
        <f t="shared" si="82"/>
        <v>41220000</v>
      </c>
      <c r="BC23" s="127">
        <v>1.12</v>
      </c>
      <c r="BD23" s="127" t="s">
        <v>41</v>
      </c>
      <c r="BE23" s="128" t="s">
        <v>18</v>
      </c>
      <c r="BF23" s="129" t="s">
        <v>42</v>
      </c>
      <c r="BG23" s="130" t="s">
        <v>20</v>
      </c>
      <c r="BH23" s="135">
        <v>2658.0</v>
      </c>
      <c r="BI23" s="136">
        <f t="shared" si="13"/>
        <v>3455</v>
      </c>
      <c r="BJ23" s="141">
        <v>12000.0</v>
      </c>
      <c r="BK23" s="134">
        <f t="shared" si="83"/>
        <v>41460000</v>
      </c>
      <c r="BL23" s="127">
        <v>1.12</v>
      </c>
      <c r="BM23" s="127" t="s">
        <v>41</v>
      </c>
      <c r="BN23" s="128" t="s">
        <v>18</v>
      </c>
      <c r="BO23" s="129" t="s">
        <v>42</v>
      </c>
      <c r="BP23" s="130" t="s">
        <v>20</v>
      </c>
      <c r="BQ23" s="135">
        <v>2665.0</v>
      </c>
      <c r="BR23" s="136">
        <f t="shared" si="15"/>
        <v>3465</v>
      </c>
      <c r="BS23" s="141">
        <v>12000.0</v>
      </c>
      <c r="BT23" s="134">
        <f t="shared" si="84"/>
        <v>41580000</v>
      </c>
      <c r="BU23" s="127">
        <v>1.12</v>
      </c>
      <c r="BV23" s="127" t="s">
        <v>41</v>
      </c>
      <c r="BW23" s="128" t="s">
        <v>18</v>
      </c>
      <c r="BX23" s="129" t="s">
        <v>42</v>
      </c>
      <c r="BY23" s="130" t="s">
        <v>20</v>
      </c>
      <c r="BZ23" s="135">
        <v>2660.0</v>
      </c>
      <c r="CA23" s="136">
        <f t="shared" si="17"/>
        <v>3458</v>
      </c>
      <c r="CB23" s="141">
        <v>12000.0</v>
      </c>
      <c r="CC23" s="134">
        <f t="shared" si="85"/>
        <v>41496000</v>
      </c>
      <c r="CD23" s="127" t="s">
        <v>232</v>
      </c>
      <c r="CE23" s="127" t="s">
        <v>41</v>
      </c>
      <c r="CF23" s="128" t="s">
        <v>18</v>
      </c>
      <c r="CG23" s="129" t="s">
        <v>42</v>
      </c>
      <c r="CH23" s="130" t="s">
        <v>20</v>
      </c>
      <c r="CI23" s="135">
        <v>2582.0</v>
      </c>
      <c r="CJ23" s="136">
        <f t="shared" si="19"/>
        <v>3357</v>
      </c>
      <c r="CK23" s="141">
        <v>12000.0</v>
      </c>
      <c r="CL23" s="134">
        <f t="shared" si="86"/>
        <v>40284000</v>
      </c>
      <c r="CM23" s="127" t="s">
        <v>232</v>
      </c>
      <c r="CN23" s="127" t="s">
        <v>41</v>
      </c>
      <c r="CO23" s="128" t="s">
        <v>18</v>
      </c>
      <c r="CP23" s="129" t="s">
        <v>42</v>
      </c>
      <c r="CQ23" s="130" t="s">
        <v>20</v>
      </c>
      <c r="CR23" s="135">
        <v>2676.72</v>
      </c>
      <c r="CS23" s="136">
        <f t="shared" si="21"/>
        <v>3480</v>
      </c>
      <c r="CT23" s="141">
        <v>12000.0</v>
      </c>
      <c r="CU23" s="134">
        <f t="shared" si="87"/>
        <v>41760000</v>
      </c>
      <c r="CV23" s="127" t="s">
        <v>232</v>
      </c>
      <c r="CW23" s="127" t="s">
        <v>41</v>
      </c>
      <c r="CX23" s="128" t="s">
        <v>18</v>
      </c>
      <c r="CY23" s="129" t="s">
        <v>42</v>
      </c>
      <c r="CZ23" s="130" t="s">
        <v>20</v>
      </c>
      <c r="DA23" s="135">
        <v>2694.0</v>
      </c>
      <c r="DB23" s="136">
        <f t="shared" si="23"/>
        <v>3502</v>
      </c>
      <c r="DC23" s="141">
        <v>12000.0</v>
      </c>
      <c r="DD23" s="134">
        <f t="shared" si="88"/>
        <v>42024000</v>
      </c>
      <c r="DE23" s="127" t="s">
        <v>232</v>
      </c>
      <c r="DF23" s="127" t="s">
        <v>41</v>
      </c>
      <c r="DG23" s="128" t="s">
        <v>18</v>
      </c>
      <c r="DH23" s="129" t="s">
        <v>42</v>
      </c>
      <c r="DI23" s="130" t="s">
        <v>20</v>
      </c>
      <c r="DJ23" s="135">
        <v>2800.0</v>
      </c>
      <c r="DK23" s="136">
        <f t="shared" si="25"/>
        <v>3640</v>
      </c>
      <c r="DL23" s="141">
        <v>12000.0</v>
      </c>
      <c r="DM23" s="134">
        <f t="shared" si="89"/>
        <v>43680000</v>
      </c>
      <c r="DN23" s="127" t="s">
        <v>232</v>
      </c>
      <c r="DO23" s="127" t="s">
        <v>41</v>
      </c>
      <c r="DP23" s="128" t="s">
        <v>18</v>
      </c>
      <c r="DQ23" s="129" t="s">
        <v>42</v>
      </c>
      <c r="DR23" s="130" t="s">
        <v>20</v>
      </c>
      <c r="DS23" s="135">
        <v>2655.0</v>
      </c>
      <c r="DT23" s="136">
        <f t="shared" si="27"/>
        <v>3452</v>
      </c>
      <c r="DU23" s="141">
        <v>12000.0</v>
      </c>
      <c r="DV23" s="134">
        <f t="shared" si="90"/>
        <v>41424000</v>
      </c>
      <c r="DW23" s="127" t="s">
        <v>232</v>
      </c>
      <c r="DX23" s="127" t="s">
        <v>41</v>
      </c>
      <c r="DY23" s="128" t="s">
        <v>18</v>
      </c>
      <c r="DZ23" s="129" t="s">
        <v>42</v>
      </c>
      <c r="EA23" s="130" t="s">
        <v>20</v>
      </c>
      <c r="EB23" s="135">
        <v>2632.0</v>
      </c>
      <c r="EC23" s="136">
        <f t="shared" si="29"/>
        <v>3422</v>
      </c>
      <c r="ED23" s="141">
        <v>12000.0</v>
      </c>
      <c r="EE23" s="134">
        <f t="shared" si="91"/>
        <v>41064000</v>
      </c>
      <c r="EF23" s="127">
        <v>1.12</v>
      </c>
      <c r="EG23" s="127" t="s">
        <v>41</v>
      </c>
      <c r="EH23" s="128" t="s">
        <v>18</v>
      </c>
      <c r="EI23" s="129" t="s">
        <v>42</v>
      </c>
      <c r="EJ23" s="130" t="s">
        <v>20</v>
      </c>
      <c r="EK23" s="135">
        <v>2806.0</v>
      </c>
      <c r="EL23" s="136">
        <f t="shared" si="31"/>
        <v>3648</v>
      </c>
      <c r="EM23" s="141">
        <v>12000.0</v>
      </c>
      <c r="EN23" s="134">
        <f t="shared" si="92"/>
        <v>43776000</v>
      </c>
      <c r="EO23" s="127">
        <v>1.12</v>
      </c>
      <c r="EP23" s="127" t="s">
        <v>41</v>
      </c>
      <c r="EQ23" s="128" t="s">
        <v>18</v>
      </c>
      <c r="ER23" s="129" t="s">
        <v>42</v>
      </c>
      <c r="ES23" s="130" t="s">
        <v>20</v>
      </c>
      <c r="ET23" s="135">
        <v>2657.0</v>
      </c>
      <c r="EU23" s="136">
        <f t="shared" si="33"/>
        <v>3454</v>
      </c>
      <c r="EV23" s="141">
        <v>12000.0</v>
      </c>
      <c r="EW23" s="134">
        <f t="shared" si="93"/>
        <v>41448000</v>
      </c>
      <c r="EX23" s="127">
        <v>1.12</v>
      </c>
      <c r="EY23" s="127" t="s">
        <v>41</v>
      </c>
      <c r="EZ23" s="128" t="s">
        <v>18</v>
      </c>
      <c r="FA23" s="129" t="s">
        <v>42</v>
      </c>
      <c r="FB23" s="130" t="s">
        <v>20</v>
      </c>
      <c r="FC23" s="135">
        <v>2651.0</v>
      </c>
      <c r="FD23" s="136">
        <f t="shared" si="35"/>
        <v>3446</v>
      </c>
      <c r="FE23" s="141">
        <v>12000.0</v>
      </c>
      <c r="FF23" s="134">
        <f t="shared" si="94"/>
        <v>41352000</v>
      </c>
      <c r="FG23" s="127">
        <v>1.12</v>
      </c>
      <c r="FH23" s="127" t="s">
        <v>41</v>
      </c>
      <c r="FI23" s="128" t="s">
        <v>18</v>
      </c>
      <c r="FJ23" s="129" t="s">
        <v>42</v>
      </c>
      <c r="FK23" s="130" t="s">
        <v>20</v>
      </c>
      <c r="FL23" s="135">
        <v>2638.0</v>
      </c>
      <c r="FM23" s="136">
        <f t="shared" si="37"/>
        <v>3429</v>
      </c>
      <c r="FN23" s="141">
        <v>12000.0</v>
      </c>
      <c r="FO23" s="134">
        <f t="shared" si="95"/>
        <v>41148000</v>
      </c>
      <c r="FP23" s="127">
        <v>1.12</v>
      </c>
      <c r="FQ23" s="127" t="s">
        <v>41</v>
      </c>
      <c r="FR23" s="128" t="s">
        <v>18</v>
      </c>
      <c r="FS23" s="129" t="s">
        <v>42</v>
      </c>
      <c r="FT23" s="130" t="s">
        <v>20</v>
      </c>
      <c r="FU23" s="135">
        <v>2650.0</v>
      </c>
      <c r="FV23" s="136">
        <f t="shared" si="39"/>
        <v>3445</v>
      </c>
      <c r="FW23" s="141">
        <v>12000.0</v>
      </c>
      <c r="FX23" s="134">
        <f t="shared" si="96"/>
        <v>41340000</v>
      </c>
      <c r="FY23" s="127" t="s">
        <v>232</v>
      </c>
      <c r="FZ23" s="127" t="s">
        <v>41</v>
      </c>
      <c r="GA23" s="128" t="s">
        <v>18</v>
      </c>
      <c r="GB23" s="129" t="s">
        <v>42</v>
      </c>
      <c r="GC23" s="130" t="s">
        <v>20</v>
      </c>
      <c r="GD23" s="135">
        <v>2660.0</v>
      </c>
      <c r="GE23" s="136">
        <f t="shared" si="41"/>
        <v>3458</v>
      </c>
      <c r="GF23" s="141">
        <v>12000.0</v>
      </c>
      <c r="GG23" s="134">
        <f t="shared" si="97"/>
        <v>41496000</v>
      </c>
      <c r="GH23" s="127" t="s">
        <v>232</v>
      </c>
      <c r="GI23" s="127" t="s">
        <v>41</v>
      </c>
      <c r="GJ23" s="128" t="s">
        <v>18</v>
      </c>
      <c r="GK23" s="129" t="s">
        <v>42</v>
      </c>
      <c r="GL23" s="130" t="s">
        <v>20</v>
      </c>
      <c r="GM23" s="135">
        <v>2650.0</v>
      </c>
      <c r="GN23" s="136">
        <f t="shared" si="43"/>
        <v>3445</v>
      </c>
      <c r="GO23" s="141">
        <v>12000.0</v>
      </c>
      <c r="GP23" s="134">
        <f t="shared" si="98"/>
        <v>41340000</v>
      </c>
      <c r="GQ23" s="127">
        <v>1.12</v>
      </c>
      <c r="GR23" s="127" t="s">
        <v>41</v>
      </c>
      <c r="GS23" s="128" t="s">
        <v>18</v>
      </c>
      <c r="GT23" s="129" t="s">
        <v>42</v>
      </c>
      <c r="GU23" s="130" t="s">
        <v>20</v>
      </c>
      <c r="GV23" s="135">
        <v>2684.78</v>
      </c>
      <c r="GW23" s="136">
        <f t="shared" si="45"/>
        <v>3490</v>
      </c>
      <c r="GX23" s="141">
        <v>12000.0</v>
      </c>
      <c r="GY23" s="134">
        <f t="shared" si="99"/>
        <v>41880000</v>
      </c>
      <c r="GZ23" s="127" t="s">
        <v>232</v>
      </c>
      <c r="HA23" s="127" t="s">
        <v>41</v>
      </c>
      <c r="HB23" s="128" t="s">
        <v>18</v>
      </c>
      <c r="HC23" s="129" t="s">
        <v>42</v>
      </c>
      <c r="HD23" s="130" t="s">
        <v>20</v>
      </c>
      <c r="HE23" s="135">
        <v>2806.0</v>
      </c>
      <c r="HF23" s="136">
        <f t="shared" si="47"/>
        <v>3648</v>
      </c>
      <c r="HG23" s="141">
        <v>12000.0</v>
      </c>
      <c r="HH23" s="134">
        <f t="shared" si="100"/>
        <v>43776000</v>
      </c>
      <c r="HI23" s="127" t="s">
        <v>232</v>
      </c>
      <c r="HJ23" s="127" t="s">
        <v>41</v>
      </c>
      <c r="HK23" s="128" t="s">
        <v>18</v>
      </c>
      <c r="HL23" s="129" t="s">
        <v>42</v>
      </c>
      <c r="HM23" s="130" t="s">
        <v>20</v>
      </c>
      <c r="HN23" s="135">
        <v>2806.0</v>
      </c>
      <c r="HO23" s="136">
        <f t="shared" si="49"/>
        <v>3648</v>
      </c>
      <c r="HP23" s="141">
        <v>12000.0</v>
      </c>
      <c r="HQ23" s="134">
        <f t="shared" si="101"/>
        <v>43776000</v>
      </c>
      <c r="HR23" s="127" t="s">
        <v>232</v>
      </c>
      <c r="HS23" s="127" t="s">
        <v>41</v>
      </c>
      <c r="HT23" s="128" t="s">
        <v>18</v>
      </c>
      <c r="HU23" s="129" t="s">
        <v>42</v>
      </c>
      <c r="HV23" s="130" t="s">
        <v>20</v>
      </c>
      <c r="HW23" s="135">
        <v>2660.0</v>
      </c>
      <c r="HX23" s="136">
        <f t="shared" si="51"/>
        <v>3458</v>
      </c>
      <c r="HY23" s="141">
        <v>12000.0</v>
      </c>
      <c r="HZ23" s="134">
        <f t="shared" si="102"/>
        <v>41496000</v>
      </c>
      <c r="IA23" s="147" t="s">
        <v>232</v>
      </c>
      <c r="IB23" s="148" t="s">
        <v>41</v>
      </c>
      <c r="IC23" s="149" t="s">
        <v>18</v>
      </c>
      <c r="ID23" s="150" t="s">
        <v>42</v>
      </c>
      <c r="IE23" s="151" t="s">
        <v>20</v>
      </c>
      <c r="IF23" s="135">
        <v>2646.0</v>
      </c>
      <c r="IG23" s="136">
        <f t="shared" si="53"/>
        <v>3440</v>
      </c>
      <c r="IH23" s="141">
        <v>12000.0</v>
      </c>
      <c r="II23" s="134">
        <f t="shared" si="103"/>
        <v>41280000</v>
      </c>
      <c r="IJ23" s="127" t="s">
        <v>232</v>
      </c>
      <c r="IK23" s="127" t="s">
        <v>41</v>
      </c>
      <c r="IL23" s="128" t="s">
        <v>18</v>
      </c>
      <c r="IM23" s="129" t="s">
        <v>42</v>
      </c>
      <c r="IN23" s="130" t="s">
        <v>20</v>
      </c>
      <c r="IO23" s="135">
        <v>2652.0</v>
      </c>
      <c r="IP23" s="136">
        <f t="shared" si="55"/>
        <v>3448</v>
      </c>
      <c r="IQ23" s="141">
        <v>12000.0</v>
      </c>
      <c r="IR23" s="134">
        <f t="shared" si="104"/>
        <v>41376000</v>
      </c>
      <c r="IS23" s="127" t="s">
        <v>232</v>
      </c>
      <c r="IT23" s="127" t="s">
        <v>41</v>
      </c>
      <c r="IU23" s="128" t="s">
        <v>18</v>
      </c>
      <c r="IV23" s="129" t="s">
        <v>42</v>
      </c>
      <c r="IW23" s="130" t="s">
        <v>20</v>
      </c>
      <c r="IX23" s="135">
        <v>2650.0</v>
      </c>
      <c r="IY23" s="136">
        <f t="shared" si="57"/>
        <v>3445</v>
      </c>
      <c r="IZ23" s="141">
        <v>12000.0</v>
      </c>
      <c r="JA23" s="134">
        <f t="shared" si="105"/>
        <v>41340000</v>
      </c>
      <c r="JB23" s="127" t="s">
        <v>232</v>
      </c>
      <c r="JC23" s="127" t="s">
        <v>41</v>
      </c>
      <c r="JD23" s="128" t="s">
        <v>18</v>
      </c>
      <c r="JE23" s="129" t="s">
        <v>42</v>
      </c>
      <c r="JF23" s="130" t="s">
        <v>20</v>
      </c>
      <c r="JG23" s="135">
        <v>2619.0</v>
      </c>
      <c r="JH23" s="136">
        <f t="shared" si="59"/>
        <v>3405</v>
      </c>
      <c r="JI23" s="141">
        <v>12000.0</v>
      </c>
      <c r="JJ23" s="134">
        <f t="shared" si="106"/>
        <v>40860000</v>
      </c>
      <c r="JK23" s="127" t="s">
        <v>232</v>
      </c>
      <c r="JL23" s="127" t="s">
        <v>41</v>
      </c>
      <c r="JM23" s="128" t="s">
        <v>18</v>
      </c>
      <c r="JN23" s="129" t="s">
        <v>42</v>
      </c>
      <c r="JO23" s="130" t="s">
        <v>20</v>
      </c>
      <c r="JP23" s="135">
        <v>2588.0</v>
      </c>
      <c r="JQ23" s="136">
        <f t="shared" si="61"/>
        <v>3364</v>
      </c>
      <c r="JR23" s="141">
        <v>12000.0</v>
      </c>
      <c r="JS23" s="134">
        <f t="shared" si="107"/>
        <v>40368000</v>
      </c>
      <c r="JT23" s="127" t="s">
        <v>232</v>
      </c>
      <c r="JU23" s="127" t="s">
        <v>41</v>
      </c>
      <c r="JV23" s="128" t="s">
        <v>18</v>
      </c>
      <c r="JW23" s="129" t="s">
        <v>42</v>
      </c>
      <c r="JX23" s="130" t="s">
        <v>20</v>
      </c>
      <c r="JY23" s="135">
        <v>2645.0</v>
      </c>
      <c r="JZ23" s="136">
        <f t="shared" si="63"/>
        <v>3439</v>
      </c>
      <c r="KA23" s="141">
        <v>12000.0</v>
      </c>
      <c r="KB23" s="134">
        <f t="shared" si="108"/>
        <v>41268000</v>
      </c>
      <c r="KC23" s="127" t="s">
        <v>232</v>
      </c>
      <c r="KD23" s="127" t="s">
        <v>41</v>
      </c>
      <c r="KE23" s="128" t="s">
        <v>18</v>
      </c>
      <c r="KF23" s="129" t="s">
        <v>42</v>
      </c>
      <c r="KG23" s="130" t="s">
        <v>20</v>
      </c>
      <c r="KH23" s="135">
        <v>2800.0</v>
      </c>
      <c r="KI23" s="136">
        <f t="shared" si="65"/>
        <v>3640</v>
      </c>
      <c r="KJ23" s="141">
        <v>12000.0</v>
      </c>
      <c r="KK23" s="134">
        <f t="shared" si="109"/>
        <v>43680000</v>
      </c>
      <c r="KL23" s="127" t="s">
        <v>232</v>
      </c>
      <c r="KM23" s="127" t="s">
        <v>41</v>
      </c>
      <c r="KN23" s="128" t="s">
        <v>18</v>
      </c>
      <c r="KO23" s="129" t="s">
        <v>42</v>
      </c>
      <c r="KP23" s="130" t="s">
        <v>20</v>
      </c>
      <c r="KQ23" s="135">
        <v>2694.0</v>
      </c>
      <c r="KR23" s="136">
        <f t="shared" si="67"/>
        <v>3502</v>
      </c>
      <c r="KS23" s="141">
        <v>12000.0</v>
      </c>
      <c r="KT23" s="134">
        <f t="shared" si="110"/>
        <v>42024000</v>
      </c>
      <c r="KU23" s="127" t="s">
        <v>232</v>
      </c>
      <c r="KV23" s="127" t="s">
        <v>41</v>
      </c>
      <c r="KW23" s="128" t="s">
        <v>18</v>
      </c>
      <c r="KX23" s="129" t="s">
        <v>42</v>
      </c>
      <c r="KY23" s="130" t="s">
        <v>20</v>
      </c>
      <c r="KZ23" s="135">
        <v>2646.0</v>
      </c>
      <c r="LA23" s="136">
        <f t="shared" si="69"/>
        <v>3440</v>
      </c>
      <c r="LB23" s="141">
        <v>12000.0</v>
      </c>
      <c r="LC23" s="134">
        <f t="shared" si="111"/>
        <v>41280000</v>
      </c>
      <c r="LD23" s="127" t="s">
        <v>232</v>
      </c>
      <c r="LE23" s="127" t="s">
        <v>41</v>
      </c>
      <c r="LF23" s="128" t="s">
        <v>18</v>
      </c>
      <c r="LG23" s="129" t="s">
        <v>42</v>
      </c>
      <c r="LH23" s="130" t="s">
        <v>20</v>
      </c>
      <c r="LI23" s="135">
        <v>2659.0</v>
      </c>
      <c r="LJ23" s="136">
        <f t="shared" si="71"/>
        <v>3457</v>
      </c>
      <c r="LK23" s="141">
        <v>12000.0</v>
      </c>
      <c r="LL23" s="134">
        <f t="shared" si="112"/>
        <v>41484000</v>
      </c>
      <c r="LM23" s="147" t="s">
        <v>232</v>
      </c>
      <c r="LN23" s="148" t="s">
        <v>41</v>
      </c>
      <c r="LO23" s="149" t="s">
        <v>18</v>
      </c>
      <c r="LP23" s="129" t="s">
        <v>42</v>
      </c>
      <c r="LQ23" s="130" t="s">
        <v>20</v>
      </c>
      <c r="LR23" s="139">
        <v>2596.0</v>
      </c>
      <c r="LS23" s="136">
        <f t="shared" si="73"/>
        <v>3375</v>
      </c>
      <c r="LT23" s="141">
        <v>12000.0</v>
      </c>
      <c r="LU23" s="134">
        <f t="shared" si="113"/>
        <v>40500000</v>
      </c>
      <c r="LV23" s="147" t="s">
        <v>232</v>
      </c>
      <c r="LW23" s="148" t="s">
        <v>41</v>
      </c>
      <c r="LX23" s="149" t="s">
        <v>18</v>
      </c>
      <c r="LY23" s="129" t="s">
        <v>42</v>
      </c>
      <c r="LZ23" s="130" t="s">
        <v>20</v>
      </c>
      <c r="MA23" s="139">
        <v>2607.0</v>
      </c>
      <c r="MB23" s="136">
        <f t="shared" si="75"/>
        <v>3389</v>
      </c>
      <c r="MC23" s="141">
        <v>12000.0</v>
      </c>
      <c r="MD23" s="134">
        <f t="shared" si="114"/>
        <v>40668000</v>
      </c>
    </row>
    <row r="24" ht="18.0" customHeight="1">
      <c r="A24" s="127">
        <v>1.13</v>
      </c>
      <c r="B24" s="127">
        <v>3.5</v>
      </c>
      <c r="C24" s="128" t="s">
        <v>18</v>
      </c>
      <c r="D24" s="129" t="s">
        <v>44</v>
      </c>
      <c r="E24" s="130" t="s">
        <v>20</v>
      </c>
      <c r="F24" s="131">
        <v>5414.3</v>
      </c>
      <c r="G24" s="132">
        <f t="shared" si="1"/>
        <v>7039</v>
      </c>
      <c r="H24" s="140">
        <v>3000.0</v>
      </c>
      <c r="I24" s="134">
        <f t="shared" si="77"/>
        <v>21117000</v>
      </c>
      <c r="J24" s="127">
        <v>1.13</v>
      </c>
      <c r="K24" s="127" t="s">
        <v>43</v>
      </c>
      <c r="L24" s="128" t="s">
        <v>18</v>
      </c>
      <c r="M24" s="129" t="s">
        <v>44</v>
      </c>
      <c r="N24" s="130" t="s">
        <v>20</v>
      </c>
      <c r="O24" s="135">
        <v>5407.0</v>
      </c>
      <c r="P24" s="136">
        <f t="shared" si="3"/>
        <v>7029</v>
      </c>
      <c r="Q24" s="141">
        <v>3000.0</v>
      </c>
      <c r="R24" s="134">
        <f t="shared" si="78"/>
        <v>21087000</v>
      </c>
      <c r="S24" s="127">
        <v>1.13</v>
      </c>
      <c r="T24" s="127" t="s">
        <v>43</v>
      </c>
      <c r="U24" s="128" t="s">
        <v>18</v>
      </c>
      <c r="V24" s="129" t="s">
        <v>44</v>
      </c>
      <c r="W24" s="130" t="s">
        <v>20</v>
      </c>
      <c r="X24" s="135">
        <v>5434.45</v>
      </c>
      <c r="Y24" s="136">
        <f t="shared" si="5"/>
        <v>7065</v>
      </c>
      <c r="Z24" s="141">
        <v>3000.0</v>
      </c>
      <c r="AA24" s="134">
        <f t="shared" si="79"/>
        <v>21195000</v>
      </c>
      <c r="AB24" s="127">
        <v>1.13</v>
      </c>
      <c r="AC24" s="127" t="s">
        <v>43</v>
      </c>
      <c r="AD24" s="128" t="s">
        <v>18</v>
      </c>
      <c r="AE24" s="129" t="s">
        <v>44</v>
      </c>
      <c r="AF24" s="130" t="s">
        <v>20</v>
      </c>
      <c r="AG24" s="135">
        <v>5457.0</v>
      </c>
      <c r="AH24" s="136">
        <f t="shared" si="7"/>
        <v>7094</v>
      </c>
      <c r="AI24" s="141">
        <v>3000.0</v>
      </c>
      <c r="AJ24" s="134">
        <f t="shared" si="80"/>
        <v>21282000</v>
      </c>
      <c r="AK24" s="127">
        <v>1.13</v>
      </c>
      <c r="AL24" s="127" t="s">
        <v>43</v>
      </c>
      <c r="AM24" s="128" t="s">
        <v>18</v>
      </c>
      <c r="AN24" s="129" t="s">
        <v>44</v>
      </c>
      <c r="AO24" s="130" t="s">
        <v>20</v>
      </c>
      <c r="AP24" s="135">
        <v>5413.0</v>
      </c>
      <c r="AQ24" s="136">
        <f t="shared" si="9"/>
        <v>7037</v>
      </c>
      <c r="AR24" s="141">
        <v>3000.0</v>
      </c>
      <c r="AS24" s="134">
        <f t="shared" si="81"/>
        <v>21111000</v>
      </c>
      <c r="AT24" s="127">
        <v>1.13</v>
      </c>
      <c r="AU24" s="127" t="s">
        <v>43</v>
      </c>
      <c r="AV24" s="128" t="s">
        <v>18</v>
      </c>
      <c r="AW24" s="129" t="s">
        <v>44</v>
      </c>
      <c r="AX24" s="130" t="s">
        <v>20</v>
      </c>
      <c r="AY24" s="135">
        <v>5418.0</v>
      </c>
      <c r="AZ24" s="136">
        <f t="shared" si="11"/>
        <v>7043</v>
      </c>
      <c r="BA24" s="141">
        <v>3000.0</v>
      </c>
      <c r="BB24" s="134">
        <f t="shared" si="82"/>
        <v>21129000</v>
      </c>
      <c r="BC24" s="127">
        <v>1.13</v>
      </c>
      <c r="BD24" s="127" t="s">
        <v>43</v>
      </c>
      <c r="BE24" s="128" t="s">
        <v>18</v>
      </c>
      <c r="BF24" s="129" t="s">
        <v>44</v>
      </c>
      <c r="BG24" s="130" t="s">
        <v>20</v>
      </c>
      <c r="BH24" s="135">
        <v>5452.0</v>
      </c>
      <c r="BI24" s="136">
        <f t="shared" si="13"/>
        <v>7088</v>
      </c>
      <c r="BJ24" s="141">
        <v>3000.0</v>
      </c>
      <c r="BK24" s="134">
        <f t="shared" si="83"/>
        <v>21264000</v>
      </c>
      <c r="BL24" s="127">
        <v>1.13</v>
      </c>
      <c r="BM24" s="127" t="s">
        <v>43</v>
      </c>
      <c r="BN24" s="128" t="s">
        <v>18</v>
      </c>
      <c r="BO24" s="129" t="s">
        <v>44</v>
      </c>
      <c r="BP24" s="130" t="s">
        <v>20</v>
      </c>
      <c r="BQ24" s="135">
        <v>5466.0</v>
      </c>
      <c r="BR24" s="136">
        <f t="shared" si="15"/>
        <v>7106</v>
      </c>
      <c r="BS24" s="141">
        <v>3000.0</v>
      </c>
      <c r="BT24" s="134">
        <f t="shared" si="84"/>
        <v>21318000</v>
      </c>
      <c r="BU24" s="127">
        <v>1.13</v>
      </c>
      <c r="BV24" s="127" t="s">
        <v>43</v>
      </c>
      <c r="BW24" s="128" t="s">
        <v>18</v>
      </c>
      <c r="BX24" s="129" t="s">
        <v>44</v>
      </c>
      <c r="BY24" s="130" t="s">
        <v>20</v>
      </c>
      <c r="BZ24" s="135">
        <v>5455.0</v>
      </c>
      <c r="CA24" s="136">
        <f t="shared" si="17"/>
        <v>7092</v>
      </c>
      <c r="CB24" s="141">
        <v>3000.0</v>
      </c>
      <c r="CC24" s="134">
        <f t="shared" si="85"/>
        <v>21276000</v>
      </c>
      <c r="CD24" s="127" t="s">
        <v>233</v>
      </c>
      <c r="CE24" s="127" t="s">
        <v>43</v>
      </c>
      <c r="CF24" s="128" t="s">
        <v>18</v>
      </c>
      <c r="CG24" s="129" t="s">
        <v>44</v>
      </c>
      <c r="CH24" s="130" t="s">
        <v>20</v>
      </c>
      <c r="CI24" s="135">
        <v>5295.0</v>
      </c>
      <c r="CJ24" s="136">
        <f t="shared" si="19"/>
        <v>6884</v>
      </c>
      <c r="CK24" s="141">
        <v>3000.0</v>
      </c>
      <c r="CL24" s="134">
        <f t="shared" si="86"/>
        <v>20652000</v>
      </c>
      <c r="CM24" s="127" t="s">
        <v>233</v>
      </c>
      <c r="CN24" s="127" t="s">
        <v>43</v>
      </c>
      <c r="CO24" s="128" t="s">
        <v>18</v>
      </c>
      <c r="CP24" s="129" t="s">
        <v>44</v>
      </c>
      <c r="CQ24" s="130" t="s">
        <v>20</v>
      </c>
      <c r="CR24" s="135">
        <v>5489.85</v>
      </c>
      <c r="CS24" s="136">
        <f t="shared" si="21"/>
        <v>7137</v>
      </c>
      <c r="CT24" s="141">
        <v>3000.0</v>
      </c>
      <c r="CU24" s="134">
        <f t="shared" si="87"/>
        <v>21411000</v>
      </c>
      <c r="CV24" s="127" t="s">
        <v>233</v>
      </c>
      <c r="CW24" s="127" t="s">
        <v>43</v>
      </c>
      <c r="CX24" s="128" t="s">
        <v>18</v>
      </c>
      <c r="CY24" s="129" t="s">
        <v>44</v>
      </c>
      <c r="CZ24" s="130" t="s">
        <v>20</v>
      </c>
      <c r="DA24" s="135">
        <v>5525.0</v>
      </c>
      <c r="DB24" s="136">
        <f t="shared" si="23"/>
        <v>7183</v>
      </c>
      <c r="DC24" s="141">
        <v>3000.0</v>
      </c>
      <c r="DD24" s="134">
        <f t="shared" si="88"/>
        <v>21549000</v>
      </c>
      <c r="DE24" s="127" t="s">
        <v>233</v>
      </c>
      <c r="DF24" s="127" t="s">
        <v>43</v>
      </c>
      <c r="DG24" s="128" t="s">
        <v>18</v>
      </c>
      <c r="DH24" s="129" t="s">
        <v>44</v>
      </c>
      <c r="DI24" s="130" t="s">
        <v>20</v>
      </c>
      <c r="DJ24" s="135">
        <v>5750.0</v>
      </c>
      <c r="DK24" s="136">
        <f t="shared" si="25"/>
        <v>7475</v>
      </c>
      <c r="DL24" s="141">
        <v>3000.0</v>
      </c>
      <c r="DM24" s="134">
        <f t="shared" si="89"/>
        <v>22425000</v>
      </c>
      <c r="DN24" s="127" t="s">
        <v>233</v>
      </c>
      <c r="DO24" s="127" t="s">
        <v>43</v>
      </c>
      <c r="DP24" s="128" t="s">
        <v>18</v>
      </c>
      <c r="DQ24" s="129" t="s">
        <v>44</v>
      </c>
      <c r="DR24" s="130" t="s">
        <v>20</v>
      </c>
      <c r="DS24" s="135">
        <v>5445.0</v>
      </c>
      <c r="DT24" s="136">
        <f t="shared" si="27"/>
        <v>7079</v>
      </c>
      <c r="DU24" s="141">
        <v>3000.0</v>
      </c>
      <c r="DV24" s="134">
        <f t="shared" si="90"/>
        <v>21237000</v>
      </c>
      <c r="DW24" s="127" t="s">
        <v>233</v>
      </c>
      <c r="DX24" s="127" t="s">
        <v>43</v>
      </c>
      <c r="DY24" s="128" t="s">
        <v>18</v>
      </c>
      <c r="DZ24" s="129" t="s">
        <v>44</v>
      </c>
      <c r="EA24" s="130" t="s">
        <v>20</v>
      </c>
      <c r="EB24" s="135">
        <v>5398.0</v>
      </c>
      <c r="EC24" s="136">
        <f t="shared" si="29"/>
        <v>7017</v>
      </c>
      <c r="ED24" s="141">
        <v>3000.0</v>
      </c>
      <c r="EE24" s="134">
        <f t="shared" si="91"/>
        <v>21051000</v>
      </c>
      <c r="EF24" s="127">
        <v>1.13</v>
      </c>
      <c r="EG24" s="127" t="s">
        <v>43</v>
      </c>
      <c r="EH24" s="128" t="s">
        <v>18</v>
      </c>
      <c r="EI24" s="129" t="s">
        <v>44</v>
      </c>
      <c r="EJ24" s="130" t="s">
        <v>20</v>
      </c>
      <c r="EK24" s="135">
        <v>5755.0</v>
      </c>
      <c r="EL24" s="136">
        <f t="shared" si="31"/>
        <v>7482</v>
      </c>
      <c r="EM24" s="141">
        <v>3000.0</v>
      </c>
      <c r="EN24" s="134">
        <f t="shared" si="92"/>
        <v>22446000</v>
      </c>
      <c r="EO24" s="127">
        <v>1.13</v>
      </c>
      <c r="EP24" s="127" t="s">
        <v>43</v>
      </c>
      <c r="EQ24" s="128" t="s">
        <v>18</v>
      </c>
      <c r="ER24" s="129" t="s">
        <v>44</v>
      </c>
      <c r="ES24" s="130" t="s">
        <v>20</v>
      </c>
      <c r="ET24" s="135">
        <v>5449.0</v>
      </c>
      <c r="EU24" s="136">
        <f t="shared" si="33"/>
        <v>7084</v>
      </c>
      <c r="EV24" s="141">
        <v>3000.0</v>
      </c>
      <c r="EW24" s="134">
        <f t="shared" si="93"/>
        <v>21252000</v>
      </c>
      <c r="EX24" s="127">
        <v>1.13</v>
      </c>
      <c r="EY24" s="127" t="s">
        <v>43</v>
      </c>
      <c r="EZ24" s="128" t="s">
        <v>18</v>
      </c>
      <c r="FA24" s="129" t="s">
        <v>44</v>
      </c>
      <c r="FB24" s="130" t="s">
        <v>20</v>
      </c>
      <c r="FC24" s="135">
        <v>5438.0</v>
      </c>
      <c r="FD24" s="136">
        <f t="shared" si="35"/>
        <v>7069</v>
      </c>
      <c r="FE24" s="141">
        <v>3000.0</v>
      </c>
      <c r="FF24" s="134">
        <f t="shared" si="94"/>
        <v>21207000</v>
      </c>
      <c r="FG24" s="127">
        <v>1.13</v>
      </c>
      <c r="FH24" s="127" t="s">
        <v>43</v>
      </c>
      <c r="FI24" s="128" t="s">
        <v>18</v>
      </c>
      <c r="FJ24" s="129" t="s">
        <v>44</v>
      </c>
      <c r="FK24" s="130" t="s">
        <v>20</v>
      </c>
      <c r="FL24" s="135">
        <v>5410.0</v>
      </c>
      <c r="FM24" s="136">
        <f t="shared" si="37"/>
        <v>7033</v>
      </c>
      <c r="FN24" s="141">
        <v>3000.0</v>
      </c>
      <c r="FO24" s="134">
        <f t="shared" si="95"/>
        <v>21099000</v>
      </c>
      <c r="FP24" s="127">
        <v>1.13</v>
      </c>
      <c r="FQ24" s="127" t="s">
        <v>43</v>
      </c>
      <c r="FR24" s="128" t="s">
        <v>18</v>
      </c>
      <c r="FS24" s="129" t="s">
        <v>44</v>
      </c>
      <c r="FT24" s="130" t="s">
        <v>20</v>
      </c>
      <c r="FU24" s="135">
        <v>5436.0</v>
      </c>
      <c r="FV24" s="136">
        <f t="shared" si="39"/>
        <v>7067</v>
      </c>
      <c r="FW24" s="141">
        <v>3000.0</v>
      </c>
      <c r="FX24" s="134">
        <f t="shared" si="96"/>
        <v>21201000</v>
      </c>
      <c r="FY24" s="127" t="s">
        <v>233</v>
      </c>
      <c r="FZ24" s="127" t="s">
        <v>43</v>
      </c>
      <c r="GA24" s="128" t="s">
        <v>18</v>
      </c>
      <c r="GB24" s="129" t="s">
        <v>44</v>
      </c>
      <c r="GC24" s="130" t="s">
        <v>20</v>
      </c>
      <c r="GD24" s="135">
        <v>5456.0</v>
      </c>
      <c r="GE24" s="136">
        <f t="shared" si="41"/>
        <v>7093</v>
      </c>
      <c r="GF24" s="141">
        <v>3000.0</v>
      </c>
      <c r="GG24" s="134">
        <f t="shared" si="97"/>
        <v>21279000</v>
      </c>
      <c r="GH24" s="127" t="s">
        <v>233</v>
      </c>
      <c r="GI24" s="127" t="s">
        <v>43</v>
      </c>
      <c r="GJ24" s="128" t="s">
        <v>18</v>
      </c>
      <c r="GK24" s="129" t="s">
        <v>44</v>
      </c>
      <c r="GL24" s="130" t="s">
        <v>20</v>
      </c>
      <c r="GM24" s="135">
        <v>5435.0</v>
      </c>
      <c r="GN24" s="136">
        <f t="shared" si="43"/>
        <v>7066</v>
      </c>
      <c r="GO24" s="141">
        <v>3000.0</v>
      </c>
      <c r="GP24" s="134">
        <f t="shared" si="98"/>
        <v>21198000</v>
      </c>
      <c r="GQ24" s="127">
        <v>1.13</v>
      </c>
      <c r="GR24" s="127" t="s">
        <v>43</v>
      </c>
      <c r="GS24" s="128" t="s">
        <v>18</v>
      </c>
      <c r="GT24" s="129" t="s">
        <v>44</v>
      </c>
      <c r="GU24" s="130" t="s">
        <v>20</v>
      </c>
      <c r="GV24" s="135">
        <v>5506.38</v>
      </c>
      <c r="GW24" s="136">
        <f t="shared" si="45"/>
        <v>7158</v>
      </c>
      <c r="GX24" s="141">
        <v>3000.0</v>
      </c>
      <c r="GY24" s="134">
        <f t="shared" si="99"/>
        <v>21474000</v>
      </c>
      <c r="GZ24" s="127" t="s">
        <v>233</v>
      </c>
      <c r="HA24" s="127" t="s">
        <v>43</v>
      </c>
      <c r="HB24" s="128" t="s">
        <v>18</v>
      </c>
      <c r="HC24" s="129" t="s">
        <v>44</v>
      </c>
      <c r="HD24" s="130" t="s">
        <v>20</v>
      </c>
      <c r="HE24" s="135">
        <v>5755.0</v>
      </c>
      <c r="HF24" s="136">
        <f t="shared" si="47"/>
        <v>7482</v>
      </c>
      <c r="HG24" s="141">
        <v>3000.0</v>
      </c>
      <c r="HH24" s="134">
        <f t="shared" si="100"/>
        <v>22446000</v>
      </c>
      <c r="HI24" s="127" t="s">
        <v>233</v>
      </c>
      <c r="HJ24" s="127" t="s">
        <v>43</v>
      </c>
      <c r="HK24" s="128" t="s">
        <v>18</v>
      </c>
      <c r="HL24" s="129" t="s">
        <v>44</v>
      </c>
      <c r="HM24" s="130" t="s">
        <v>20</v>
      </c>
      <c r="HN24" s="135">
        <v>5755.0</v>
      </c>
      <c r="HO24" s="136">
        <f t="shared" si="49"/>
        <v>7482</v>
      </c>
      <c r="HP24" s="141">
        <v>3000.0</v>
      </c>
      <c r="HQ24" s="134">
        <f t="shared" si="101"/>
        <v>22446000</v>
      </c>
      <c r="HR24" s="127" t="s">
        <v>233</v>
      </c>
      <c r="HS24" s="127" t="s">
        <v>43</v>
      </c>
      <c r="HT24" s="128" t="s">
        <v>18</v>
      </c>
      <c r="HU24" s="129" t="s">
        <v>44</v>
      </c>
      <c r="HV24" s="130" t="s">
        <v>20</v>
      </c>
      <c r="HW24" s="135">
        <v>5750.0</v>
      </c>
      <c r="HX24" s="136">
        <f t="shared" si="51"/>
        <v>7475</v>
      </c>
      <c r="HY24" s="141">
        <v>3000.0</v>
      </c>
      <c r="HZ24" s="134">
        <f t="shared" si="102"/>
        <v>22425000</v>
      </c>
      <c r="IA24" s="147" t="s">
        <v>233</v>
      </c>
      <c r="IB24" s="148" t="s">
        <v>43</v>
      </c>
      <c r="IC24" s="149" t="s">
        <v>18</v>
      </c>
      <c r="ID24" s="150" t="s">
        <v>44</v>
      </c>
      <c r="IE24" s="151" t="s">
        <v>20</v>
      </c>
      <c r="IF24" s="135">
        <v>5427.0</v>
      </c>
      <c r="IG24" s="136">
        <f t="shared" si="53"/>
        <v>7055</v>
      </c>
      <c r="IH24" s="141">
        <v>3000.0</v>
      </c>
      <c r="II24" s="134">
        <f t="shared" si="103"/>
        <v>21165000</v>
      </c>
      <c r="IJ24" s="127" t="s">
        <v>233</v>
      </c>
      <c r="IK24" s="127" t="s">
        <v>43</v>
      </c>
      <c r="IL24" s="128" t="s">
        <v>18</v>
      </c>
      <c r="IM24" s="129" t="s">
        <v>44</v>
      </c>
      <c r="IN24" s="130" t="s">
        <v>20</v>
      </c>
      <c r="IO24" s="135">
        <v>5439.0</v>
      </c>
      <c r="IP24" s="136">
        <f t="shared" si="55"/>
        <v>7071</v>
      </c>
      <c r="IQ24" s="141">
        <v>3000.0</v>
      </c>
      <c r="IR24" s="134">
        <f t="shared" si="104"/>
        <v>21213000</v>
      </c>
      <c r="IS24" s="127" t="s">
        <v>233</v>
      </c>
      <c r="IT24" s="127" t="s">
        <v>43</v>
      </c>
      <c r="IU24" s="128" t="s">
        <v>18</v>
      </c>
      <c r="IV24" s="129" t="s">
        <v>44</v>
      </c>
      <c r="IW24" s="130" t="s">
        <v>20</v>
      </c>
      <c r="IX24" s="135">
        <v>5434.0</v>
      </c>
      <c r="IY24" s="136">
        <f t="shared" si="57"/>
        <v>7064</v>
      </c>
      <c r="IZ24" s="141">
        <v>3000.0</v>
      </c>
      <c r="JA24" s="134">
        <f t="shared" si="105"/>
        <v>21192000</v>
      </c>
      <c r="JB24" s="127" t="s">
        <v>233</v>
      </c>
      <c r="JC24" s="127" t="s">
        <v>43</v>
      </c>
      <c r="JD24" s="128" t="s">
        <v>18</v>
      </c>
      <c r="JE24" s="129" t="s">
        <v>44</v>
      </c>
      <c r="JF24" s="130" t="s">
        <v>20</v>
      </c>
      <c r="JG24" s="135">
        <v>5371.0</v>
      </c>
      <c r="JH24" s="136">
        <f t="shared" si="59"/>
        <v>6982</v>
      </c>
      <c r="JI24" s="141">
        <v>3000.0</v>
      </c>
      <c r="JJ24" s="134">
        <f t="shared" si="106"/>
        <v>20946000</v>
      </c>
      <c r="JK24" s="127" t="s">
        <v>233</v>
      </c>
      <c r="JL24" s="127" t="s">
        <v>43</v>
      </c>
      <c r="JM24" s="128" t="s">
        <v>18</v>
      </c>
      <c r="JN24" s="129" t="s">
        <v>44</v>
      </c>
      <c r="JO24" s="130" t="s">
        <v>20</v>
      </c>
      <c r="JP24" s="135">
        <v>5307.0</v>
      </c>
      <c r="JQ24" s="136">
        <f t="shared" si="61"/>
        <v>6899</v>
      </c>
      <c r="JR24" s="141">
        <v>3000.0</v>
      </c>
      <c r="JS24" s="134">
        <f t="shared" si="107"/>
        <v>20697000</v>
      </c>
      <c r="JT24" s="127" t="s">
        <v>233</v>
      </c>
      <c r="JU24" s="127" t="s">
        <v>43</v>
      </c>
      <c r="JV24" s="128" t="s">
        <v>18</v>
      </c>
      <c r="JW24" s="129" t="s">
        <v>44</v>
      </c>
      <c r="JX24" s="130" t="s">
        <v>20</v>
      </c>
      <c r="JY24" s="135">
        <v>5425.0</v>
      </c>
      <c r="JZ24" s="136">
        <f t="shared" si="63"/>
        <v>7053</v>
      </c>
      <c r="KA24" s="141">
        <v>3000.0</v>
      </c>
      <c r="KB24" s="134">
        <f t="shared" si="108"/>
        <v>21159000</v>
      </c>
      <c r="KC24" s="127" t="s">
        <v>233</v>
      </c>
      <c r="KD24" s="127" t="s">
        <v>43</v>
      </c>
      <c r="KE24" s="128" t="s">
        <v>18</v>
      </c>
      <c r="KF24" s="129" t="s">
        <v>44</v>
      </c>
      <c r="KG24" s="130" t="s">
        <v>20</v>
      </c>
      <c r="KH24" s="135">
        <v>3000.0</v>
      </c>
      <c r="KI24" s="136">
        <f t="shared" si="65"/>
        <v>3900</v>
      </c>
      <c r="KJ24" s="141">
        <v>3000.0</v>
      </c>
      <c r="KK24" s="134">
        <f t="shared" si="109"/>
        <v>11700000</v>
      </c>
      <c r="KL24" s="127" t="s">
        <v>233</v>
      </c>
      <c r="KM24" s="127" t="s">
        <v>43</v>
      </c>
      <c r="KN24" s="128" t="s">
        <v>18</v>
      </c>
      <c r="KO24" s="129" t="s">
        <v>44</v>
      </c>
      <c r="KP24" s="130" t="s">
        <v>20</v>
      </c>
      <c r="KQ24" s="135">
        <v>5525.0</v>
      </c>
      <c r="KR24" s="136">
        <f t="shared" si="67"/>
        <v>7183</v>
      </c>
      <c r="KS24" s="141">
        <v>3000.0</v>
      </c>
      <c r="KT24" s="134">
        <f t="shared" si="110"/>
        <v>21549000</v>
      </c>
      <c r="KU24" s="127" t="s">
        <v>233</v>
      </c>
      <c r="KV24" s="127" t="s">
        <v>43</v>
      </c>
      <c r="KW24" s="128" t="s">
        <v>18</v>
      </c>
      <c r="KX24" s="129" t="s">
        <v>44</v>
      </c>
      <c r="KY24" s="130" t="s">
        <v>20</v>
      </c>
      <c r="KZ24" s="135">
        <v>5427.0</v>
      </c>
      <c r="LA24" s="136">
        <f t="shared" si="69"/>
        <v>7055</v>
      </c>
      <c r="LB24" s="141">
        <v>3000.0</v>
      </c>
      <c r="LC24" s="134">
        <f t="shared" si="111"/>
        <v>21165000</v>
      </c>
      <c r="LD24" s="127" t="s">
        <v>233</v>
      </c>
      <c r="LE24" s="127" t="s">
        <v>43</v>
      </c>
      <c r="LF24" s="128" t="s">
        <v>18</v>
      </c>
      <c r="LG24" s="129" t="s">
        <v>44</v>
      </c>
      <c r="LH24" s="130" t="s">
        <v>20</v>
      </c>
      <c r="LI24" s="135">
        <v>5454.0</v>
      </c>
      <c r="LJ24" s="136">
        <f t="shared" si="71"/>
        <v>7090</v>
      </c>
      <c r="LK24" s="141">
        <v>3000.0</v>
      </c>
      <c r="LL24" s="134">
        <f t="shared" si="112"/>
        <v>21270000</v>
      </c>
      <c r="LM24" s="147" t="s">
        <v>233</v>
      </c>
      <c r="LN24" s="148" t="s">
        <v>43</v>
      </c>
      <c r="LO24" s="149" t="s">
        <v>18</v>
      </c>
      <c r="LP24" s="129" t="s">
        <v>44</v>
      </c>
      <c r="LQ24" s="130" t="s">
        <v>20</v>
      </c>
      <c r="LR24" s="139">
        <v>5324.0</v>
      </c>
      <c r="LS24" s="136">
        <f t="shared" si="73"/>
        <v>6921</v>
      </c>
      <c r="LT24" s="141">
        <v>3000.0</v>
      </c>
      <c r="LU24" s="134">
        <f t="shared" si="113"/>
        <v>20763000</v>
      </c>
      <c r="LV24" s="147" t="s">
        <v>233</v>
      </c>
      <c r="LW24" s="148" t="s">
        <v>43</v>
      </c>
      <c r="LX24" s="149" t="s">
        <v>18</v>
      </c>
      <c r="LY24" s="129" t="s">
        <v>44</v>
      </c>
      <c r="LZ24" s="130" t="s">
        <v>20</v>
      </c>
      <c r="MA24" s="139">
        <v>5347.0</v>
      </c>
      <c r="MB24" s="136">
        <f t="shared" si="75"/>
        <v>6951</v>
      </c>
      <c r="MC24" s="141">
        <v>3000.0</v>
      </c>
      <c r="MD24" s="134">
        <f t="shared" si="114"/>
        <v>20853000</v>
      </c>
    </row>
    <row r="25" ht="18.0" customHeight="1">
      <c r="A25" s="127">
        <v>1.14</v>
      </c>
      <c r="B25" s="137">
        <v>3.12</v>
      </c>
      <c r="C25" s="128" t="s">
        <v>18</v>
      </c>
      <c r="D25" s="152" t="s">
        <v>46</v>
      </c>
      <c r="E25" s="133" t="s">
        <v>27</v>
      </c>
      <c r="F25" s="153">
        <v>1035046.52</v>
      </c>
      <c r="G25" s="132">
        <f t="shared" si="1"/>
        <v>1345560</v>
      </c>
      <c r="H25" s="140">
        <v>120.0</v>
      </c>
      <c r="I25" s="134">
        <f t="shared" si="77"/>
        <v>161467200</v>
      </c>
      <c r="J25" s="127">
        <v>1.14</v>
      </c>
      <c r="K25" s="137" t="s">
        <v>45</v>
      </c>
      <c r="L25" s="128" t="s">
        <v>18</v>
      </c>
      <c r="M25" s="152" t="s">
        <v>46</v>
      </c>
      <c r="N25" s="133" t="s">
        <v>27</v>
      </c>
      <c r="O25" s="154">
        <v>1033597.0</v>
      </c>
      <c r="P25" s="136">
        <f t="shared" si="3"/>
        <v>1343676</v>
      </c>
      <c r="Q25" s="141">
        <v>120.0</v>
      </c>
      <c r="R25" s="134">
        <f t="shared" si="78"/>
        <v>161241120</v>
      </c>
      <c r="S25" s="127">
        <v>1.14</v>
      </c>
      <c r="T25" s="137" t="s">
        <v>45</v>
      </c>
      <c r="U25" s="128" t="s">
        <v>18</v>
      </c>
      <c r="V25" s="152" t="s">
        <v>46</v>
      </c>
      <c r="W25" s="133" t="s">
        <v>27</v>
      </c>
      <c r="X25" s="154">
        <v>1038897.14</v>
      </c>
      <c r="Y25" s="136">
        <f t="shared" si="5"/>
        <v>1350566</v>
      </c>
      <c r="Z25" s="141">
        <v>120.0</v>
      </c>
      <c r="AA25" s="134">
        <f t="shared" si="79"/>
        <v>162067920</v>
      </c>
      <c r="AB25" s="127">
        <v>1.14</v>
      </c>
      <c r="AC25" s="137" t="s">
        <v>45</v>
      </c>
      <c r="AD25" s="128" t="s">
        <v>18</v>
      </c>
      <c r="AE25" s="152" t="s">
        <v>46</v>
      </c>
      <c r="AF25" s="133" t="s">
        <v>27</v>
      </c>
      <c r="AG25" s="154">
        <v>1043275.0</v>
      </c>
      <c r="AH25" s="136">
        <f t="shared" si="7"/>
        <v>1356258</v>
      </c>
      <c r="AI25" s="141">
        <v>120.0</v>
      </c>
      <c r="AJ25" s="134">
        <f t="shared" si="80"/>
        <v>162750960</v>
      </c>
      <c r="AK25" s="127">
        <v>1.14</v>
      </c>
      <c r="AL25" s="137" t="s">
        <v>45</v>
      </c>
      <c r="AM25" s="128" t="s">
        <v>18</v>
      </c>
      <c r="AN25" s="152" t="s">
        <v>46</v>
      </c>
      <c r="AO25" s="133" t="s">
        <v>27</v>
      </c>
      <c r="AP25" s="154">
        <v>1034826.0</v>
      </c>
      <c r="AQ25" s="136">
        <f t="shared" si="9"/>
        <v>1345274</v>
      </c>
      <c r="AR25" s="141">
        <v>120.0</v>
      </c>
      <c r="AS25" s="134">
        <f t="shared" si="81"/>
        <v>161432880</v>
      </c>
      <c r="AT25" s="127">
        <v>1.14</v>
      </c>
      <c r="AU25" s="137" t="s">
        <v>45</v>
      </c>
      <c r="AV25" s="128" t="s">
        <v>18</v>
      </c>
      <c r="AW25" s="152" t="s">
        <v>46</v>
      </c>
      <c r="AX25" s="133" t="s">
        <v>27</v>
      </c>
      <c r="AY25" s="154">
        <v>1035817.0</v>
      </c>
      <c r="AZ25" s="136">
        <f t="shared" si="11"/>
        <v>1346562</v>
      </c>
      <c r="BA25" s="141">
        <v>120.0</v>
      </c>
      <c r="BB25" s="134">
        <f t="shared" si="82"/>
        <v>161587440</v>
      </c>
      <c r="BC25" s="127">
        <v>1.14</v>
      </c>
      <c r="BD25" s="137" t="s">
        <v>45</v>
      </c>
      <c r="BE25" s="128" t="s">
        <v>18</v>
      </c>
      <c r="BF25" s="152" t="s">
        <v>46</v>
      </c>
      <c r="BG25" s="133" t="s">
        <v>27</v>
      </c>
      <c r="BH25" s="154">
        <v>1042176.0</v>
      </c>
      <c r="BI25" s="136">
        <f t="shared" si="13"/>
        <v>1354829</v>
      </c>
      <c r="BJ25" s="141">
        <v>120.0</v>
      </c>
      <c r="BK25" s="134">
        <f t="shared" si="83"/>
        <v>162579480</v>
      </c>
      <c r="BL25" s="127">
        <v>1.14</v>
      </c>
      <c r="BM25" s="137" t="s">
        <v>45</v>
      </c>
      <c r="BN25" s="128" t="s">
        <v>18</v>
      </c>
      <c r="BO25" s="152" t="s">
        <v>46</v>
      </c>
      <c r="BP25" s="133" t="s">
        <v>27</v>
      </c>
      <c r="BQ25" s="154">
        <v>1044840.0</v>
      </c>
      <c r="BR25" s="136">
        <f t="shared" si="15"/>
        <v>1358292</v>
      </c>
      <c r="BS25" s="141">
        <v>120.0</v>
      </c>
      <c r="BT25" s="134">
        <f t="shared" si="84"/>
        <v>162995040</v>
      </c>
      <c r="BU25" s="127">
        <v>1.14</v>
      </c>
      <c r="BV25" s="137" t="s">
        <v>45</v>
      </c>
      <c r="BW25" s="128" t="s">
        <v>18</v>
      </c>
      <c r="BX25" s="152" t="s">
        <v>46</v>
      </c>
      <c r="BY25" s="133" t="s">
        <v>27</v>
      </c>
      <c r="BZ25" s="154">
        <v>1042748.0</v>
      </c>
      <c r="CA25" s="136">
        <f t="shared" si="17"/>
        <v>1355572</v>
      </c>
      <c r="CB25" s="141">
        <v>120.0</v>
      </c>
      <c r="CC25" s="134">
        <f t="shared" si="85"/>
        <v>162668640</v>
      </c>
      <c r="CD25" s="127" t="s">
        <v>234</v>
      </c>
      <c r="CE25" s="137" t="s">
        <v>45</v>
      </c>
      <c r="CF25" s="128" t="s">
        <v>18</v>
      </c>
      <c r="CG25" s="152" t="s">
        <v>46</v>
      </c>
      <c r="CH25" s="133" t="s">
        <v>27</v>
      </c>
      <c r="CI25" s="154">
        <v>1012163.0</v>
      </c>
      <c r="CJ25" s="136">
        <f t="shared" si="19"/>
        <v>1315812</v>
      </c>
      <c r="CK25" s="141">
        <v>120.0</v>
      </c>
      <c r="CL25" s="134">
        <f t="shared" si="86"/>
        <v>157897440</v>
      </c>
      <c r="CM25" s="127" t="s">
        <v>234</v>
      </c>
      <c r="CN25" s="137" t="s">
        <v>45</v>
      </c>
      <c r="CO25" s="128" t="s">
        <v>18</v>
      </c>
      <c r="CP25" s="152" t="s">
        <v>46</v>
      </c>
      <c r="CQ25" s="133" t="s">
        <v>27</v>
      </c>
      <c r="CR25" s="154">
        <v>1049488.02</v>
      </c>
      <c r="CS25" s="136">
        <f t="shared" si="21"/>
        <v>1364334</v>
      </c>
      <c r="CT25" s="141">
        <v>120.0</v>
      </c>
      <c r="CU25" s="134">
        <f t="shared" si="87"/>
        <v>163720080</v>
      </c>
      <c r="CV25" s="127" t="s">
        <v>234</v>
      </c>
      <c r="CW25" s="137" t="s">
        <v>45</v>
      </c>
      <c r="CX25" s="128" t="s">
        <v>18</v>
      </c>
      <c r="CY25" s="152" t="s">
        <v>46</v>
      </c>
      <c r="CZ25" s="133" t="s">
        <v>27</v>
      </c>
      <c r="DA25" s="154">
        <v>1012163.0</v>
      </c>
      <c r="DB25" s="136">
        <f t="shared" si="23"/>
        <v>1315812</v>
      </c>
      <c r="DC25" s="141">
        <v>120.0</v>
      </c>
      <c r="DD25" s="134">
        <f t="shared" si="88"/>
        <v>157897440</v>
      </c>
      <c r="DE25" s="127" t="s">
        <v>234</v>
      </c>
      <c r="DF25" s="137" t="s">
        <v>45</v>
      </c>
      <c r="DG25" s="128" t="s">
        <v>18</v>
      </c>
      <c r="DH25" s="152" t="s">
        <v>46</v>
      </c>
      <c r="DI25" s="133" t="s">
        <v>27</v>
      </c>
      <c r="DJ25" s="154">
        <v>1080000.0</v>
      </c>
      <c r="DK25" s="136">
        <f t="shared" si="25"/>
        <v>1404000</v>
      </c>
      <c r="DL25" s="141">
        <v>120.0</v>
      </c>
      <c r="DM25" s="134">
        <f t="shared" si="89"/>
        <v>168480000</v>
      </c>
      <c r="DN25" s="127" t="s">
        <v>234</v>
      </c>
      <c r="DO25" s="137" t="s">
        <v>45</v>
      </c>
      <c r="DP25" s="128" t="s">
        <v>18</v>
      </c>
      <c r="DQ25" s="152" t="s">
        <v>46</v>
      </c>
      <c r="DR25" s="133" t="s">
        <v>27</v>
      </c>
      <c r="DS25" s="154">
        <v>1040877.0</v>
      </c>
      <c r="DT25" s="136">
        <f t="shared" si="27"/>
        <v>1353140</v>
      </c>
      <c r="DU25" s="141">
        <v>120.0</v>
      </c>
      <c r="DV25" s="134">
        <f t="shared" si="90"/>
        <v>162376800</v>
      </c>
      <c r="DW25" s="127" t="s">
        <v>234</v>
      </c>
      <c r="DX25" s="137" t="s">
        <v>45</v>
      </c>
      <c r="DY25" s="128" t="s">
        <v>18</v>
      </c>
      <c r="DZ25" s="152" t="s">
        <v>46</v>
      </c>
      <c r="EA25" s="133" t="s">
        <v>27</v>
      </c>
      <c r="EB25" s="154">
        <v>1031950.0</v>
      </c>
      <c r="EC25" s="136">
        <f t="shared" si="29"/>
        <v>1341535</v>
      </c>
      <c r="ED25" s="141">
        <v>120.0</v>
      </c>
      <c r="EE25" s="134">
        <f t="shared" si="91"/>
        <v>160984200</v>
      </c>
      <c r="EF25" s="127">
        <v>1.14</v>
      </c>
      <c r="EG25" s="137" t="s">
        <v>45</v>
      </c>
      <c r="EH25" s="128" t="s">
        <v>18</v>
      </c>
      <c r="EI25" s="152" t="s">
        <v>46</v>
      </c>
      <c r="EJ25" s="133" t="s">
        <v>27</v>
      </c>
      <c r="EK25" s="154">
        <v>1100177.0</v>
      </c>
      <c r="EL25" s="136">
        <f t="shared" si="31"/>
        <v>1430230</v>
      </c>
      <c r="EM25" s="141">
        <v>120.0</v>
      </c>
      <c r="EN25" s="134">
        <f t="shared" si="92"/>
        <v>171627600</v>
      </c>
      <c r="EO25" s="127">
        <v>1.14</v>
      </c>
      <c r="EP25" s="137" t="s">
        <v>45</v>
      </c>
      <c r="EQ25" s="128" t="s">
        <v>18</v>
      </c>
      <c r="ER25" s="152" t="s">
        <v>46</v>
      </c>
      <c r="ES25" s="133" t="s">
        <v>27</v>
      </c>
      <c r="ET25" s="154">
        <v>1041758.0</v>
      </c>
      <c r="EU25" s="136">
        <f t="shared" si="33"/>
        <v>1354285</v>
      </c>
      <c r="EV25" s="141">
        <v>120.0</v>
      </c>
      <c r="EW25" s="134">
        <f t="shared" si="93"/>
        <v>162514200</v>
      </c>
      <c r="EX25" s="127">
        <v>1.14</v>
      </c>
      <c r="EY25" s="137" t="s">
        <v>45</v>
      </c>
      <c r="EZ25" s="128" t="s">
        <v>18</v>
      </c>
      <c r="FA25" s="152" t="s">
        <v>46</v>
      </c>
      <c r="FB25" s="133" t="s">
        <v>27</v>
      </c>
      <c r="FC25" s="154">
        <v>1029270.0</v>
      </c>
      <c r="FD25" s="136">
        <f t="shared" si="35"/>
        <v>1338051</v>
      </c>
      <c r="FE25" s="141">
        <v>120.0</v>
      </c>
      <c r="FF25" s="134">
        <f t="shared" si="94"/>
        <v>160566120</v>
      </c>
      <c r="FG25" s="127">
        <v>1.14</v>
      </c>
      <c r="FH25" s="137" t="s">
        <v>45</v>
      </c>
      <c r="FI25" s="128" t="s">
        <v>18</v>
      </c>
      <c r="FJ25" s="152" t="s">
        <v>46</v>
      </c>
      <c r="FK25" s="133" t="s">
        <v>27</v>
      </c>
      <c r="FL25" s="154">
        <v>1047919.0</v>
      </c>
      <c r="FM25" s="136">
        <f t="shared" si="37"/>
        <v>1362295</v>
      </c>
      <c r="FN25" s="141">
        <v>120.0</v>
      </c>
      <c r="FO25" s="134">
        <f t="shared" si="95"/>
        <v>163475400</v>
      </c>
      <c r="FP25" s="127">
        <v>1.14</v>
      </c>
      <c r="FQ25" s="137" t="s">
        <v>45</v>
      </c>
      <c r="FR25" s="128" t="s">
        <v>18</v>
      </c>
      <c r="FS25" s="152" t="s">
        <v>46</v>
      </c>
      <c r="FT25" s="133" t="s">
        <v>27</v>
      </c>
      <c r="FU25" s="154">
        <v>1039117.0</v>
      </c>
      <c r="FV25" s="136">
        <f t="shared" si="39"/>
        <v>1350852</v>
      </c>
      <c r="FW25" s="141">
        <v>120.0</v>
      </c>
      <c r="FX25" s="134">
        <f t="shared" si="96"/>
        <v>162102240</v>
      </c>
      <c r="FY25" s="127" t="s">
        <v>234</v>
      </c>
      <c r="FZ25" s="137" t="s">
        <v>45</v>
      </c>
      <c r="GA25" s="128" t="s">
        <v>18</v>
      </c>
      <c r="GB25" s="152" t="s">
        <v>46</v>
      </c>
      <c r="GC25" s="133" t="s">
        <v>27</v>
      </c>
      <c r="GD25" s="154">
        <v>1043106.0</v>
      </c>
      <c r="GE25" s="136">
        <f t="shared" si="41"/>
        <v>1356038</v>
      </c>
      <c r="GF25" s="141">
        <v>120.0</v>
      </c>
      <c r="GG25" s="134">
        <f t="shared" si="97"/>
        <v>162724560</v>
      </c>
      <c r="GH25" s="127" t="s">
        <v>234</v>
      </c>
      <c r="GI25" s="137" t="s">
        <v>45</v>
      </c>
      <c r="GJ25" s="128" t="s">
        <v>18</v>
      </c>
      <c r="GK25" s="152" t="s">
        <v>46</v>
      </c>
      <c r="GL25" s="133" t="s">
        <v>27</v>
      </c>
      <c r="GM25" s="154">
        <v>1038955.0</v>
      </c>
      <c r="GN25" s="136">
        <f t="shared" si="43"/>
        <v>1350642</v>
      </c>
      <c r="GO25" s="141">
        <v>120.0</v>
      </c>
      <c r="GP25" s="134">
        <f t="shared" si="98"/>
        <v>162077040</v>
      </c>
      <c r="GQ25" s="127">
        <v>1.14</v>
      </c>
      <c r="GR25" s="137" t="s">
        <v>45</v>
      </c>
      <c r="GS25" s="128" t="s">
        <v>18</v>
      </c>
      <c r="GT25" s="152" t="s">
        <v>46</v>
      </c>
      <c r="GU25" s="133" t="s">
        <v>27</v>
      </c>
      <c r="GV25" s="154">
        <v>1052649.35</v>
      </c>
      <c r="GW25" s="136">
        <f t="shared" si="45"/>
        <v>1368444</v>
      </c>
      <c r="GX25" s="141">
        <v>120.0</v>
      </c>
      <c r="GY25" s="134">
        <f t="shared" si="99"/>
        <v>164213280</v>
      </c>
      <c r="GZ25" s="127" t="s">
        <v>234</v>
      </c>
      <c r="HA25" s="137" t="s">
        <v>45</v>
      </c>
      <c r="HB25" s="128" t="s">
        <v>18</v>
      </c>
      <c r="HC25" s="152" t="s">
        <v>46</v>
      </c>
      <c r="HD25" s="133" t="s">
        <v>27</v>
      </c>
      <c r="HE25" s="154">
        <v>1100177.0</v>
      </c>
      <c r="HF25" s="136">
        <f t="shared" si="47"/>
        <v>1430230</v>
      </c>
      <c r="HG25" s="141">
        <v>120.0</v>
      </c>
      <c r="HH25" s="134">
        <f t="shared" si="100"/>
        <v>171627600</v>
      </c>
      <c r="HI25" s="127" t="s">
        <v>234</v>
      </c>
      <c r="HJ25" s="137" t="s">
        <v>45</v>
      </c>
      <c r="HK25" s="128" t="s">
        <v>18</v>
      </c>
      <c r="HL25" s="152" t="s">
        <v>46</v>
      </c>
      <c r="HM25" s="133" t="s">
        <v>27</v>
      </c>
      <c r="HN25" s="154">
        <v>1100177.0</v>
      </c>
      <c r="HO25" s="136">
        <f t="shared" si="49"/>
        <v>1430230</v>
      </c>
      <c r="HP25" s="141">
        <v>120.0</v>
      </c>
      <c r="HQ25" s="134">
        <f t="shared" si="101"/>
        <v>171627600</v>
      </c>
      <c r="HR25" s="127" t="s">
        <v>234</v>
      </c>
      <c r="HS25" s="137" t="s">
        <v>45</v>
      </c>
      <c r="HT25" s="128" t="s">
        <v>18</v>
      </c>
      <c r="HU25" s="152" t="s">
        <v>46</v>
      </c>
      <c r="HV25" s="133" t="s">
        <v>27</v>
      </c>
      <c r="HW25" s="154">
        <v>1044570.0</v>
      </c>
      <c r="HX25" s="136">
        <f t="shared" si="51"/>
        <v>1357941</v>
      </c>
      <c r="HY25" s="141">
        <v>120.0</v>
      </c>
      <c r="HZ25" s="134">
        <f t="shared" si="102"/>
        <v>162952920</v>
      </c>
      <c r="IA25" s="147" t="s">
        <v>234</v>
      </c>
      <c r="IB25" s="148" t="s">
        <v>45</v>
      </c>
      <c r="IC25" s="149" t="s">
        <v>18</v>
      </c>
      <c r="ID25" s="150" t="s">
        <v>46</v>
      </c>
      <c r="IE25" s="151" t="s">
        <v>27</v>
      </c>
      <c r="IF25" s="154">
        <v>1037467.0</v>
      </c>
      <c r="IG25" s="136">
        <f t="shared" si="53"/>
        <v>1348707</v>
      </c>
      <c r="IH25" s="141">
        <v>120.0</v>
      </c>
      <c r="II25" s="134">
        <f t="shared" si="103"/>
        <v>161844840</v>
      </c>
      <c r="IJ25" s="127" t="s">
        <v>234</v>
      </c>
      <c r="IK25" s="137" t="s">
        <v>45</v>
      </c>
      <c r="IL25" s="128" t="s">
        <v>18</v>
      </c>
      <c r="IM25" s="152" t="s">
        <v>46</v>
      </c>
      <c r="IN25" s="133" t="s">
        <v>27</v>
      </c>
      <c r="IO25" s="154">
        <v>1039777.0</v>
      </c>
      <c r="IP25" s="136">
        <f t="shared" si="55"/>
        <v>1351710</v>
      </c>
      <c r="IQ25" s="141">
        <v>120.0</v>
      </c>
      <c r="IR25" s="134">
        <f t="shared" si="104"/>
        <v>162205200</v>
      </c>
      <c r="IS25" s="127" t="s">
        <v>234</v>
      </c>
      <c r="IT25" s="137" t="s">
        <v>45</v>
      </c>
      <c r="IU25" s="128" t="s">
        <v>18</v>
      </c>
      <c r="IV25" s="152" t="s">
        <v>46</v>
      </c>
      <c r="IW25" s="133" t="s">
        <v>27</v>
      </c>
      <c r="IX25" s="154">
        <v>1038897.0</v>
      </c>
      <c r="IY25" s="136">
        <f t="shared" si="57"/>
        <v>1350566</v>
      </c>
      <c r="IZ25" s="141">
        <v>120.0</v>
      </c>
      <c r="JA25" s="134">
        <f t="shared" si="105"/>
        <v>162067920</v>
      </c>
      <c r="JB25" s="127" t="s">
        <v>234</v>
      </c>
      <c r="JC25" s="137" t="s">
        <v>45</v>
      </c>
      <c r="JD25" s="128" t="s">
        <v>18</v>
      </c>
      <c r="JE25" s="152" t="s">
        <v>46</v>
      </c>
      <c r="JF25" s="133" t="s">
        <v>27</v>
      </c>
      <c r="JG25" s="154">
        <v>1026795.0</v>
      </c>
      <c r="JH25" s="136">
        <f t="shared" si="59"/>
        <v>1334834</v>
      </c>
      <c r="JI25" s="141">
        <v>120.0</v>
      </c>
      <c r="JJ25" s="134">
        <f t="shared" si="106"/>
        <v>160180080</v>
      </c>
      <c r="JK25" s="127" t="s">
        <v>234</v>
      </c>
      <c r="JL25" s="137" t="s">
        <v>45</v>
      </c>
      <c r="JM25" s="128" t="s">
        <v>18</v>
      </c>
      <c r="JN25" s="152" t="s">
        <v>46</v>
      </c>
      <c r="JO25" s="133" t="s">
        <v>27</v>
      </c>
      <c r="JP25" s="154">
        <v>1014583.0</v>
      </c>
      <c r="JQ25" s="136">
        <f t="shared" si="61"/>
        <v>1318958</v>
      </c>
      <c r="JR25" s="141">
        <v>120.0</v>
      </c>
      <c r="JS25" s="134">
        <f t="shared" si="107"/>
        <v>158274960</v>
      </c>
      <c r="JT25" s="127" t="s">
        <v>234</v>
      </c>
      <c r="JU25" s="137" t="s">
        <v>45</v>
      </c>
      <c r="JV25" s="128" t="s">
        <v>18</v>
      </c>
      <c r="JW25" s="152" t="s">
        <v>46</v>
      </c>
      <c r="JX25" s="133" t="s">
        <v>27</v>
      </c>
      <c r="JY25" s="154">
        <v>1037066.0</v>
      </c>
      <c r="JZ25" s="136">
        <f t="shared" si="63"/>
        <v>1348186</v>
      </c>
      <c r="KA25" s="141">
        <v>120.0</v>
      </c>
      <c r="KB25" s="134">
        <f t="shared" si="108"/>
        <v>161782320</v>
      </c>
      <c r="KC25" s="127" t="s">
        <v>234</v>
      </c>
      <c r="KD25" s="137" t="s">
        <v>45</v>
      </c>
      <c r="KE25" s="128" t="s">
        <v>18</v>
      </c>
      <c r="KF25" s="152" t="s">
        <v>46</v>
      </c>
      <c r="KG25" s="133" t="s">
        <v>27</v>
      </c>
      <c r="KH25" s="154">
        <v>904000.0</v>
      </c>
      <c r="KI25" s="136">
        <f t="shared" si="65"/>
        <v>1175200</v>
      </c>
      <c r="KJ25" s="141">
        <v>120.0</v>
      </c>
      <c r="KK25" s="134">
        <f t="shared" si="109"/>
        <v>141024000</v>
      </c>
      <c r="KL25" s="127" t="s">
        <v>234</v>
      </c>
      <c r="KM25" s="137" t="s">
        <v>45</v>
      </c>
      <c r="KN25" s="128" t="s">
        <v>18</v>
      </c>
      <c r="KO25" s="152" t="s">
        <v>46</v>
      </c>
      <c r="KP25" s="133" t="s">
        <v>27</v>
      </c>
      <c r="KQ25" s="154">
        <v>1050000.0</v>
      </c>
      <c r="KR25" s="136">
        <f t="shared" si="67"/>
        <v>1365000</v>
      </c>
      <c r="KS25" s="141">
        <v>120.0</v>
      </c>
      <c r="KT25" s="134">
        <f t="shared" si="110"/>
        <v>163800000</v>
      </c>
      <c r="KU25" s="127" t="s">
        <v>234</v>
      </c>
      <c r="KV25" s="137" t="s">
        <v>45</v>
      </c>
      <c r="KW25" s="128" t="s">
        <v>18</v>
      </c>
      <c r="KX25" s="152" t="s">
        <v>46</v>
      </c>
      <c r="KY25" s="133" t="s">
        <v>27</v>
      </c>
      <c r="KZ25" s="154">
        <v>1037379.0</v>
      </c>
      <c r="LA25" s="136">
        <f t="shared" si="69"/>
        <v>1348593</v>
      </c>
      <c r="LB25" s="141">
        <v>120.0</v>
      </c>
      <c r="LC25" s="134">
        <f t="shared" si="111"/>
        <v>161831160</v>
      </c>
      <c r="LD25" s="127" t="s">
        <v>234</v>
      </c>
      <c r="LE25" s="137" t="s">
        <v>45</v>
      </c>
      <c r="LF25" s="128" t="s">
        <v>18</v>
      </c>
      <c r="LG25" s="152" t="s">
        <v>46</v>
      </c>
      <c r="LH25" s="133" t="s">
        <v>27</v>
      </c>
      <c r="LI25" s="154">
        <v>1042638.0</v>
      </c>
      <c r="LJ25" s="136">
        <f t="shared" si="71"/>
        <v>1355429</v>
      </c>
      <c r="LK25" s="141">
        <v>120.0</v>
      </c>
      <c r="LL25" s="134">
        <f t="shared" si="112"/>
        <v>162651480</v>
      </c>
      <c r="LM25" s="147" t="s">
        <v>234</v>
      </c>
      <c r="LN25" s="148" t="s">
        <v>45</v>
      </c>
      <c r="LO25" s="149" t="s">
        <v>18</v>
      </c>
      <c r="LP25" s="152" t="s">
        <v>46</v>
      </c>
      <c r="LQ25" s="133" t="s">
        <v>27</v>
      </c>
      <c r="LR25" s="155">
        <v>1017858.0</v>
      </c>
      <c r="LS25" s="136">
        <f t="shared" si="73"/>
        <v>1323215</v>
      </c>
      <c r="LT25" s="141">
        <v>120.0</v>
      </c>
      <c r="LU25" s="134">
        <f t="shared" si="113"/>
        <v>158785800</v>
      </c>
      <c r="LV25" s="147" t="s">
        <v>234</v>
      </c>
      <c r="LW25" s="148" t="s">
        <v>45</v>
      </c>
      <c r="LX25" s="149" t="s">
        <v>18</v>
      </c>
      <c r="LY25" s="152" t="s">
        <v>46</v>
      </c>
      <c r="LZ25" s="133" t="s">
        <v>27</v>
      </c>
      <c r="MA25" s="155">
        <v>1022148.0</v>
      </c>
      <c r="MB25" s="136">
        <f t="shared" si="75"/>
        <v>1328792</v>
      </c>
      <c r="MC25" s="141">
        <v>120.0</v>
      </c>
      <c r="MD25" s="134">
        <f t="shared" si="114"/>
        <v>159455040</v>
      </c>
    </row>
    <row r="26" ht="18.0" customHeight="1">
      <c r="A26" s="127">
        <v>1.15</v>
      </c>
      <c r="B26" s="127">
        <v>3.1</v>
      </c>
      <c r="C26" s="128" t="s">
        <v>18</v>
      </c>
      <c r="D26" s="129" t="s">
        <v>48</v>
      </c>
      <c r="E26" s="130" t="s">
        <v>27</v>
      </c>
      <c r="F26" s="131">
        <v>1005331.35</v>
      </c>
      <c r="G26" s="132">
        <f t="shared" si="1"/>
        <v>1306931</v>
      </c>
      <c r="H26" s="140">
        <v>1150.0</v>
      </c>
      <c r="I26" s="134">
        <f t="shared" si="77"/>
        <v>1502970650</v>
      </c>
      <c r="J26" s="127">
        <v>1.15</v>
      </c>
      <c r="K26" s="127" t="s">
        <v>47</v>
      </c>
      <c r="L26" s="128" t="s">
        <v>18</v>
      </c>
      <c r="M26" s="129" t="s">
        <v>48</v>
      </c>
      <c r="N26" s="130" t="s">
        <v>27</v>
      </c>
      <c r="O26" s="135">
        <v>1003924.0</v>
      </c>
      <c r="P26" s="136">
        <f t="shared" si="3"/>
        <v>1305101</v>
      </c>
      <c r="Q26" s="141">
        <v>1150.0</v>
      </c>
      <c r="R26" s="134">
        <f t="shared" si="78"/>
        <v>1500866150</v>
      </c>
      <c r="S26" s="127">
        <v>1.15</v>
      </c>
      <c r="T26" s="127" t="s">
        <v>47</v>
      </c>
      <c r="U26" s="128" t="s">
        <v>18</v>
      </c>
      <c r="V26" s="129" t="s">
        <v>48</v>
      </c>
      <c r="W26" s="130" t="s">
        <v>27</v>
      </c>
      <c r="X26" s="135">
        <v>1009071.43</v>
      </c>
      <c r="Y26" s="136">
        <f t="shared" si="5"/>
        <v>1311793</v>
      </c>
      <c r="Z26" s="141">
        <v>1150.0</v>
      </c>
      <c r="AA26" s="134">
        <f t="shared" si="79"/>
        <v>1508561950</v>
      </c>
      <c r="AB26" s="127">
        <v>1.15</v>
      </c>
      <c r="AC26" s="127" t="s">
        <v>47</v>
      </c>
      <c r="AD26" s="128" t="s">
        <v>18</v>
      </c>
      <c r="AE26" s="129" t="s">
        <v>48</v>
      </c>
      <c r="AF26" s="130" t="s">
        <v>27</v>
      </c>
      <c r="AG26" s="135">
        <v>1013324.0</v>
      </c>
      <c r="AH26" s="136">
        <f t="shared" si="7"/>
        <v>1317321</v>
      </c>
      <c r="AI26" s="141">
        <v>1150.0</v>
      </c>
      <c r="AJ26" s="134">
        <f t="shared" si="80"/>
        <v>1514919150</v>
      </c>
      <c r="AK26" s="127">
        <v>1.15</v>
      </c>
      <c r="AL26" s="127" t="s">
        <v>47</v>
      </c>
      <c r="AM26" s="128" t="s">
        <v>18</v>
      </c>
      <c r="AN26" s="129" t="s">
        <v>48</v>
      </c>
      <c r="AO26" s="130" t="s">
        <v>27</v>
      </c>
      <c r="AP26" s="135">
        <v>1005117.0</v>
      </c>
      <c r="AQ26" s="136">
        <f t="shared" si="9"/>
        <v>1306652</v>
      </c>
      <c r="AR26" s="141">
        <v>1150.0</v>
      </c>
      <c r="AS26" s="134">
        <f t="shared" si="81"/>
        <v>1502649800</v>
      </c>
      <c r="AT26" s="127">
        <v>1.15</v>
      </c>
      <c r="AU26" s="127" t="s">
        <v>47</v>
      </c>
      <c r="AV26" s="128" t="s">
        <v>18</v>
      </c>
      <c r="AW26" s="129" t="s">
        <v>48</v>
      </c>
      <c r="AX26" s="130" t="s">
        <v>27</v>
      </c>
      <c r="AY26" s="135">
        <v>1006079.0</v>
      </c>
      <c r="AZ26" s="136">
        <f t="shared" si="11"/>
        <v>1307903</v>
      </c>
      <c r="BA26" s="141">
        <v>1150.0</v>
      </c>
      <c r="BB26" s="134">
        <f t="shared" si="82"/>
        <v>1504088450</v>
      </c>
      <c r="BC26" s="127">
        <v>1.15</v>
      </c>
      <c r="BD26" s="127" t="s">
        <v>47</v>
      </c>
      <c r="BE26" s="128" t="s">
        <v>18</v>
      </c>
      <c r="BF26" s="129" t="s">
        <v>48</v>
      </c>
      <c r="BG26" s="130" t="s">
        <v>27</v>
      </c>
      <c r="BH26" s="135">
        <v>1012256.0</v>
      </c>
      <c r="BI26" s="136">
        <f t="shared" si="13"/>
        <v>1315933</v>
      </c>
      <c r="BJ26" s="141">
        <v>1150.0</v>
      </c>
      <c r="BK26" s="134">
        <f t="shared" si="83"/>
        <v>1513322950</v>
      </c>
      <c r="BL26" s="127">
        <v>1.15</v>
      </c>
      <c r="BM26" s="127" t="s">
        <v>47</v>
      </c>
      <c r="BN26" s="128" t="s">
        <v>18</v>
      </c>
      <c r="BO26" s="129" t="s">
        <v>48</v>
      </c>
      <c r="BP26" s="130" t="s">
        <v>27</v>
      </c>
      <c r="BQ26" s="135">
        <v>1014844.0</v>
      </c>
      <c r="BR26" s="136">
        <f t="shared" si="15"/>
        <v>1319297</v>
      </c>
      <c r="BS26" s="141">
        <v>1150.0</v>
      </c>
      <c r="BT26" s="134">
        <f t="shared" si="84"/>
        <v>1517191550</v>
      </c>
      <c r="BU26" s="127">
        <v>1.15</v>
      </c>
      <c r="BV26" s="127" t="s">
        <v>47</v>
      </c>
      <c r="BW26" s="128" t="s">
        <v>18</v>
      </c>
      <c r="BX26" s="129" t="s">
        <v>48</v>
      </c>
      <c r="BY26" s="130" t="s">
        <v>27</v>
      </c>
      <c r="BZ26" s="135">
        <v>1012811.0</v>
      </c>
      <c r="CA26" s="136">
        <f t="shared" si="17"/>
        <v>1316654</v>
      </c>
      <c r="CB26" s="141">
        <v>1150.0</v>
      </c>
      <c r="CC26" s="134">
        <f t="shared" si="85"/>
        <v>1514152100</v>
      </c>
      <c r="CD26" s="127" t="s">
        <v>235</v>
      </c>
      <c r="CE26" s="127" t="s">
        <v>47</v>
      </c>
      <c r="CF26" s="128" t="s">
        <v>18</v>
      </c>
      <c r="CG26" s="129" t="s">
        <v>48</v>
      </c>
      <c r="CH26" s="130" t="s">
        <v>27</v>
      </c>
      <c r="CI26" s="135">
        <v>983105.0</v>
      </c>
      <c r="CJ26" s="136">
        <f t="shared" si="19"/>
        <v>1278037</v>
      </c>
      <c r="CK26" s="141">
        <v>1150.0</v>
      </c>
      <c r="CL26" s="134">
        <f t="shared" si="86"/>
        <v>1469742550</v>
      </c>
      <c r="CM26" s="127" t="s">
        <v>235</v>
      </c>
      <c r="CN26" s="127" t="s">
        <v>47</v>
      </c>
      <c r="CO26" s="128" t="s">
        <v>18</v>
      </c>
      <c r="CP26" s="129" t="s">
        <v>48</v>
      </c>
      <c r="CQ26" s="130" t="s">
        <v>27</v>
      </c>
      <c r="CR26" s="135">
        <v>1019358.25</v>
      </c>
      <c r="CS26" s="136">
        <f t="shared" si="21"/>
        <v>1325166</v>
      </c>
      <c r="CT26" s="141">
        <v>1150.0</v>
      </c>
      <c r="CU26" s="134">
        <f t="shared" si="87"/>
        <v>1523940900</v>
      </c>
      <c r="CV26" s="127" t="s">
        <v>235</v>
      </c>
      <c r="CW26" s="127" t="s">
        <v>47</v>
      </c>
      <c r="CX26" s="128" t="s">
        <v>18</v>
      </c>
      <c r="CY26" s="129" t="s">
        <v>48</v>
      </c>
      <c r="CZ26" s="130" t="s">
        <v>27</v>
      </c>
      <c r="DA26" s="135">
        <v>999134.0</v>
      </c>
      <c r="DB26" s="136">
        <f t="shared" si="23"/>
        <v>1298874</v>
      </c>
      <c r="DC26" s="141">
        <v>1150.0</v>
      </c>
      <c r="DD26" s="134">
        <f t="shared" si="88"/>
        <v>1493705100</v>
      </c>
      <c r="DE26" s="127" t="s">
        <v>235</v>
      </c>
      <c r="DF26" s="127" t="s">
        <v>47</v>
      </c>
      <c r="DG26" s="128" t="s">
        <v>18</v>
      </c>
      <c r="DH26" s="129" t="s">
        <v>48</v>
      </c>
      <c r="DI26" s="130" t="s">
        <v>27</v>
      </c>
      <c r="DJ26" s="135">
        <v>1020000.0</v>
      </c>
      <c r="DK26" s="136">
        <f t="shared" si="25"/>
        <v>1326000</v>
      </c>
      <c r="DL26" s="141">
        <v>1150.0</v>
      </c>
      <c r="DM26" s="134">
        <f t="shared" si="89"/>
        <v>1524900000</v>
      </c>
      <c r="DN26" s="127" t="s">
        <v>235</v>
      </c>
      <c r="DO26" s="127" t="s">
        <v>47</v>
      </c>
      <c r="DP26" s="128" t="s">
        <v>18</v>
      </c>
      <c r="DQ26" s="129" t="s">
        <v>48</v>
      </c>
      <c r="DR26" s="130" t="s">
        <v>27</v>
      </c>
      <c r="DS26" s="135">
        <v>1010995.0</v>
      </c>
      <c r="DT26" s="136">
        <f t="shared" si="27"/>
        <v>1314294</v>
      </c>
      <c r="DU26" s="141">
        <v>1150.0</v>
      </c>
      <c r="DV26" s="134">
        <f t="shared" si="90"/>
        <v>1511438100</v>
      </c>
      <c r="DW26" s="127" t="s">
        <v>235</v>
      </c>
      <c r="DX26" s="127" t="s">
        <v>47</v>
      </c>
      <c r="DY26" s="128" t="s">
        <v>18</v>
      </c>
      <c r="DZ26" s="129" t="s">
        <v>48</v>
      </c>
      <c r="EA26" s="130" t="s">
        <v>27</v>
      </c>
      <c r="EB26" s="135">
        <v>1002324.0</v>
      </c>
      <c r="EC26" s="136">
        <f t="shared" si="29"/>
        <v>1303021</v>
      </c>
      <c r="ED26" s="141">
        <v>1150.0</v>
      </c>
      <c r="EE26" s="134">
        <f t="shared" si="91"/>
        <v>1498474150</v>
      </c>
      <c r="EF26" s="127">
        <v>1.15</v>
      </c>
      <c r="EG26" s="127" t="s">
        <v>47</v>
      </c>
      <c r="EH26" s="128" t="s">
        <v>18</v>
      </c>
      <c r="EI26" s="129" t="s">
        <v>48</v>
      </c>
      <c r="EJ26" s="130" t="s">
        <v>27</v>
      </c>
      <c r="EK26" s="135">
        <v>1068592.0</v>
      </c>
      <c r="EL26" s="136">
        <f t="shared" si="31"/>
        <v>1389170</v>
      </c>
      <c r="EM26" s="141">
        <v>1150.0</v>
      </c>
      <c r="EN26" s="134">
        <f t="shared" si="92"/>
        <v>1597545500</v>
      </c>
      <c r="EO26" s="127">
        <v>1.15</v>
      </c>
      <c r="EP26" s="127" t="s">
        <v>47</v>
      </c>
      <c r="EQ26" s="128" t="s">
        <v>18</v>
      </c>
      <c r="ER26" s="129" t="s">
        <v>48</v>
      </c>
      <c r="ES26" s="130" t="s">
        <v>27</v>
      </c>
      <c r="ET26" s="135">
        <v>1010000.0</v>
      </c>
      <c r="EU26" s="136">
        <f t="shared" si="33"/>
        <v>1313000</v>
      </c>
      <c r="EV26" s="141">
        <v>1150.0</v>
      </c>
      <c r="EW26" s="134">
        <f t="shared" si="93"/>
        <v>1509950000</v>
      </c>
      <c r="EX26" s="127">
        <v>1.15</v>
      </c>
      <c r="EY26" s="127" t="s">
        <v>47</v>
      </c>
      <c r="EZ26" s="128" t="s">
        <v>18</v>
      </c>
      <c r="FA26" s="129" t="s">
        <v>48</v>
      </c>
      <c r="FB26" s="130" t="s">
        <v>27</v>
      </c>
      <c r="FC26" s="135">
        <v>999721.0</v>
      </c>
      <c r="FD26" s="136">
        <f t="shared" si="35"/>
        <v>1299637</v>
      </c>
      <c r="FE26" s="141">
        <v>1150.0</v>
      </c>
      <c r="FF26" s="134">
        <f t="shared" si="94"/>
        <v>1494582550</v>
      </c>
      <c r="FG26" s="127">
        <v>1.15</v>
      </c>
      <c r="FH26" s="127" t="s">
        <v>47</v>
      </c>
      <c r="FI26" s="128" t="s">
        <v>18</v>
      </c>
      <c r="FJ26" s="129" t="s">
        <v>48</v>
      </c>
      <c r="FK26" s="130" t="s">
        <v>27</v>
      </c>
      <c r="FL26" s="135">
        <v>1025848.0</v>
      </c>
      <c r="FM26" s="136">
        <f t="shared" si="37"/>
        <v>1333602</v>
      </c>
      <c r="FN26" s="141">
        <v>1150.0</v>
      </c>
      <c r="FO26" s="134">
        <f t="shared" si="95"/>
        <v>1533642300</v>
      </c>
      <c r="FP26" s="127">
        <v>1.15</v>
      </c>
      <c r="FQ26" s="127" t="s">
        <v>47</v>
      </c>
      <c r="FR26" s="128" t="s">
        <v>18</v>
      </c>
      <c r="FS26" s="129" t="s">
        <v>48</v>
      </c>
      <c r="FT26" s="130" t="s">
        <v>27</v>
      </c>
      <c r="FU26" s="135">
        <v>1009285.0</v>
      </c>
      <c r="FV26" s="136">
        <f t="shared" si="39"/>
        <v>1312071</v>
      </c>
      <c r="FW26" s="141">
        <v>1150.0</v>
      </c>
      <c r="FX26" s="134">
        <f t="shared" si="96"/>
        <v>1508881650</v>
      </c>
      <c r="FY26" s="127" t="s">
        <v>235</v>
      </c>
      <c r="FZ26" s="127" t="s">
        <v>47</v>
      </c>
      <c r="GA26" s="128" t="s">
        <v>18</v>
      </c>
      <c r="GB26" s="129" t="s">
        <v>48</v>
      </c>
      <c r="GC26" s="130" t="s">
        <v>27</v>
      </c>
      <c r="GD26" s="135">
        <v>1013159.0</v>
      </c>
      <c r="GE26" s="136">
        <f t="shared" si="41"/>
        <v>1317107</v>
      </c>
      <c r="GF26" s="141">
        <v>1150.0</v>
      </c>
      <c r="GG26" s="134">
        <f t="shared" si="97"/>
        <v>1514673050</v>
      </c>
      <c r="GH26" s="127" t="s">
        <v>235</v>
      </c>
      <c r="GI26" s="127" t="s">
        <v>47</v>
      </c>
      <c r="GJ26" s="128" t="s">
        <v>18</v>
      </c>
      <c r="GK26" s="129" t="s">
        <v>48</v>
      </c>
      <c r="GL26" s="130" t="s">
        <v>27</v>
      </c>
      <c r="GM26" s="135">
        <v>1009128.0</v>
      </c>
      <c r="GN26" s="136">
        <f t="shared" si="43"/>
        <v>1311866</v>
      </c>
      <c r="GO26" s="141">
        <v>1150.0</v>
      </c>
      <c r="GP26" s="134">
        <f t="shared" si="98"/>
        <v>1508645900</v>
      </c>
      <c r="GQ26" s="127">
        <v>1.15</v>
      </c>
      <c r="GR26" s="127" t="s">
        <v>47</v>
      </c>
      <c r="GS26" s="128" t="s">
        <v>18</v>
      </c>
      <c r="GT26" s="129" t="s">
        <v>48</v>
      </c>
      <c r="GU26" s="130" t="s">
        <v>27</v>
      </c>
      <c r="GV26" s="135">
        <v>1022428.83</v>
      </c>
      <c r="GW26" s="136">
        <f t="shared" si="45"/>
        <v>1329157</v>
      </c>
      <c r="GX26" s="141">
        <v>1150.0</v>
      </c>
      <c r="GY26" s="134">
        <f t="shared" si="99"/>
        <v>1528530550</v>
      </c>
      <c r="GZ26" s="127" t="s">
        <v>235</v>
      </c>
      <c r="HA26" s="127" t="s">
        <v>47</v>
      </c>
      <c r="HB26" s="128" t="s">
        <v>18</v>
      </c>
      <c r="HC26" s="129" t="s">
        <v>48</v>
      </c>
      <c r="HD26" s="130" t="s">
        <v>27</v>
      </c>
      <c r="HE26" s="135">
        <v>950000.0</v>
      </c>
      <c r="HF26" s="136">
        <f t="shared" si="47"/>
        <v>1235000</v>
      </c>
      <c r="HG26" s="141">
        <v>1150.0</v>
      </c>
      <c r="HH26" s="134">
        <f t="shared" si="100"/>
        <v>1420250000</v>
      </c>
      <c r="HI26" s="127" t="s">
        <v>235</v>
      </c>
      <c r="HJ26" s="127" t="s">
        <v>47</v>
      </c>
      <c r="HK26" s="128" t="s">
        <v>18</v>
      </c>
      <c r="HL26" s="129" t="s">
        <v>48</v>
      </c>
      <c r="HM26" s="130" t="s">
        <v>27</v>
      </c>
      <c r="HN26" s="135">
        <v>969000.0</v>
      </c>
      <c r="HO26" s="136">
        <f t="shared" si="49"/>
        <v>1259700</v>
      </c>
      <c r="HP26" s="141">
        <v>1150.0</v>
      </c>
      <c r="HQ26" s="134">
        <f t="shared" si="101"/>
        <v>1448655000</v>
      </c>
      <c r="HR26" s="127" t="s">
        <v>235</v>
      </c>
      <c r="HS26" s="127" t="s">
        <v>47</v>
      </c>
      <c r="HT26" s="128" t="s">
        <v>18</v>
      </c>
      <c r="HU26" s="129" t="s">
        <v>48</v>
      </c>
      <c r="HV26" s="130" t="s">
        <v>27</v>
      </c>
      <c r="HW26" s="135">
        <v>1017603.0</v>
      </c>
      <c r="HX26" s="136">
        <f t="shared" si="51"/>
        <v>1322884</v>
      </c>
      <c r="HY26" s="141">
        <v>1150.0</v>
      </c>
      <c r="HZ26" s="134">
        <f t="shared" si="102"/>
        <v>1521316600</v>
      </c>
      <c r="IA26" s="147" t="s">
        <v>235</v>
      </c>
      <c r="IB26" s="148" t="s">
        <v>47</v>
      </c>
      <c r="IC26" s="149" t="s">
        <v>18</v>
      </c>
      <c r="ID26" s="150" t="s">
        <v>48</v>
      </c>
      <c r="IE26" s="151" t="s">
        <v>27</v>
      </c>
      <c r="IF26" s="135">
        <v>1007682.0</v>
      </c>
      <c r="IG26" s="136">
        <f t="shared" si="53"/>
        <v>1309987</v>
      </c>
      <c r="IH26" s="141">
        <v>1150.0</v>
      </c>
      <c r="II26" s="134">
        <f t="shared" si="103"/>
        <v>1506485050</v>
      </c>
      <c r="IJ26" s="127" t="s">
        <v>235</v>
      </c>
      <c r="IK26" s="127" t="s">
        <v>47</v>
      </c>
      <c r="IL26" s="128" t="s">
        <v>18</v>
      </c>
      <c r="IM26" s="129" t="s">
        <v>48</v>
      </c>
      <c r="IN26" s="130" t="s">
        <v>27</v>
      </c>
      <c r="IO26" s="135">
        <v>1009926.0</v>
      </c>
      <c r="IP26" s="136">
        <f t="shared" si="55"/>
        <v>1312904</v>
      </c>
      <c r="IQ26" s="141">
        <v>1150.0</v>
      </c>
      <c r="IR26" s="134">
        <f t="shared" si="104"/>
        <v>1509839600</v>
      </c>
      <c r="IS26" s="127" t="s">
        <v>235</v>
      </c>
      <c r="IT26" s="127" t="s">
        <v>47</v>
      </c>
      <c r="IU26" s="128" t="s">
        <v>18</v>
      </c>
      <c r="IV26" s="129" t="s">
        <v>48</v>
      </c>
      <c r="IW26" s="130" t="s">
        <v>27</v>
      </c>
      <c r="IX26" s="135">
        <v>1009071.0</v>
      </c>
      <c r="IY26" s="136">
        <f t="shared" si="57"/>
        <v>1311792</v>
      </c>
      <c r="IZ26" s="141">
        <v>1150.0</v>
      </c>
      <c r="JA26" s="134">
        <f t="shared" si="105"/>
        <v>1508560800</v>
      </c>
      <c r="JB26" s="127" t="s">
        <v>235</v>
      </c>
      <c r="JC26" s="127" t="s">
        <v>47</v>
      </c>
      <c r="JD26" s="128" t="s">
        <v>18</v>
      </c>
      <c r="JE26" s="129" t="s">
        <v>48</v>
      </c>
      <c r="JF26" s="130" t="s">
        <v>27</v>
      </c>
      <c r="JG26" s="135">
        <v>997317.0</v>
      </c>
      <c r="JH26" s="136">
        <f t="shared" si="59"/>
        <v>1296512</v>
      </c>
      <c r="JI26" s="141">
        <v>1150.0</v>
      </c>
      <c r="JJ26" s="134">
        <f t="shared" si="106"/>
        <v>1490988800</v>
      </c>
      <c r="JK26" s="127" t="s">
        <v>235</v>
      </c>
      <c r="JL26" s="127" t="s">
        <v>47</v>
      </c>
      <c r="JM26" s="128" t="s">
        <v>18</v>
      </c>
      <c r="JN26" s="129" t="s">
        <v>48</v>
      </c>
      <c r="JO26" s="130" t="s">
        <v>27</v>
      </c>
      <c r="JP26" s="135">
        <v>1022856.0</v>
      </c>
      <c r="JQ26" s="136">
        <f t="shared" si="61"/>
        <v>1329713</v>
      </c>
      <c r="JR26" s="141">
        <v>1150.0</v>
      </c>
      <c r="JS26" s="134">
        <f t="shared" si="107"/>
        <v>1529169950</v>
      </c>
      <c r="JT26" s="127" t="s">
        <v>235</v>
      </c>
      <c r="JU26" s="127" t="s">
        <v>47</v>
      </c>
      <c r="JV26" s="128" t="s">
        <v>18</v>
      </c>
      <c r="JW26" s="129" t="s">
        <v>48</v>
      </c>
      <c r="JX26" s="130" t="s">
        <v>27</v>
      </c>
      <c r="JY26" s="135">
        <v>1007293.0</v>
      </c>
      <c r="JZ26" s="136">
        <f t="shared" si="63"/>
        <v>1309481</v>
      </c>
      <c r="KA26" s="141">
        <v>1150.0</v>
      </c>
      <c r="KB26" s="134">
        <f t="shared" si="108"/>
        <v>1505903150</v>
      </c>
      <c r="KC26" s="127" t="s">
        <v>235</v>
      </c>
      <c r="KD26" s="127" t="s">
        <v>47</v>
      </c>
      <c r="KE26" s="128" t="s">
        <v>18</v>
      </c>
      <c r="KF26" s="129" t="s">
        <v>48</v>
      </c>
      <c r="KG26" s="130" t="s">
        <v>27</v>
      </c>
      <c r="KH26" s="135">
        <v>1050000.0</v>
      </c>
      <c r="KI26" s="136">
        <f t="shared" si="65"/>
        <v>1365000</v>
      </c>
      <c r="KJ26" s="141">
        <v>1150.0</v>
      </c>
      <c r="KK26" s="134">
        <f t="shared" si="109"/>
        <v>1569750000</v>
      </c>
      <c r="KL26" s="127" t="s">
        <v>235</v>
      </c>
      <c r="KM26" s="127" t="s">
        <v>47</v>
      </c>
      <c r="KN26" s="128" t="s">
        <v>18</v>
      </c>
      <c r="KO26" s="129" t="s">
        <v>48</v>
      </c>
      <c r="KP26" s="130" t="s">
        <v>27</v>
      </c>
      <c r="KQ26" s="135">
        <v>1020000.0</v>
      </c>
      <c r="KR26" s="136">
        <f t="shared" si="67"/>
        <v>1326000</v>
      </c>
      <c r="KS26" s="141">
        <v>1150.0</v>
      </c>
      <c r="KT26" s="134">
        <f t="shared" si="110"/>
        <v>1524900000</v>
      </c>
      <c r="KU26" s="127" t="s">
        <v>235</v>
      </c>
      <c r="KV26" s="127" t="s">
        <v>47</v>
      </c>
      <c r="KW26" s="128" t="s">
        <v>18</v>
      </c>
      <c r="KX26" s="129" t="s">
        <v>48</v>
      </c>
      <c r="KY26" s="130" t="s">
        <v>27</v>
      </c>
      <c r="KZ26" s="135">
        <v>1007597.0</v>
      </c>
      <c r="LA26" s="136">
        <f t="shared" si="69"/>
        <v>1309876</v>
      </c>
      <c r="LB26" s="141">
        <v>1150.0</v>
      </c>
      <c r="LC26" s="134">
        <f t="shared" si="111"/>
        <v>1506357400</v>
      </c>
      <c r="LD26" s="127" t="s">
        <v>235</v>
      </c>
      <c r="LE26" s="127" t="s">
        <v>47</v>
      </c>
      <c r="LF26" s="128" t="s">
        <v>18</v>
      </c>
      <c r="LG26" s="129" t="s">
        <v>48</v>
      </c>
      <c r="LH26" s="130" t="s">
        <v>27</v>
      </c>
      <c r="LI26" s="135">
        <v>1005000.0</v>
      </c>
      <c r="LJ26" s="136">
        <f t="shared" si="71"/>
        <v>1306500</v>
      </c>
      <c r="LK26" s="141">
        <v>1150.0</v>
      </c>
      <c r="LL26" s="134">
        <f t="shared" si="112"/>
        <v>1502475000</v>
      </c>
      <c r="LM26" s="147" t="s">
        <v>235</v>
      </c>
      <c r="LN26" s="148" t="s">
        <v>47</v>
      </c>
      <c r="LO26" s="149" t="s">
        <v>18</v>
      </c>
      <c r="LP26" s="129" t="s">
        <v>48</v>
      </c>
      <c r="LQ26" s="130" t="s">
        <v>27</v>
      </c>
      <c r="LR26" s="139">
        <v>988637.0</v>
      </c>
      <c r="LS26" s="136">
        <f t="shared" si="73"/>
        <v>1285228</v>
      </c>
      <c r="LT26" s="141">
        <v>1150.0</v>
      </c>
      <c r="LU26" s="134">
        <f t="shared" si="113"/>
        <v>1478012200</v>
      </c>
      <c r="LV26" s="147" t="s">
        <v>235</v>
      </c>
      <c r="LW26" s="148" t="s">
        <v>47</v>
      </c>
      <c r="LX26" s="149" t="s">
        <v>18</v>
      </c>
      <c r="LY26" s="129" t="s">
        <v>48</v>
      </c>
      <c r="LZ26" s="130" t="s">
        <v>27</v>
      </c>
      <c r="MA26" s="139">
        <v>992803.0</v>
      </c>
      <c r="MB26" s="136">
        <f t="shared" si="75"/>
        <v>1290644</v>
      </c>
      <c r="MC26" s="141">
        <v>1150.0</v>
      </c>
      <c r="MD26" s="134">
        <f t="shared" si="114"/>
        <v>1484240600</v>
      </c>
    </row>
    <row r="27" ht="18.0" customHeight="1">
      <c r="A27" s="127">
        <v>1.16</v>
      </c>
      <c r="B27" s="127">
        <v>3.9</v>
      </c>
      <c r="C27" s="128" t="s">
        <v>18</v>
      </c>
      <c r="D27" s="129" t="s">
        <v>50</v>
      </c>
      <c r="E27" s="130" t="s">
        <v>27</v>
      </c>
      <c r="F27" s="131">
        <v>997901.86</v>
      </c>
      <c r="G27" s="132">
        <f t="shared" si="1"/>
        <v>1297272</v>
      </c>
      <c r="H27" s="140">
        <v>74.36</v>
      </c>
      <c r="I27" s="134">
        <f t="shared" si="77"/>
        <v>96465145.92</v>
      </c>
      <c r="J27" s="127">
        <v>1.16</v>
      </c>
      <c r="K27" s="127" t="s">
        <v>49</v>
      </c>
      <c r="L27" s="128" t="s">
        <v>18</v>
      </c>
      <c r="M27" s="129" t="s">
        <v>50</v>
      </c>
      <c r="N27" s="130" t="s">
        <v>27</v>
      </c>
      <c r="O27" s="135">
        <v>996505.0</v>
      </c>
      <c r="P27" s="136">
        <f t="shared" si="3"/>
        <v>1295457</v>
      </c>
      <c r="Q27" s="141">
        <v>74.36</v>
      </c>
      <c r="R27" s="134">
        <f t="shared" si="78"/>
        <v>96330182.52</v>
      </c>
      <c r="S27" s="127">
        <v>1.16</v>
      </c>
      <c r="T27" s="127" t="s">
        <v>49</v>
      </c>
      <c r="U27" s="128" t="s">
        <v>18</v>
      </c>
      <c r="V27" s="129" t="s">
        <v>50</v>
      </c>
      <c r="W27" s="130" t="s">
        <v>27</v>
      </c>
      <c r="X27" s="135">
        <v>1001614.29</v>
      </c>
      <c r="Y27" s="136">
        <f t="shared" si="5"/>
        <v>1302099</v>
      </c>
      <c r="Z27" s="141">
        <v>74.36</v>
      </c>
      <c r="AA27" s="134">
        <f t="shared" si="79"/>
        <v>96824081.64</v>
      </c>
      <c r="AB27" s="127">
        <v>1.16</v>
      </c>
      <c r="AC27" s="127" t="s">
        <v>49</v>
      </c>
      <c r="AD27" s="128" t="s">
        <v>18</v>
      </c>
      <c r="AE27" s="129" t="s">
        <v>50</v>
      </c>
      <c r="AF27" s="130" t="s">
        <v>27</v>
      </c>
      <c r="AG27" s="135">
        <v>1005835.0</v>
      </c>
      <c r="AH27" s="136">
        <f t="shared" si="7"/>
        <v>1307586</v>
      </c>
      <c r="AI27" s="141">
        <v>74.36</v>
      </c>
      <c r="AJ27" s="134">
        <f t="shared" si="80"/>
        <v>97232094.96</v>
      </c>
      <c r="AK27" s="127">
        <v>1.16</v>
      </c>
      <c r="AL27" s="127" t="s">
        <v>49</v>
      </c>
      <c r="AM27" s="128" t="s">
        <v>18</v>
      </c>
      <c r="AN27" s="129" t="s">
        <v>50</v>
      </c>
      <c r="AO27" s="130" t="s">
        <v>27</v>
      </c>
      <c r="AP27" s="135">
        <v>997689.0</v>
      </c>
      <c r="AQ27" s="136">
        <f t="shared" si="9"/>
        <v>1296996</v>
      </c>
      <c r="AR27" s="141">
        <v>74.36</v>
      </c>
      <c r="AS27" s="134">
        <f t="shared" si="81"/>
        <v>96444622.56</v>
      </c>
      <c r="AT27" s="127">
        <v>1.16</v>
      </c>
      <c r="AU27" s="127" t="s">
        <v>49</v>
      </c>
      <c r="AV27" s="128" t="s">
        <v>18</v>
      </c>
      <c r="AW27" s="129" t="s">
        <v>50</v>
      </c>
      <c r="AX27" s="130" t="s">
        <v>27</v>
      </c>
      <c r="AY27" s="135">
        <v>998644.0</v>
      </c>
      <c r="AZ27" s="136">
        <f t="shared" si="11"/>
        <v>1298237</v>
      </c>
      <c r="BA27" s="141">
        <v>74.36</v>
      </c>
      <c r="BB27" s="134">
        <f t="shared" si="82"/>
        <v>96536903.32</v>
      </c>
      <c r="BC27" s="127">
        <v>1.16</v>
      </c>
      <c r="BD27" s="127" t="s">
        <v>49</v>
      </c>
      <c r="BE27" s="128" t="s">
        <v>18</v>
      </c>
      <c r="BF27" s="129" t="s">
        <v>50</v>
      </c>
      <c r="BG27" s="130" t="s">
        <v>27</v>
      </c>
      <c r="BH27" s="135">
        <v>1004775.0</v>
      </c>
      <c r="BI27" s="136">
        <f t="shared" si="13"/>
        <v>1306208</v>
      </c>
      <c r="BJ27" s="141">
        <v>74.36</v>
      </c>
      <c r="BK27" s="134">
        <f t="shared" si="83"/>
        <v>97129626.88</v>
      </c>
      <c r="BL27" s="127">
        <v>1.16</v>
      </c>
      <c r="BM27" s="127" t="s">
        <v>49</v>
      </c>
      <c r="BN27" s="128" t="s">
        <v>18</v>
      </c>
      <c r="BO27" s="129" t="s">
        <v>50</v>
      </c>
      <c r="BP27" s="130" t="s">
        <v>27</v>
      </c>
      <c r="BQ27" s="135">
        <v>1007344.0</v>
      </c>
      <c r="BR27" s="136">
        <f t="shared" si="15"/>
        <v>1309547</v>
      </c>
      <c r="BS27" s="141">
        <v>74.36</v>
      </c>
      <c r="BT27" s="134">
        <f t="shared" si="84"/>
        <v>97377914.92</v>
      </c>
      <c r="BU27" s="127">
        <v>1.16</v>
      </c>
      <c r="BV27" s="127" t="s">
        <v>49</v>
      </c>
      <c r="BW27" s="128" t="s">
        <v>18</v>
      </c>
      <c r="BX27" s="129" t="s">
        <v>50</v>
      </c>
      <c r="BY27" s="130" t="s">
        <v>27</v>
      </c>
      <c r="BZ27" s="135">
        <v>1005327.0</v>
      </c>
      <c r="CA27" s="136">
        <f t="shared" si="17"/>
        <v>1306925</v>
      </c>
      <c r="CB27" s="141">
        <v>74.36</v>
      </c>
      <c r="CC27" s="134">
        <f t="shared" si="85"/>
        <v>97182943</v>
      </c>
      <c r="CD27" s="127" t="s">
        <v>236</v>
      </c>
      <c r="CE27" s="127" t="s">
        <v>49</v>
      </c>
      <c r="CF27" s="128" t="s">
        <v>18</v>
      </c>
      <c r="CG27" s="129" t="s">
        <v>50</v>
      </c>
      <c r="CH27" s="130" t="s">
        <v>27</v>
      </c>
      <c r="CI27" s="135">
        <v>975840.0</v>
      </c>
      <c r="CJ27" s="136">
        <f t="shared" si="19"/>
        <v>1268592</v>
      </c>
      <c r="CK27" s="141">
        <v>74.36</v>
      </c>
      <c r="CL27" s="134">
        <f t="shared" si="86"/>
        <v>94332501.12</v>
      </c>
      <c r="CM27" s="127" t="s">
        <v>236</v>
      </c>
      <c r="CN27" s="127" t="s">
        <v>49</v>
      </c>
      <c r="CO27" s="128" t="s">
        <v>18</v>
      </c>
      <c r="CP27" s="129" t="s">
        <v>50</v>
      </c>
      <c r="CQ27" s="130" t="s">
        <v>27</v>
      </c>
      <c r="CR27" s="135">
        <v>1011825.09</v>
      </c>
      <c r="CS27" s="136">
        <f t="shared" si="21"/>
        <v>1315373</v>
      </c>
      <c r="CT27" s="141">
        <v>74.36</v>
      </c>
      <c r="CU27" s="134">
        <f t="shared" si="87"/>
        <v>97811136.28</v>
      </c>
      <c r="CV27" s="127" t="s">
        <v>236</v>
      </c>
      <c r="CW27" s="127" t="s">
        <v>49</v>
      </c>
      <c r="CX27" s="128" t="s">
        <v>18</v>
      </c>
      <c r="CY27" s="129" t="s">
        <v>50</v>
      </c>
      <c r="CZ27" s="130" t="s">
        <v>27</v>
      </c>
      <c r="DA27" s="135">
        <v>975839.0</v>
      </c>
      <c r="DB27" s="136">
        <f t="shared" si="23"/>
        <v>1268591</v>
      </c>
      <c r="DC27" s="141">
        <v>74.36</v>
      </c>
      <c r="DD27" s="134">
        <f t="shared" si="88"/>
        <v>94332426.76</v>
      </c>
      <c r="DE27" s="127" t="s">
        <v>236</v>
      </c>
      <c r="DF27" s="127" t="s">
        <v>49</v>
      </c>
      <c r="DG27" s="128" t="s">
        <v>18</v>
      </c>
      <c r="DH27" s="129" t="s">
        <v>50</v>
      </c>
      <c r="DI27" s="130" t="s">
        <v>27</v>
      </c>
      <c r="DJ27" s="135">
        <v>1040000.0</v>
      </c>
      <c r="DK27" s="136">
        <f t="shared" si="25"/>
        <v>1352000</v>
      </c>
      <c r="DL27" s="141">
        <v>74.36</v>
      </c>
      <c r="DM27" s="134">
        <f t="shared" si="89"/>
        <v>100534720</v>
      </c>
      <c r="DN27" s="127" t="s">
        <v>236</v>
      </c>
      <c r="DO27" s="127" t="s">
        <v>49</v>
      </c>
      <c r="DP27" s="128" t="s">
        <v>18</v>
      </c>
      <c r="DQ27" s="129" t="s">
        <v>50</v>
      </c>
      <c r="DR27" s="130" t="s">
        <v>27</v>
      </c>
      <c r="DS27" s="135">
        <v>1003524.0</v>
      </c>
      <c r="DT27" s="136">
        <f t="shared" si="27"/>
        <v>1304581</v>
      </c>
      <c r="DU27" s="141">
        <v>74.36</v>
      </c>
      <c r="DV27" s="134">
        <f t="shared" si="90"/>
        <v>97008643.16</v>
      </c>
      <c r="DW27" s="127" t="s">
        <v>236</v>
      </c>
      <c r="DX27" s="127" t="s">
        <v>49</v>
      </c>
      <c r="DY27" s="128" t="s">
        <v>18</v>
      </c>
      <c r="DZ27" s="129" t="s">
        <v>50</v>
      </c>
      <c r="EA27" s="130" t="s">
        <v>27</v>
      </c>
      <c r="EB27" s="135">
        <v>940166.0</v>
      </c>
      <c r="EC27" s="136">
        <f t="shared" si="29"/>
        <v>1222216</v>
      </c>
      <c r="ED27" s="141">
        <v>74.36</v>
      </c>
      <c r="EE27" s="134">
        <f t="shared" si="91"/>
        <v>90883981.76</v>
      </c>
      <c r="EF27" s="127">
        <v>1.16</v>
      </c>
      <c r="EG27" s="127" t="s">
        <v>49</v>
      </c>
      <c r="EH27" s="128" t="s">
        <v>18</v>
      </c>
      <c r="EI27" s="129" t="s">
        <v>50</v>
      </c>
      <c r="EJ27" s="130" t="s">
        <v>27</v>
      </c>
      <c r="EK27" s="135">
        <v>1060695.0</v>
      </c>
      <c r="EL27" s="136">
        <f t="shared" si="31"/>
        <v>1378904</v>
      </c>
      <c r="EM27" s="141">
        <v>74.36</v>
      </c>
      <c r="EN27" s="134">
        <f t="shared" si="92"/>
        <v>102535301.4</v>
      </c>
      <c r="EO27" s="127">
        <v>1.16</v>
      </c>
      <c r="EP27" s="127" t="s">
        <v>49</v>
      </c>
      <c r="EQ27" s="128" t="s">
        <v>18</v>
      </c>
      <c r="ER27" s="129" t="s">
        <v>50</v>
      </c>
      <c r="ES27" s="130" t="s">
        <v>27</v>
      </c>
      <c r="ET27" s="135">
        <v>1004372.0</v>
      </c>
      <c r="EU27" s="136">
        <f t="shared" si="33"/>
        <v>1305684</v>
      </c>
      <c r="EV27" s="141">
        <v>74.36</v>
      </c>
      <c r="EW27" s="134">
        <f t="shared" si="93"/>
        <v>97090662.24</v>
      </c>
      <c r="EX27" s="127">
        <v>1.16</v>
      </c>
      <c r="EY27" s="127" t="s">
        <v>49</v>
      </c>
      <c r="EZ27" s="128" t="s">
        <v>18</v>
      </c>
      <c r="FA27" s="129" t="s">
        <v>50</v>
      </c>
      <c r="FB27" s="130" t="s">
        <v>27</v>
      </c>
      <c r="FC27" s="135">
        <v>992333.0</v>
      </c>
      <c r="FD27" s="136">
        <f t="shared" si="35"/>
        <v>1290033</v>
      </c>
      <c r="FE27" s="141">
        <v>74.36</v>
      </c>
      <c r="FF27" s="134">
        <f t="shared" si="94"/>
        <v>95926853.88</v>
      </c>
      <c r="FG27" s="127">
        <v>1.16</v>
      </c>
      <c r="FH27" s="127" t="s">
        <v>49</v>
      </c>
      <c r="FI27" s="128" t="s">
        <v>18</v>
      </c>
      <c r="FJ27" s="129" t="s">
        <v>50</v>
      </c>
      <c r="FK27" s="130" t="s">
        <v>27</v>
      </c>
      <c r="FL27" s="135">
        <v>1010312.0</v>
      </c>
      <c r="FM27" s="136">
        <f t="shared" si="37"/>
        <v>1313406</v>
      </c>
      <c r="FN27" s="141">
        <v>74.36</v>
      </c>
      <c r="FO27" s="134">
        <f t="shared" si="95"/>
        <v>97664870.16</v>
      </c>
      <c r="FP27" s="127">
        <v>1.16</v>
      </c>
      <c r="FQ27" s="127" t="s">
        <v>49</v>
      </c>
      <c r="FR27" s="128" t="s">
        <v>18</v>
      </c>
      <c r="FS27" s="129" t="s">
        <v>50</v>
      </c>
      <c r="FT27" s="130" t="s">
        <v>27</v>
      </c>
      <c r="FU27" s="135">
        <v>1001826.0</v>
      </c>
      <c r="FV27" s="136">
        <f t="shared" si="39"/>
        <v>1302374</v>
      </c>
      <c r="FW27" s="141">
        <v>74.36</v>
      </c>
      <c r="FX27" s="134">
        <f t="shared" si="96"/>
        <v>96844530.64</v>
      </c>
      <c r="FY27" s="127" t="s">
        <v>236</v>
      </c>
      <c r="FZ27" s="127" t="s">
        <v>49</v>
      </c>
      <c r="GA27" s="128" t="s">
        <v>18</v>
      </c>
      <c r="GB27" s="129" t="s">
        <v>50</v>
      </c>
      <c r="GC27" s="130" t="s">
        <v>27</v>
      </c>
      <c r="GD27" s="135">
        <v>1005672.0</v>
      </c>
      <c r="GE27" s="136">
        <f t="shared" si="41"/>
        <v>1307374</v>
      </c>
      <c r="GF27" s="141">
        <v>74.36</v>
      </c>
      <c r="GG27" s="134">
        <f t="shared" si="97"/>
        <v>97216330.64</v>
      </c>
      <c r="GH27" s="127" t="s">
        <v>236</v>
      </c>
      <c r="GI27" s="127" t="s">
        <v>49</v>
      </c>
      <c r="GJ27" s="128" t="s">
        <v>18</v>
      </c>
      <c r="GK27" s="129" t="s">
        <v>50</v>
      </c>
      <c r="GL27" s="130" t="s">
        <v>27</v>
      </c>
      <c r="GM27" s="135">
        <v>1001670.0</v>
      </c>
      <c r="GN27" s="136">
        <f t="shared" si="43"/>
        <v>1302171</v>
      </c>
      <c r="GO27" s="141">
        <v>74.36</v>
      </c>
      <c r="GP27" s="134">
        <f t="shared" si="98"/>
        <v>96829435.56</v>
      </c>
      <c r="GQ27" s="127">
        <v>1.16</v>
      </c>
      <c r="GR27" s="127" t="s">
        <v>49</v>
      </c>
      <c r="GS27" s="128" t="s">
        <v>18</v>
      </c>
      <c r="GT27" s="129" t="s">
        <v>50</v>
      </c>
      <c r="GU27" s="130" t="s">
        <v>27</v>
      </c>
      <c r="GV27" s="135">
        <v>1014872.98</v>
      </c>
      <c r="GW27" s="136">
        <f t="shared" si="45"/>
        <v>1319335</v>
      </c>
      <c r="GX27" s="141">
        <v>74.36</v>
      </c>
      <c r="GY27" s="134">
        <f t="shared" si="99"/>
        <v>98105750.6</v>
      </c>
      <c r="GZ27" s="127" t="s">
        <v>236</v>
      </c>
      <c r="HA27" s="127" t="s">
        <v>49</v>
      </c>
      <c r="HB27" s="128" t="s">
        <v>18</v>
      </c>
      <c r="HC27" s="129" t="s">
        <v>50</v>
      </c>
      <c r="HD27" s="130" t="s">
        <v>27</v>
      </c>
      <c r="HE27" s="135">
        <v>1060695.0</v>
      </c>
      <c r="HF27" s="136">
        <f t="shared" si="47"/>
        <v>1378904</v>
      </c>
      <c r="HG27" s="141">
        <v>74.36</v>
      </c>
      <c r="HH27" s="134">
        <f t="shared" si="100"/>
        <v>102535301.4</v>
      </c>
      <c r="HI27" s="127" t="s">
        <v>236</v>
      </c>
      <c r="HJ27" s="127" t="s">
        <v>49</v>
      </c>
      <c r="HK27" s="128" t="s">
        <v>18</v>
      </c>
      <c r="HL27" s="129" t="s">
        <v>50</v>
      </c>
      <c r="HM27" s="130" t="s">
        <v>27</v>
      </c>
      <c r="HN27" s="135">
        <v>1060695.0</v>
      </c>
      <c r="HO27" s="136">
        <f t="shared" si="49"/>
        <v>1378904</v>
      </c>
      <c r="HP27" s="141">
        <v>74.36</v>
      </c>
      <c r="HQ27" s="134">
        <f t="shared" si="101"/>
        <v>102535301.4</v>
      </c>
      <c r="HR27" s="127" t="s">
        <v>236</v>
      </c>
      <c r="HS27" s="127" t="s">
        <v>49</v>
      </c>
      <c r="HT27" s="128" t="s">
        <v>18</v>
      </c>
      <c r="HU27" s="129" t="s">
        <v>50</v>
      </c>
      <c r="HV27" s="130" t="s">
        <v>27</v>
      </c>
      <c r="HW27" s="135">
        <v>1007000.0</v>
      </c>
      <c r="HX27" s="136">
        <f t="shared" si="51"/>
        <v>1309100</v>
      </c>
      <c r="HY27" s="141">
        <v>74.36</v>
      </c>
      <c r="HZ27" s="134">
        <f t="shared" si="102"/>
        <v>97344676</v>
      </c>
      <c r="IA27" s="147" t="s">
        <v>236</v>
      </c>
      <c r="IB27" s="148" t="s">
        <v>49</v>
      </c>
      <c r="IC27" s="149" t="s">
        <v>18</v>
      </c>
      <c r="ID27" s="150" t="s">
        <v>50</v>
      </c>
      <c r="IE27" s="151" t="s">
        <v>27</v>
      </c>
      <c r="IF27" s="135">
        <v>1000235.0</v>
      </c>
      <c r="IG27" s="136">
        <f t="shared" si="53"/>
        <v>1300306</v>
      </c>
      <c r="IH27" s="141">
        <v>74.36</v>
      </c>
      <c r="II27" s="134">
        <f t="shared" si="103"/>
        <v>96690754.16</v>
      </c>
      <c r="IJ27" s="127" t="s">
        <v>236</v>
      </c>
      <c r="IK27" s="127" t="s">
        <v>49</v>
      </c>
      <c r="IL27" s="128" t="s">
        <v>18</v>
      </c>
      <c r="IM27" s="129" t="s">
        <v>50</v>
      </c>
      <c r="IN27" s="130" t="s">
        <v>27</v>
      </c>
      <c r="IO27" s="135">
        <v>1002463.0</v>
      </c>
      <c r="IP27" s="136">
        <f t="shared" si="55"/>
        <v>1303202</v>
      </c>
      <c r="IQ27" s="141">
        <v>74.36</v>
      </c>
      <c r="IR27" s="134">
        <f t="shared" si="104"/>
        <v>96906100.72</v>
      </c>
      <c r="IS27" s="127" t="s">
        <v>236</v>
      </c>
      <c r="IT27" s="127" t="s">
        <v>49</v>
      </c>
      <c r="IU27" s="128" t="s">
        <v>18</v>
      </c>
      <c r="IV27" s="129" t="s">
        <v>50</v>
      </c>
      <c r="IW27" s="130" t="s">
        <v>27</v>
      </c>
      <c r="IX27" s="135">
        <v>1001614.0</v>
      </c>
      <c r="IY27" s="136">
        <f t="shared" si="57"/>
        <v>1302098</v>
      </c>
      <c r="IZ27" s="141">
        <v>74.36</v>
      </c>
      <c r="JA27" s="134">
        <f t="shared" si="105"/>
        <v>96824007.28</v>
      </c>
      <c r="JB27" s="127" t="s">
        <v>236</v>
      </c>
      <c r="JC27" s="127" t="s">
        <v>49</v>
      </c>
      <c r="JD27" s="128" t="s">
        <v>18</v>
      </c>
      <c r="JE27" s="129" t="s">
        <v>50</v>
      </c>
      <c r="JF27" s="130" t="s">
        <v>27</v>
      </c>
      <c r="JG27" s="135">
        <v>989947.0</v>
      </c>
      <c r="JH27" s="136">
        <f t="shared" si="59"/>
        <v>1286931</v>
      </c>
      <c r="JI27" s="141">
        <v>74.36</v>
      </c>
      <c r="JJ27" s="134">
        <f t="shared" si="106"/>
        <v>95696189.16</v>
      </c>
      <c r="JK27" s="127" t="s">
        <v>236</v>
      </c>
      <c r="JL27" s="127" t="s">
        <v>49</v>
      </c>
      <c r="JM27" s="128" t="s">
        <v>18</v>
      </c>
      <c r="JN27" s="129" t="s">
        <v>50</v>
      </c>
      <c r="JO27" s="130" t="s">
        <v>27</v>
      </c>
      <c r="JP27" s="135">
        <v>978173.0</v>
      </c>
      <c r="JQ27" s="136">
        <f t="shared" si="61"/>
        <v>1271625</v>
      </c>
      <c r="JR27" s="141">
        <v>74.36</v>
      </c>
      <c r="JS27" s="134">
        <f t="shared" si="107"/>
        <v>94558035</v>
      </c>
      <c r="JT27" s="127" t="s">
        <v>236</v>
      </c>
      <c r="JU27" s="127" t="s">
        <v>49</v>
      </c>
      <c r="JV27" s="128" t="s">
        <v>18</v>
      </c>
      <c r="JW27" s="129" t="s">
        <v>50</v>
      </c>
      <c r="JX27" s="130" t="s">
        <v>27</v>
      </c>
      <c r="JY27" s="135">
        <v>999848.0</v>
      </c>
      <c r="JZ27" s="136">
        <f t="shared" si="63"/>
        <v>1299802</v>
      </c>
      <c r="KA27" s="141">
        <v>74.36</v>
      </c>
      <c r="KB27" s="134">
        <f t="shared" si="108"/>
        <v>96653276.72</v>
      </c>
      <c r="KC27" s="127" t="s">
        <v>236</v>
      </c>
      <c r="KD27" s="127" t="s">
        <v>49</v>
      </c>
      <c r="KE27" s="128" t="s">
        <v>18</v>
      </c>
      <c r="KF27" s="129" t="s">
        <v>50</v>
      </c>
      <c r="KG27" s="130" t="s">
        <v>27</v>
      </c>
      <c r="KH27" s="135">
        <v>1059000.0</v>
      </c>
      <c r="KI27" s="136">
        <f t="shared" si="65"/>
        <v>1376700</v>
      </c>
      <c r="KJ27" s="141">
        <v>74.36</v>
      </c>
      <c r="KK27" s="134">
        <f t="shared" si="109"/>
        <v>102371412</v>
      </c>
      <c r="KL27" s="127" t="s">
        <v>236</v>
      </c>
      <c r="KM27" s="127" t="s">
        <v>49</v>
      </c>
      <c r="KN27" s="128" t="s">
        <v>18</v>
      </c>
      <c r="KO27" s="129" t="s">
        <v>50</v>
      </c>
      <c r="KP27" s="130" t="s">
        <v>27</v>
      </c>
      <c r="KQ27" s="135">
        <v>1017000.0</v>
      </c>
      <c r="KR27" s="136">
        <f t="shared" si="67"/>
        <v>1322100</v>
      </c>
      <c r="KS27" s="141">
        <v>74.36</v>
      </c>
      <c r="KT27" s="134">
        <f t="shared" si="110"/>
        <v>98311356</v>
      </c>
      <c r="KU27" s="127" t="s">
        <v>236</v>
      </c>
      <c r="KV27" s="127" t="s">
        <v>49</v>
      </c>
      <c r="KW27" s="128" t="s">
        <v>18</v>
      </c>
      <c r="KX27" s="129" t="s">
        <v>50</v>
      </c>
      <c r="KY27" s="130" t="s">
        <v>27</v>
      </c>
      <c r="KZ27" s="135">
        <v>1000151.0</v>
      </c>
      <c r="LA27" s="136">
        <f t="shared" si="69"/>
        <v>1300196</v>
      </c>
      <c r="LB27" s="141">
        <v>74.36</v>
      </c>
      <c r="LC27" s="134">
        <f t="shared" si="111"/>
        <v>96682574.56</v>
      </c>
      <c r="LD27" s="127" t="s">
        <v>236</v>
      </c>
      <c r="LE27" s="127" t="s">
        <v>49</v>
      </c>
      <c r="LF27" s="128" t="s">
        <v>18</v>
      </c>
      <c r="LG27" s="129" t="s">
        <v>50</v>
      </c>
      <c r="LH27" s="130" t="s">
        <v>27</v>
      </c>
      <c r="LI27" s="135">
        <v>1005221.0</v>
      </c>
      <c r="LJ27" s="136">
        <f t="shared" si="71"/>
        <v>1306787</v>
      </c>
      <c r="LK27" s="141">
        <v>74.36</v>
      </c>
      <c r="LL27" s="134">
        <f t="shared" si="112"/>
        <v>97172681.32</v>
      </c>
      <c r="LM27" s="147" t="s">
        <v>236</v>
      </c>
      <c r="LN27" s="148" t="s">
        <v>49</v>
      </c>
      <c r="LO27" s="149" t="s">
        <v>18</v>
      </c>
      <c r="LP27" s="129" t="s">
        <v>50</v>
      </c>
      <c r="LQ27" s="130" t="s">
        <v>27</v>
      </c>
      <c r="LR27" s="139">
        <v>981331.0</v>
      </c>
      <c r="LS27" s="136">
        <f t="shared" si="73"/>
        <v>1275730</v>
      </c>
      <c r="LT27" s="141">
        <v>74.36</v>
      </c>
      <c r="LU27" s="134">
        <f t="shared" si="113"/>
        <v>94863282.8</v>
      </c>
      <c r="LV27" s="147" t="s">
        <v>236</v>
      </c>
      <c r="LW27" s="148" t="s">
        <v>49</v>
      </c>
      <c r="LX27" s="149" t="s">
        <v>18</v>
      </c>
      <c r="LY27" s="129" t="s">
        <v>50</v>
      </c>
      <c r="LZ27" s="130" t="s">
        <v>27</v>
      </c>
      <c r="MA27" s="139">
        <v>985466.0</v>
      </c>
      <c r="MB27" s="136">
        <f t="shared" si="75"/>
        <v>1281106</v>
      </c>
      <c r="MC27" s="141">
        <v>74.36</v>
      </c>
      <c r="MD27" s="134">
        <f t="shared" si="114"/>
        <v>95263042.16</v>
      </c>
    </row>
    <row r="28" ht="18.0" customHeight="1">
      <c r="A28" s="127">
        <v>1.17</v>
      </c>
      <c r="B28" s="127">
        <v>432.1</v>
      </c>
      <c r="C28" s="128" t="s">
        <v>23</v>
      </c>
      <c r="D28" s="129" t="s">
        <v>237</v>
      </c>
      <c r="E28" s="130" t="s">
        <v>20</v>
      </c>
      <c r="F28" s="131">
        <v>4120.37</v>
      </c>
      <c r="G28" s="132">
        <f t="shared" si="1"/>
        <v>5356</v>
      </c>
      <c r="H28" s="140">
        <v>12000.0</v>
      </c>
      <c r="I28" s="134">
        <f t="shared" si="77"/>
        <v>64272000</v>
      </c>
      <c r="J28" s="127">
        <v>1.17</v>
      </c>
      <c r="K28" s="127">
        <v>432.1</v>
      </c>
      <c r="L28" s="128" t="s">
        <v>23</v>
      </c>
      <c r="M28" s="129" t="s">
        <v>237</v>
      </c>
      <c r="N28" s="130" t="s">
        <v>20</v>
      </c>
      <c r="O28" s="135">
        <v>4115.0</v>
      </c>
      <c r="P28" s="136">
        <f t="shared" si="3"/>
        <v>5350</v>
      </c>
      <c r="Q28" s="141">
        <v>12000.0</v>
      </c>
      <c r="R28" s="134">
        <f t="shared" si="78"/>
        <v>64200000</v>
      </c>
      <c r="S28" s="127">
        <v>1.17</v>
      </c>
      <c r="T28" s="127">
        <v>432.1</v>
      </c>
      <c r="U28" s="128" t="s">
        <v>23</v>
      </c>
      <c r="V28" s="129" t="s">
        <v>237</v>
      </c>
      <c r="W28" s="130" t="s">
        <v>20</v>
      </c>
      <c r="X28" s="135">
        <v>4135.7</v>
      </c>
      <c r="Y28" s="136">
        <f t="shared" si="5"/>
        <v>5376</v>
      </c>
      <c r="Z28" s="141">
        <v>12000.0</v>
      </c>
      <c r="AA28" s="134">
        <f t="shared" si="79"/>
        <v>64512000</v>
      </c>
      <c r="AB28" s="127">
        <v>1.17</v>
      </c>
      <c r="AC28" s="127">
        <v>432.1</v>
      </c>
      <c r="AD28" s="128" t="s">
        <v>23</v>
      </c>
      <c r="AE28" s="129" t="s">
        <v>237</v>
      </c>
      <c r="AF28" s="130" t="s">
        <v>20</v>
      </c>
      <c r="AG28" s="135">
        <v>4153.0</v>
      </c>
      <c r="AH28" s="136">
        <f t="shared" si="7"/>
        <v>5399</v>
      </c>
      <c r="AI28" s="141">
        <v>12000.0</v>
      </c>
      <c r="AJ28" s="134">
        <f t="shared" si="80"/>
        <v>64788000</v>
      </c>
      <c r="AK28" s="127">
        <v>1.17</v>
      </c>
      <c r="AL28" s="127">
        <v>432.1</v>
      </c>
      <c r="AM28" s="128" t="s">
        <v>23</v>
      </c>
      <c r="AN28" s="129" t="s">
        <v>237</v>
      </c>
      <c r="AO28" s="130" t="s">
        <v>20</v>
      </c>
      <c r="AP28" s="135">
        <v>4119.0</v>
      </c>
      <c r="AQ28" s="136">
        <f t="shared" si="9"/>
        <v>5355</v>
      </c>
      <c r="AR28" s="141">
        <v>12000.0</v>
      </c>
      <c r="AS28" s="134">
        <f t="shared" si="81"/>
        <v>64260000</v>
      </c>
      <c r="AT28" s="127">
        <v>1.17</v>
      </c>
      <c r="AU28" s="127">
        <v>432.1</v>
      </c>
      <c r="AV28" s="128" t="s">
        <v>23</v>
      </c>
      <c r="AW28" s="129" t="s">
        <v>237</v>
      </c>
      <c r="AX28" s="130" t="s">
        <v>20</v>
      </c>
      <c r="AY28" s="135">
        <v>4123.0</v>
      </c>
      <c r="AZ28" s="136">
        <f t="shared" si="11"/>
        <v>5360</v>
      </c>
      <c r="BA28" s="141">
        <v>12000.0</v>
      </c>
      <c r="BB28" s="134">
        <f t="shared" si="82"/>
        <v>64320000</v>
      </c>
      <c r="BC28" s="127">
        <v>1.17</v>
      </c>
      <c r="BD28" s="127">
        <v>432.1</v>
      </c>
      <c r="BE28" s="128" t="s">
        <v>23</v>
      </c>
      <c r="BF28" s="129" t="s">
        <v>237</v>
      </c>
      <c r="BG28" s="130" t="s">
        <v>20</v>
      </c>
      <c r="BH28" s="135">
        <v>4149.0</v>
      </c>
      <c r="BI28" s="136">
        <f t="shared" si="13"/>
        <v>5394</v>
      </c>
      <c r="BJ28" s="141">
        <v>12000.0</v>
      </c>
      <c r="BK28" s="134">
        <f t="shared" si="83"/>
        <v>64728000</v>
      </c>
      <c r="BL28" s="127">
        <v>1.17</v>
      </c>
      <c r="BM28" s="127">
        <v>432.1</v>
      </c>
      <c r="BN28" s="128" t="s">
        <v>23</v>
      </c>
      <c r="BO28" s="129" t="s">
        <v>237</v>
      </c>
      <c r="BP28" s="130" t="s">
        <v>20</v>
      </c>
      <c r="BQ28" s="135">
        <v>4159.0</v>
      </c>
      <c r="BR28" s="136">
        <f t="shared" si="15"/>
        <v>5407</v>
      </c>
      <c r="BS28" s="141">
        <v>12000.0</v>
      </c>
      <c r="BT28" s="134">
        <f t="shared" si="84"/>
        <v>64884000</v>
      </c>
      <c r="BU28" s="127">
        <v>1.17</v>
      </c>
      <c r="BV28" s="127">
        <v>432.1</v>
      </c>
      <c r="BW28" s="128" t="s">
        <v>23</v>
      </c>
      <c r="BX28" s="129" t="s">
        <v>237</v>
      </c>
      <c r="BY28" s="130" t="s">
        <v>20</v>
      </c>
      <c r="BZ28" s="135">
        <v>4151.0</v>
      </c>
      <c r="CA28" s="136">
        <f t="shared" si="17"/>
        <v>5396</v>
      </c>
      <c r="CB28" s="141">
        <v>12000.0</v>
      </c>
      <c r="CC28" s="134">
        <f t="shared" si="85"/>
        <v>64752000</v>
      </c>
      <c r="CD28" s="127" t="s">
        <v>238</v>
      </c>
      <c r="CE28" s="127">
        <v>432.1</v>
      </c>
      <c r="CF28" s="128" t="s">
        <v>23</v>
      </c>
      <c r="CG28" s="129" t="s">
        <v>237</v>
      </c>
      <c r="CH28" s="130" t="s">
        <v>20</v>
      </c>
      <c r="CI28" s="135">
        <v>4030.0</v>
      </c>
      <c r="CJ28" s="136">
        <f t="shared" si="19"/>
        <v>5239</v>
      </c>
      <c r="CK28" s="141">
        <v>12000.0</v>
      </c>
      <c r="CL28" s="134">
        <f t="shared" si="86"/>
        <v>62868000</v>
      </c>
      <c r="CM28" s="127" t="s">
        <v>238</v>
      </c>
      <c r="CN28" s="127">
        <v>432.1</v>
      </c>
      <c r="CO28" s="128" t="s">
        <v>23</v>
      </c>
      <c r="CP28" s="129" t="s">
        <v>237</v>
      </c>
      <c r="CQ28" s="130" t="s">
        <v>20</v>
      </c>
      <c r="CR28" s="135">
        <v>4177.86</v>
      </c>
      <c r="CS28" s="136">
        <f t="shared" si="21"/>
        <v>5431</v>
      </c>
      <c r="CT28" s="141">
        <v>12000.0</v>
      </c>
      <c r="CU28" s="134">
        <f t="shared" si="87"/>
        <v>65172000</v>
      </c>
      <c r="CV28" s="127" t="s">
        <v>238</v>
      </c>
      <c r="CW28" s="127">
        <v>432.1</v>
      </c>
      <c r="CX28" s="128" t="s">
        <v>23</v>
      </c>
      <c r="CY28" s="129" t="s">
        <v>237</v>
      </c>
      <c r="CZ28" s="130" t="s">
        <v>20</v>
      </c>
      <c r="DA28" s="135">
        <v>3985.0</v>
      </c>
      <c r="DB28" s="136">
        <f t="shared" si="23"/>
        <v>5181</v>
      </c>
      <c r="DC28" s="141">
        <v>12000.0</v>
      </c>
      <c r="DD28" s="134">
        <f t="shared" si="88"/>
        <v>62172000</v>
      </c>
      <c r="DE28" s="127" t="s">
        <v>238</v>
      </c>
      <c r="DF28" s="127" t="s">
        <v>239</v>
      </c>
      <c r="DG28" s="128" t="s">
        <v>23</v>
      </c>
      <c r="DH28" s="129" t="s">
        <v>237</v>
      </c>
      <c r="DI28" s="130" t="s">
        <v>20</v>
      </c>
      <c r="DJ28" s="135">
        <v>4370.0</v>
      </c>
      <c r="DK28" s="136">
        <f t="shared" si="25"/>
        <v>5681</v>
      </c>
      <c r="DL28" s="141">
        <v>12000.0</v>
      </c>
      <c r="DM28" s="134">
        <f t="shared" si="89"/>
        <v>68172000</v>
      </c>
      <c r="DN28" s="127" t="s">
        <v>238</v>
      </c>
      <c r="DO28" s="127">
        <v>432.1</v>
      </c>
      <c r="DP28" s="128" t="s">
        <v>23</v>
      </c>
      <c r="DQ28" s="129" t="s">
        <v>237</v>
      </c>
      <c r="DR28" s="130" t="s">
        <v>20</v>
      </c>
      <c r="DS28" s="135">
        <v>4144.0</v>
      </c>
      <c r="DT28" s="136">
        <f t="shared" si="27"/>
        <v>5387</v>
      </c>
      <c r="DU28" s="141">
        <v>12000.0</v>
      </c>
      <c r="DV28" s="134">
        <f t="shared" si="90"/>
        <v>64644000</v>
      </c>
      <c r="DW28" s="127" t="s">
        <v>238</v>
      </c>
      <c r="DX28" s="127">
        <v>432.1</v>
      </c>
      <c r="DY28" s="128" t="s">
        <v>23</v>
      </c>
      <c r="DZ28" s="129" t="s">
        <v>237</v>
      </c>
      <c r="EA28" s="130" t="s">
        <v>20</v>
      </c>
      <c r="EB28" s="135">
        <v>4108.0</v>
      </c>
      <c r="EC28" s="136">
        <f t="shared" si="29"/>
        <v>5340</v>
      </c>
      <c r="ED28" s="141">
        <v>12000.0</v>
      </c>
      <c r="EE28" s="134">
        <f t="shared" si="91"/>
        <v>64080000</v>
      </c>
      <c r="EF28" s="127">
        <v>1.17</v>
      </c>
      <c r="EG28" s="127">
        <v>432.1</v>
      </c>
      <c r="EH28" s="128" t="s">
        <v>23</v>
      </c>
      <c r="EI28" s="129" t="s">
        <v>237</v>
      </c>
      <c r="EJ28" s="130" t="s">
        <v>20</v>
      </c>
      <c r="EK28" s="135">
        <v>4379.65</v>
      </c>
      <c r="EL28" s="136">
        <f t="shared" si="31"/>
        <v>5694</v>
      </c>
      <c r="EM28" s="141">
        <v>12000.0</v>
      </c>
      <c r="EN28" s="134">
        <f t="shared" si="92"/>
        <v>68328000</v>
      </c>
      <c r="EO28" s="127">
        <v>1.17</v>
      </c>
      <c r="EP28" s="127">
        <v>432.1</v>
      </c>
      <c r="EQ28" s="128" t="s">
        <v>23</v>
      </c>
      <c r="ER28" s="129" t="s">
        <v>237</v>
      </c>
      <c r="ES28" s="130" t="s">
        <v>20</v>
      </c>
      <c r="ET28" s="135">
        <v>4147.0</v>
      </c>
      <c r="EU28" s="136">
        <f t="shared" si="33"/>
        <v>5391</v>
      </c>
      <c r="EV28" s="141">
        <v>12000.0</v>
      </c>
      <c r="EW28" s="134">
        <f t="shared" si="93"/>
        <v>64692000</v>
      </c>
      <c r="EX28" s="127">
        <v>1.17</v>
      </c>
      <c r="EY28" s="127">
        <v>432.1</v>
      </c>
      <c r="EZ28" s="128" t="s">
        <v>23</v>
      </c>
      <c r="FA28" s="129" t="s">
        <v>237</v>
      </c>
      <c r="FB28" s="130" t="s">
        <v>20</v>
      </c>
      <c r="FC28" s="135">
        <v>4014.0</v>
      </c>
      <c r="FD28" s="136">
        <f t="shared" si="35"/>
        <v>5218</v>
      </c>
      <c r="FE28" s="141">
        <v>12000.0</v>
      </c>
      <c r="FF28" s="134">
        <f t="shared" si="94"/>
        <v>62616000</v>
      </c>
      <c r="FG28" s="127">
        <v>1.17</v>
      </c>
      <c r="FH28" s="127">
        <v>432.1</v>
      </c>
      <c r="FI28" s="128" t="s">
        <v>23</v>
      </c>
      <c r="FJ28" s="129" t="s">
        <v>237</v>
      </c>
      <c r="FK28" s="130" t="s">
        <v>20</v>
      </c>
      <c r="FL28" s="135">
        <v>4117.0</v>
      </c>
      <c r="FM28" s="136">
        <f t="shared" si="37"/>
        <v>5352</v>
      </c>
      <c r="FN28" s="141">
        <v>12000.0</v>
      </c>
      <c r="FO28" s="134">
        <f t="shared" si="95"/>
        <v>64224000</v>
      </c>
      <c r="FP28" s="127">
        <v>1.17</v>
      </c>
      <c r="FQ28" s="127">
        <v>432.1</v>
      </c>
      <c r="FR28" s="128" t="s">
        <v>23</v>
      </c>
      <c r="FS28" s="129" t="s">
        <v>237</v>
      </c>
      <c r="FT28" s="130" t="s">
        <v>20</v>
      </c>
      <c r="FU28" s="135">
        <v>4137.0</v>
      </c>
      <c r="FV28" s="136">
        <f t="shared" si="39"/>
        <v>5378</v>
      </c>
      <c r="FW28" s="141">
        <v>12000.0</v>
      </c>
      <c r="FX28" s="134">
        <f t="shared" si="96"/>
        <v>64536000</v>
      </c>
      <c r="FY28" s="127" t="s">
        <v>238</v>
      </c>
      <c r="FZ28" s="127">
        <v>432.1</v>
      </c>
      <c r="GA28" s="128" t="s">
        <v>23</v>
      </c>
      <c r="GB28" s="129" t="s">
        <v>237</v>
      </c>
      <c r="GC28" s="130" t="s">
        <v>20</v>
      </c>
      <c r="GD28" s="135">
        <v>4152.0</v>
      </c>
      <c r="GE28" s="136">
        <f t="shared" si="41"/>
        <v>5398</v>
      </c>
      <c r="GF28" s="141">
        <v>12000.0</v>
      </c>
      <c r="GG28" s="134">
        <f t="shared" si="97"/>
        <v>64776000</v>
      </c>
      <c r="GH28" s="127" t="s">
        <v>238</v>
      </c>
      <c r="GI28" s="127">
        <v>432.1</v>
      </c>
      <c r="GJ28" s="128" t="s">
        <v>23</v>
      </c>
      <c r="GK28" s="129" t="s">
        <v>237</v>
      </c>
      <c r="GL28" s="130" t="s">
        <v>20</v>
      </c>
      <c r="GM28" s="135">
        <v>4136.0</v>
      </c>
      <c r="GN28" s="136">
        <f t="shared" si="43"/>
        <v>5377</v>
      </c>
      <c r="GO28" s="141">
        <v>12000.0</v>
      </c>
      <c r="GP28" s="134">
        <f t="shared" si="98"/>
        <v>64524000</v>
      </c>
      <c r="GQ28" s="127">
        <v>1.17</v>
      </c>
      <c r="GR28" s="127">
        <v>432.1</v>
      </c>
      <c r="GS28" s="128" t="s">
        <v>23</v>
      </c>
      <c r="GT28" s="129" t="s">
        <v>237</v>
      </c>
      <c r="GU28" s="130" t="s">
        <v>20</v>
      </c>
      <c r="GV28" s="135">
        <v>4190.45</v>
      </c>
      <c r="GW28" s="136">
        <f t="shared" si="45"/>
        <v>5448</v>
      </c>
      <c r="GX28" s="141">
        <v>12000.0</v>
      </c>
      <c r="GY28" s="134">
        <f t="shared" si="99"/>
        <v>65376000</v>
      </c>
      <c r="GZ28" s="127" t="s">
        <v>238</v>
      </c>
      <c r="HA28" s="127">
        <v>432.1</v>
      </c>
      <c r="HB28" s="128" t="s">
        <v>23</v>
      </c>
      <c r="HC28" s="129" t="s">
        <v>237</v>
      </c>
      <c r="HD28" s="130" t="s">
        <v>20</v>
      </c>
      <c r="HE28" s="135">
        <v>4379.65</v>
      </c>
      <c r="HF28" s="136">
        <f t="shared" si="47"/>
        <v>5694</v>
      </c>
      <c r="HG28" s="141">
        <v>12000.0</v>
      </c>
      <c r="HH28" s="134">
        <f t="shared" si="100"/>
        <v>68328000</v>
      </c>
      <c r="HI28" s="127" t="s">
        <v>238</v>
      </c>
      <c r="HJ28" s="127">
        <v>432.1</v>
      </c>
      <c r="HK28" s="128" t="s">
        <v>23</v>
      </c>
      <c r="HL28" s="129" t="s">
        <v>237</v>
      </c>
      <c r="HM28" s="130" t="s">
        <v>20</v>
      </c>
      <c r="HN28" s="135">
        <v>4379.0</v>
      </c>
      <c r="HO28" s="136">
        <f t="shared" si="49"/>
        <v>5693</v>
      </c>
      <c r="HP28" s="141">
        <v>12000.0</v>
      </c>
      <c r="HQ28" s="134">
        <f t="shared" si="101"/>
        <v>68316000</v>
      </c>
      <c r="HR28" s="127" t="s">
        <v>238</v>
      </c>
      <c r="HS28" s="127">
        <v>432.1</v>
      </c>
      <c r="HT28" s="128" t="s">
        <v>23</v>
      </c>
      <c r="HU28" s="129" t="s">
        <v>237</v>
      </c>
      <c r="HV28" s="130" t="s">
        <v>20</v>
      </c>
      <c r="HW28" s="135">
        <v>4150.0</v>
      </c>
      <c r="HX28" s="136">
        <f t="shared" si="51"/>
        <v>5395</v>
      </c>
      <c r="HY28" s="141">
        <v>12000.0</v>
      </c>
      <c r="HZ28" s="134">
        <f t="shared" si="102"/>
        <v>64740000</v>
      </c>
      <c r="IA28" s="147" t="s">
        <v>238</v>
      </c>
      <c r="IB28" s="148">
        <v>432.1</v>
      </c>
      <c r="IC28" s="149" t="s">
        <v>23</v>
      </c>
      <c r="ID28" s="150" t="s">
        <v>237</v>
      </c>
      <c r="IE28" s="151" t="s">
        <v>20</v>
      </c>
      <c r="IF28" s="135">
        <v>4130.0</v>
      </c>
      <c r="IG28" s="136">
        <f t="shared" si="53"/>
        <v>5369</v>
      </c>
      <c r="IH28" s="141">
        <v>12000.0</v>
      </c>
      <c r="II28" s="134">
        <f t="shared" si="103"/>
        <v>64428000</v>
      </c>
      <c r="IJ28" s="127" t="s">
        <v>238</v>
      </c>
      <c r="IK28" s="127">
        <v>432.1</v>
      </c>
      <c r="IL28" s="128" t="s">
        <v>23</v>
      </c>
      <c r="IM28" s="129" t="s">
        <v>237</v>
      </c>
      <c r="IN28" s="130" t="s">
        <v>20</v>
      </c>
      <c r="IO28" s="135">
        <v>4139.0</v>
      </c>
      <c r="IP28" s="136">
        <f t="shared" si="55"/>
        <v>5381</v>
      </c>
      <c r="IQ28" s="141">
        <v>12000.0</v>
      </c>
      <c r="IR28" s="134">
        <f t="shared" si="104"/>
        <v>64572000</v>
      </c>
      <c r="IS28" s="127" t="s">
        <v>238</v>
      </c>
      <c r="IT28" s="127">
        <v>432.1</v>
      </c>
      <c r="IU28" s="128" t="s">
        <v>23</v>
      </c>
      <c r="IV28" s="129" t="s">
        <v>237</v>
      </c>
      <c r="IW28" s="130" t="s">
        <v>20</v>
      </c>
      <c r="IX28" s="135">
        <v>4136.0</v>
      </c>
      <c r="IY28" s="136">
        <f t="shared" si="57"/>
        <v>5377</v>
      </c>
      <c r="IZ28" s="141">
        <v>12000.0</v>
      </c>
      <c r="JA28" s="134">
        <f t="shared" si="105"/>
        <v>64524000</v>
      </c>
      <c r="JB28" s="127" t="s">
        <v>238</v>
      </c>
      <c r="JC28" s="127">
        <v>432.1</v>
      </c>
      <c r="JD28" s="128" t="s">
        <v>23</v>
      </c>
      <c r="JE28" s="129" t="s">
        <v>237</v>
      </c>
      <c r="JF28" s="130" t="s">
        <v>20</v>
      </c>
      <c r="JG28" s="135">
        <v>4088.0</v>
      </c>
      <c r="JH28" s="136">
        <f t="shared" si="59"/>
        <v>5314</v>
      </c>
      <c r="JI28" s="141">
        <v>12000.0</v>
      </c>
      <c r="JJ28" s="134">
        <f t="shared" si="106"/>
        <v>63768000</v>
      </c>
      <c r="JK28" s="127" t="s">
        <v>238</v>
      </c>
      <c r="JL28" s="127">
        <v>432.1</v>
      </c>
      <c r="JM28" s="128" t="s">
        <v>23</v>
      </c>
      <c r="JN28" s="129" t="s">
        <v>237</v>
      </c>
      <c r="JO28" s="130" t="s">
        <v>20</v>
      </c>
      <c r="JP28" s="135">
        <v>4039.0</v>
      </c>
      <c r="JQ28" s="136">
        <f t="shared" si="61"/>
        <v>5251</v>
      </c>
      <c r="JR28" s="141">
        <v>12000.0</v>
      </c>
      <c r="JS28" s="134">
        <f t="shared" si="107"/>
        <v>63012000</v>
      </c>
      <c r="JT28" s="127" t="s">
        <v>238</v>
      </c>
      <c r="JU28" s="127">
        <v>432.1</v>
      </c>
      <c r="JV28" s="128" t="s">
        <v>23</v>
      </c>
      <c r="JW28" s="129" t="s">
        <v>237</v>
      </c>
      <c r="JX28" s="130" t="s">
        <v>20</v>
      </c>
      <c r="JY28" s="135">
        <v>4128.0</v>
      </c>
      <c r="JZ28" s="136">
        <f t="shared" si="63"/>
        <v>5366</v>
      </c>
      <c r="KA28" s="141">
        <v>12000.0</v>
      </c>
      <c r="KB28" s="134">
        <f t="shared" si="108"/>
        <v>64392000</v>
      </c>
      <c r="KC28" s="127" t="s">
        <v>238</v>
      </c>
      <c r="KD28" s="127">
        <v>432.1</v>
      </c>
      <c r="KE28" s="128" t="s">
        <v>23</v>
      </c>
      <c r="KF28" s="129" t="s">
        <v>237</v>
      </c>
      <c r="KG28" s="130" t="s">
        <v>20</v>
      </c>
      <c r="KH28" s="135">
        <v>4000.0</v>
      </c>
      <c r="KI28" s="136">
        <f t="shared" si="65"/>
        <v>5200</v>
      </c>
      <c r="KJ28" s="141">
        <v>12000.0</v>
      </c>
      <c r="KK28" s="134">
        <f t="shared" si="109"/>
        <v>62400000</v>
      </c>
      <c r="KL28" s="127" t="s">
        <v>238</v>
      </c>
      <c r="KM28" s="127">
        <v>432.1</v>
      </c>
      <c r="KN28" s="128" t="s">
        <v>23</v>
      </c>
      <c r="KO28" s="129" t="s">
        <v>237</v>
      </c>
      <c r="KP28" s="130" t="s">
        <v>20</v>
      </c>
      <c r="KQ28" s="135">
        <v>4204.0</v>
      </c>
      <c r="KR28" s="136">
        <f t="shared" si="67"/>
        <v>5465</v>
      </c>
      <c r="KS28" s="141">
        <v>12000.0</v>
      </c>
      <c r="KT28" s="134">
        <f t="shared" si="110"/>
        <v>65580000</v>
      </c>
      <c r="KU28" s="127" t="s">
        <v>238</v>
      </c>
      <c r="KV28" s="127">
        <v>432.1</v>
      </c>
      <c r="KW28" s="128" t="s">
        <v>23</v>
      </c>
      <c r="KX28" s="129" t="s">
        <v>237</v>
      </c>
      <c r="KY28" s="130" t="s">
        <v>20</v>
      </c>
      <c r="KZ28" s="135">
        <v>4130.0</v>
      </c>
      <c r="LA28" s="136">
        <f t="shared" si="69"/>
        <v>5369</v>
      </c>
      <c r="LB28" s="141">
        <v>12000.0</v>
      </c>
      <c r="LC28" s="134">
        <f t="shared" si="111"/>
        <v>64428000</v>
      </c>
      <c r="LD28" s="127" t="s">
        <v>238</v>
      </c>
      <c r="LE28" s="127">
        <v>432.1</v>
      </c>
      <c r="LF28" s="128" t="s">
        <v>23</v>
      </c>
      <c r="LG28" s="129" t="s">
        <v>237</v>
      </c>
      <c r="LH28" s="130" t="s">
        <v>20</v>
      </c>
      <c r="LI28" s="135">
        <v>4151.0</v>
      </c>
      <c r="LJ28" s="136">
        <f t="shared" si="71"/>
        <v>5396</v>
      </c>
      <c r="LK28" s="141">
        <v>12000.0</v>
      </c>
      <c r="LL28" s="134">
        <f t="shared" si="112"/>
        <v>64752000</v>
      </c>
      <c r="LM28" s="147" t="s">
        <v>238</v>
      </c>
      <c r="LN28" s="148">
        <v>432.1</v>
      </c>
      <c r="LO28" s="149" t="s">
        <v>23</v>
      </c>
      <c r="LP28" s="129" t="s">
        <v>237</v>
      </c>
      <c r="LQ28" s="130" t="s">
        <v>20</v>
      </c>
      <c r="LR28" s="139">
        <v>4052.0</v>
      </c>
      <c r="LS28" s="136">
        <f t="shared" si="73"/>
        <v>5268</v>
      </c>
      <c r="LT28" s="141">
        <v>12000.0</v>
      </c>
      <c r="LU28" s="134">
        <f t="shared" si="113"/>
        <v>63216000</v>
      </c>
      <c r="LV28" s="147" t="s">
        <v>238</v>
      </c>
      <c r="LW28" s="148">
        <v>432.1</v>
      </c>
      <c r="LX28" s="149" t="s">
        <v>23</v>
      </c>
      <c r="LY28" s="129" t="s">
        <v>237</v>
      </c>
      <c r="LZ28" s="130" t="s">
        <v>20</v>
      </c>
      <c r="MA28" s="139">
        <v>4069.0</v>
      </c>
      <c r="MB28" s="136">
        <f t="shared" si="75"/>
        <v>5290</v>
      </c>
      <c r="MC28" s="141">
        <v>12000.0</v>
      </c>
      <c r="MD28" s="134">
        <f t="shared" si="114"/>
        <v>63480000</v>
      </c>
    </row>
    <row r="29" ht="18.0" customHeight="1">
      <c r="A29" s="127">
        <v>1.18</v>
      </c>
      <c r="B29" s="127">
        <v>433.4</v>
      </c>
      <c r="C29" s="128" t="s">
        <v>23</v>
      </c>
      <c r="D29" s="129" t="s">
        <v>240</v>
      </c>
      <c r="E29" s="130" t="s">
        <v>20</v>
      </c>
      <c r="F29" s="131">
        <v>2802.54</v>
      </c>
      <c r="G29" s="132">
        <f t="shared" si="1"/>
        <v>3643</v>
      </c>
      <c r="H29" s="140">
        <v>4800.0</v>
      </c>
      <c r="I29" s="134">
        <f t="shared" si="77"/>
        <v>17486400</v>
      </c>
      <c r="J29" s="127">
        <v>1.18</v>
      </c>
      <c r="K29" s="127">
        <v>433.4</v>
      </c>
      <c r="L29" s="128" t="s">
        <v>23</v>
      </c>
      <c r="M29" s="129" t="s">
        <v>241</v>
      </c>
      <c r="N29" s="130" t="s">
        <v>20</v>
      </c>
      <c r="O29" s="135">
        <v>2799.0</v>
      </c>
      <c r="P29" s="136">
        <f t="shared" si="3"/>
        <v>3639</v>
      </c>
      <c r="Q29" s="141">
        <v>4800.0</v>
      </c>
      <c r="R29" s="134">
        <f t="shared" si="78"/>
        <v>17467200</v>
      </c>
      <c r="S29" s="127">
        <v>1.18</v>
      </c>
      <c r="T29" s="127">
        <v>433.4</v>
      </c>
      <c r="U29" s="128" t="s">
        <v>23</v>
      </c>
      <c r="V29" s="129" t="s">
        <v>241</v>
      </c>
      <c r="W29" s="130" t="s">
        <v>20</v>
      </c>
      <c r="X29" s="135">
        <v>2812.97</v>
      </c>
      <c r="Y29" s="136">
        <f t="shared" si="5"/>
        <v>3657</v>
      </c>
      <c r="Z29" s="141">
        <v>4800.0</v>
      </c>
      <c r="AA29" s="134">
        <f t="shared" si="79"/>
        <v>17553600</v>
      </c>
      <c r="AB29" s="127">
        <v>1.18</v>
      </c>
      <c r="AC29" s="127">
        <v>433.4</v>
      </c>
      <c r="AD29" s="128" t="s">
        <v>23</v>
      </c>
      <c r="AE29" s="129" t="s">
        <v>241</v>
      </c>
      <c r="AF29" s="130" t="s">
        <v>20</v>
      </c>
      <c r="AG29" s="135">
        <v>2825.0</v>
      </c>
      <c r="AH29" s="136">
        <f t="shared" si="7"/>
        <v>3673</v>
      </c>
      <c r="AI29" s="141">
        <v>4800.0</v>
      </c>
      <c r="AJ29" s="134">
        <f t="shared" si="80"/>
        <v>17630400</v>
      </c>
      <c r="AK29" s="127">
        <v>1.18</v>
      </c>
      <c r="AL29" s="127">
        <v>433.4</v>
      </c>
      <c r="AM29" s="128" t="s">
        <v>23</v>
      </c>
      <c r="AN29" s="129" t="s">
        <v>241</v>
      </c>
      <c r="AO29" s="130" t="s">
        <v>20</v>
      </c>
      <c r="AP29" s="135">
        <v>2801.0</v>
      </c>
      <c r="AQ29" s="136">
        <f t="shared" si="9"/>
        <v>3641</v>
      </c>
      <c r="AR29" s="141">
        <v>4800.0</v>
      </c>
      <c r="AS29" s="134">
        <f t="shared" si="81"/>
        <v>17476800</v>
      </c>
      <c r="AT29" s="127">
        <v>1.18</v>
      </c>
      <c r="AU29" s="127">
        <v>433.4</v>
      </c>
      <c r="AV29" s="128" t="s">
        <v>23</v>
      </c>
      <c r="AW29" s="129" t="s">
        <v>241</v>
      </c>
      <c r="AX29" s="130" t="s">
        <v>20</v>
      </c>
      <c r="AY29" s="135">
        <v>2805.0</v>
      </c>
      <c r="AZ29" s="136">
        <f t="shared" si="11"/>
        <v>3647</v>
      </c>
      <c r="BA29" s="141">
        <v>4800.0</v>
      </c>
      <c r="BB29" s="134">
        <f t="shared" si="82"/>
        <v>17505600</v>
      </c>
      <c r="BC29" s="127">
        <v>1.18</v>
      </c>
      <c r="BD29" s="127">
        <v>433.4</v>
      </c>
      <c r="BE29" s="128" t="s">
        <v>23</v>
      </c>
      <c r="BF29" s="129" t="s">
        <v>241</v>
      </c>
      <c r="BG29" s="130" t="s">
        <v>20</v>
      </c>
      <c r="BH29" s="135">
        <v>2822.0</v>
      </c>
      <c r="BI29" s="136">
        <f t="shared" si="13"/>
        <v>3669</v>
      </c>
      <c r="BJ29" s="141">
        <v>4800.0</v>
      </c>
      <c r="BK29" s="134">
        <f t="shared" si="83"/>
        <v>17611200</v>
      </c>
      <c r="BL29" s="127">
        <v>1.18</v>
      </c>
      <c r="BM29" s="127">
        <v>433.4</v>
      </c>
      <c r="BN29" s="128" t="s">
        <v>23</v>
      </c>
      <c r="BO29" s="129" t="s">
        <v>241</v>
      </c>
      <c r="BP29" s="130" t="s">
        <v>20</v>
      </c>
      <c r="BQ29" s="135">
        <v>2829.0</v>
      </c>
      <c r="BR29" s="136">
        <f t="shared" si="15"/>
        <v>3678</v>
      </c>
      <c r="BS29" s="141">
        <v>4800.0</v>
      </c>
      <c r="BT29" s="134">
        <f t="shared" si="84"/>
        <v>17654400</v>
      </c>
      <c r="BU29" s="127">
        <v>1.18</v>
      </c>
      <c r="BV29" s="127">
        <v>433.4</v>
      </c>
      <c r="BW29" s="128" t="s">
        <v>23</v>
      </c>
      <c r="BX29" s="129" t="s">
        <v>241</v>
      </c>
      <c r="BY29" s="130" t="s">
        <v>20</v>
      </c>
      <c r="BZ29" s="135">
        <v>2823.0</v>
      </c>
      <c r="CA29" s="136">
        <f t="shared" si="17"/>
        <v>3670</v>
      </c>
      <c r="CB29" s="141">
        <v>4800.0</v>
      </c>
      <c r="CC29" s="134">
        <f t="shared" si="85"/>
        <v>17616000</v>
      </c>
      <c r="CD29" s="127" t="s">
        <v>242</v>
      </c>
      <c r="CE29" s="127">
        <v>433.4</v>
      </c>
      <c r="CF29" s="128" t="s">
        <v>23</v>
      </c>
      <c r="CG29" s="129" t="s">
        <v>241</v>
      </c>
      <c r="CH29" s="130" t="s">
        <v>20</v>
      </c>
      <c r="CI29" s="135">
        <v>2741.0</v>
      </c>
      <c r="CJ29" s="136">
        <f t="shared" si="19"/>
        <v>3563</v>
      </c>
      <c r="CK29" s="141">
        <v>4800.0</v>
      </c>
      <c r="CL29" s="134">
        <f t="shared" si="86"/>
        <v>17102400</v>
      </c>
      <c r="CM29" s="127" t="s">
        <v>242</v>
      </c>
      <c r="CN29" s="127">
        <v>433.4</v>
      </c>
      <c r="CO29" s="128" t="s">
        <v>23</v>
      </c>
      <c r="CP29" s="129" t="s">
        <v>241</v>
      </c>
      <c r="CQ29" s="130" t="s">
        <v>20</v>
      </c>
      <c r="CR29" s="135">
        <v>2841.64</v>
      </c>
      <c r="CS29" s="136">
        <f t="shared" si="21"/>
        <v>3694</v>
      </c>
      <c r="CT29" s="141">
        <v>4800.0</v>
      </c>
      <c r="CU29" s="134">
        <f t="shared" si="87"/>
        <v>17731200</v>
      </c>
      <c r="CV29" s="127" t="s">
        <v>242</v>
      </c>
      <c r="CW29" s="127">
        <v>433.4</v>
      </c>
      <c r="CX29" s="128" t="s">
        <v>23</v>
      </c>
      <c r="CY29" s="129" t="s">
        <v>241</v>
      </c>
      <c r="CZ29" s="130" t="s">
        <v>20</v>
      </c>
      <c r="DA29" s="135">
        <v>2860.0</v>
      </c>
      <c r="DB29" s="136">
        <f t="shared" si="23"/>
        <v>3718</v>
      </c>
      <c r="DC29" s="141">
        <v>4800.0</v>
      </c>
      <c r="DD29" s="134">
        <f t="shared" si="88"/>
        <v>17846400</v>
      </c>
      <c r="DE29" s="127" t="s">
        <v>242</v>
      </c>
      <c r="DF29" s="127" t="s">
        <v>243</v>
      </c>
      <c r="DG29" s="128" t="s">
        <v>23</v>
      </c>
      <c r="DH29" s="129" t="s">
        <v>241</v>
      </c>
      <c r="DI29" s="130" t="s">
        <v>20</v>
      </c>
      <c r="DJ29" s="135">
        <v>2970.0</v>
      </c>
      <c r="DK29" s="136">
        <f t="shared" si="25"/>
        <v>3861</v>
      </c>
      <c r="DL29" s="141">
        <v>4800.0</v>
      </c>
      <c r="DM29" s="134">
        <f t="shared" si="89"/>
        <v>18532800</v>
      </c>
      <c r="DN29" s="127" t="s">
        <v>242</v>
      </c>
      <c r="DO29" s="127">
        <v>433.4</v>
      </c>
      <c r="DP29" s="128" t="s">
        <v>23</v>
      </c>
      <c r="DQ29" s="129" t="s">
        <v>241</v>
      </c>
      <c r="DR29" s="130" t="s">
        <v>20</v>
      </c>
      <c r="DS29" s="135">
        <v>2818.0</v>
      </c>
      <c r="DT29" s="136">
        <f t="shared" si="27"/>
        <v>3663</v>
      </c>
      <c r="DU29" s="141">
        <v>4800.0</v>
      </c>
      <c r="DV29" s="134">
        <f t="shared" si="90"/>
        <v>17582400</v>
      </c>
      <c r="DW29" s="127" t="s">
        <v>242</v>
      </c>
      <c r="DX29" s="127">
        <v>433.4</v>
      </c>
      <c r="DY29" s="128" t="s">
        <v>23</v>
      </c>
      <c r="DZ29" s="129" t="s">
        <v>241</v>
      </c>
      <c r="EA29" s="130" t="s">
        <v>20</v>
      </c>
      <c r="EB29" s="135">
        <v>2794.0</v>
      </c>
      <c r="EC29" s="136">
        <f t="shared" si="29"/>
        <v>3632</v>
      </c>
      <c r="ED29" s="141">
        <v>4800.0</v>
      </c>
      <c r="EE29" s="134">
        <f t="shared" si="91"/>
        <v>17433600</v>
      </c>
      <c r="EF29" s="127">
        <v>1.18</v>
      </c>
      <c r="EG29" s="127">
        <v>433.4</v>
      </c>
      <c r="EH29" s="128" t="s">
        <v>23</v>
      </c>
      <c r="EI29" s="129" t="s">
        <v>241</v>
      </c>
      <c r="EJ29" s="130" t="s">
        <v>20</v>
      </c>
      <c r="EK29" s="135">
        <v>2978.89</v>
      </c>
      <c r="EL29" s="136">
        <f t="shared" si="31"/>
        <v>3873</v>
      </c>
      <c r="EM29" s="141">
        <v>4800.0</v>
      </c>
      <c r="EN29" s="134">
        <f t="shared" si="92"/>
        <v>18590400</v>
      </c>
      <c r="EO29" s="127">
        <v>1.18</v>
      </c>
      <c r="EP29" s="127">
        <v>433.4</v>
      </c>
      <c r="EQ29" s="128" t="s">
        <v>23</v>
      </c>
      <c r="ER29" s="129" t="s">
        <v>241</v>
      </c>
      <c r="ES29" s="130" t="s">
        <v>20</v>
      </c>
      <c r="ET29" s="135">
        <v>2821.0</v>
      </c>
      <c r="EU29" s="136">
        <f t="shared" si="33"/>
        <v>3667</v>
      </c>
      <c r="EV29" s="141">
        <v>4800.0</v>
      </c>
      <c r="EW29" s="134">
        <f t="shared" si="93"/>
        <v>17601600</v>
      </c>
      <c r="EX29" s="127">
        <v>1.18</v>
      </c>
      <c r="EY29" s="127">
        <v>433.4</v>
      </c>
      <c r="EZ29" s="128" t="s">
        <v>23</v>
      </c>
      <c r="FA29" s="129" t="s">
        <v>241</v>
      </c>
      <c r="FB29" s="130" t="s">
        <v>20</v>
      </c>
      <c r="FC29" s="135">
        <v>2730.0</v>
      </c>
      <c r="FD29" s="136">
        <f t="shared" si="35"/>
        <v>3549</v>
      </c>
      <c r="FE29" s="141">
        <v>4800.0</v>
      </c>
      <c r="FF29" s="134">
        <f t="shared" si="94"/>
        <v>17035200</v>
      </c>
      <c r="FG29" s="127">
        <v>1.18</v>
      </c>
      <c r="FH29" s="127">
        <v>433.4</v>
      </c>
      <c r="FI29" s="128" t="s">
        <v>23</v>
      </c>
      <c r="FJ29" s="129" t="s">
        <v>241</v>
      </c>
      <c r="FK29" s="130" t="s">
        <v>20</v>
      </c>
      <c r="FL29" s="135">
        <v>2800.0</v>
      </c>
      <c r="FM29" s="136">
        <f t="shared" si="37"/>
        <v>3640</v>
      </c>
      <c r="FN29" s="141">
        <v>4800.0</v>
      </c>
      <c r="FO29" s="134">
        <f t="shared" si="95"/>
        <v>17472000</v>
      </c>
      <c r="FP29" s="127">
        <v>1.18</v>
      </c>
      <c r="FQ29" s="127">
        <v>433.4</v>
      </c>
      <c r="FR29" s="128" t="s">
        <v>23</v>
      </c>
      <c r="FS29" s="129" t="s">
        <v>241</v>
      </c>
      <c r="FT29" s="130" t="s">
        <v>20</v>
      </c>
      <c r="FU29" s="135">
        <v>2814.0</v>
      </c>
      <c r="FV29" s="136">
        <f t="shared" si="39"/>
        <v>3658</v>
      </c>
      <c r="FW29" s="141">
        <v>4800.0</v>
      </c>
      <c r="FX29" s="134">
        <f t="shared" si="96"/>
        <v>17558400</v>
      </c>
      <c r="FY29" s="127" t="s">
        <v>242</v>
      </c>
      <c r="FZ29" s="127">
        <v>433.4</v>
      </c>
      <c r="GA29" s="128" t="s">
        <v>23</v>
      </c>
      <c r="GB29" s="129" t="s">
        <v>241</v>
      </c>
      <c r="GC29" s="130" t="s">
        <v>20</v>
      </c>
      <c r="GD29" s="135">
        <v>2824.0</v>
      </c>
      <c r="GE29" s="136">
        <f t="shared" si="41"/>
        <v>3671</v>
      </c>
      <c r="GF29" s="141">
        <v>4800.0</v>
      </c>
      <c r="GG29" s="134">
        <f t="shared" si="97"/>
        <v>17620800</v>
      </c>
      <c r="GH29" s="127" t="s">
        <v>242</v>
      </c>
      <c r="GI29" s="127">
        <v>433.4</v>
      </c>
      <c r="GJ29" s="128" t="s">
        <v>23</v>
      </c>
      <c r="GK29" s="129" t="s">
        <v>241</v>
      </c>
      <c r="GL29" s="130" t="s">
        <v>20</v>
      </c>
      <c r="GM29" s="135">
        <v>2813.0</v>
      </c>
      <c r="GN29" s="136">
        <f t="shared" si="43"/>
        <v>3657</v>
      </c>
      <c r="GO29" s="141">
        <v>4800.0</v>
      </c>
      <c r="GP29" s="134">
        <f t="shared" si="98"/>
        <v>17553600</v>
      </c>
      <c r="GQ29" s="127">
        <v>1.18</v>
      </c>
      <c r="GR29" s="127">
        <v>433.4</v>
      </c>
      <c r="GS29" s="128" t="s">
        <v>23</v>
      </c>
      <c r="GT29" s="129" t="s">
        <v>241</v>
      </c>
      <c r="GU29" s="130" t="s">
        <v>20</v>
      </c>
      <c r="GV29" s="135">
        <v>2850.2</v>
      </c>
      <c r="GW29" s="136">
        <f t="shared" si="45"/>
        <v>3705</v>
      </c>
      <c r="GX29" s="141">
        <v>4800.0</v>
      </c>
      <c r="GY29" s="134">
        <f t="shared" si="99"/>
        <v>17784000</v>
      </c>
      <c r="GZ29" s="127" t="s">
        <v>242</v>
      </c>
      <c r="HA29" s="127">
        <v>433.4</v>
      </c>
      <c r="HB29" s="128" t="s">
        <v>23</v>
      </c>
      <c r="HC29" s="129" t="s">
        <v>241</v>
      </c>
      <c r="HD29" s="130" t="s">
        <v>20</v>
      </c>
      <c r="HE29" s="135">
        <v>2978.89</v>
      </c>
      <c r="HF29" s="136">
        <f t="shared" si="47"/>
        <v>3873</v>
      </c>
      <c r="HG29" s="141">
        <v>4800.0</v>
      </c>
      <c r="HH29" s="134">
        <f t="shared" si="100"/>
        <v>18590400</v>
      </c>
      <c r="HI29" s="127" t="s">
        <v>242</v>
      </c>
      <c r="HJ29" s="127">
        <v>433.4</v>
      </c>
      <c r="HK29" s="128" t="s">
        <v>23</v>
      </c>
      <c r="HL29" s="129" t="s">
        <v>241</v>
      </c>
      <c r="HM29" s="130" t="s">
        <v>20</v>
      </c>
      <c r="HN29" s="135">
        <v>2978.0</v>
      </c>
      <c r="HO29" s="136">
        <f t="shared" si="49"/>
        <v>3871</v>
      </c>
      <c r="HP29" s="141">
        <v>4800.0</v>
      </c>
      <c r="HQ29" s="134">
        <f t="shared" si="101"/>
        <v>18580800</v>
      </c>
      <c r="HR29" s="127" t="s">
        <v>242</v>
      </c>
      <c r="HS29" s="127">
        <v>433.4</v>
      </c>
      <c r="HT29" s="128" t="s">
        <v>23</v>
      </c>
      <c r="HU29" s="129" t="s">
        <v>241</v>
      </c>
      <c r="HV29" s="130" t="s">
        <v>20</v>
      </c>
      <c r="HW29" s="135">
        <v>2820.0</v>
      </c>
      <c r="HX29" s="136">
        <f t="shared" si="51"/>
        <v>3666</v>
      </c>
      <c r="HY29" s="141">
        <v>4800.0</v>
      </c>
      <c r="HZ29" s="134">
        <f t="shared" si="102"/>
        <v>17596800</v>
      </c>
      <c r="IA29" s="147" t="s">
        <v>242</v>
      </c>
      <c r="IB29" s="142">
        <v>433.4</v>
      </c>
      <c r="IC29" s="144" t="s">
        <v>23</v>
      </c>
      <c r="ID29" s="145" t="s">
        <v>241</v>
      </c>
      <c r="IE29" s="146" t="s">
        <v>20</v>
      </c>
      <c r="IF29" s="135">
        <v>2809.0</v>
      </c>
      <c r="IG29" s="136">
        <f t="shared" si="53"/>
        <v>3652</v>
      </c>
      <c r="IH29" s="141">
        <v>4800.0</v>
      </c>
      <c r="II29" s="134">
        <f t="shared" si="103"/>
        <v>17529600</v>
      </c>
      <c r="IJ29" s="127" t="s">
        <v>242</v>
      </c>
      <c r="IK29" s="127">
        <v>433.4</v>
      </c>
      <c r="IL29" s="128" t="s">
        <v>23</v>
      </c>
      <c r="IM29" s="129" t="s">
        <v>241</v>
      </c>
      <c r="IN29" s="130" t="s">
        <v>20</v>
      </c>
      <c r="IO29" s="135">
        <v>2815.0</v>
      </c>
      <c r="IP29" s="136">
        <f t="shared" si="55"/>
        <v>3660</v>
      </c>
      <c r="IQ29" s="141">
        <v>4800.0</v>
      </c>
      <c r="IR29" s="134">
        <f t="shared" si="104"/>
        <v>17568000</v>
      </c>
      <c r="IS29" s="127" t="s">
        <v>242</v>
      </c>
      <c r="IT29" s="127">
        <v>433.4</v>
      </c>
      <c r="IU29" s="128" t="s">
        <v>23</v>
      </c>
      <c r="IV29" s="129" t="s">
        <v>241</v>
      </c>
      <c r="IW29" s="130" t="s">
        <v>20</v>
      </c>
      <c r="IX29" s="135">
        <v>2813.0</v>
      </c>
      <c r="IY29" s="136">
        <f t="shared" si="57"/>
        <v>3657</v>
      </c>
      <c r="IZ29" s="141">
        <v>4800.0</v>
      </c>
      <c r="JA29" s="134">
        <f t="shared" si="105"/>
        <v>17553600</v>
      </c>
      <c r="JB29" s="127" t="s">
        <v>242</v>
      </c>
      <c r="JC29" s="127">
        <v>433.4</v>
      </c>
      <c r="JD29" s="128" t="s">
        <v>23</v>
      </c>
      <c r="JE29" s="129" t="s">
        <v>241</v>
      </c>
      <c r="JF29" s="130" t="s">
        <v>20</v>
      </c>
      <c r="JG29" s="135">
        <v>2780.0</v>
      </c>
      <c r="JH29" s="136">
        <f t="shared" si="59"/>
        <v>3614</v>
      </c>
      <c r="JI29" s="141">
        <v>4800.0</v>
      </c>
      <c r="JJ29" s="134">
        <f t="shared" si="106"/>
        <v>17347200</v>
      </c>
      <c r="JK29" s="127" t="s">
        <v>242</v>
      </c>
      <c r="JL29" s="127">
        <v>433.4</v>
      </c>
      <c r="JM29" s="128" t="s">
        <v>23</v>
      </c>
      <c r="JN29" s="129" t="s">
        <v>241</v>
      </c>
      <c r="JO29" s="130" t="s">
        <v>20</v>
      </c>
      <c r="JP29" s="135">
        <v>2747.0</v>
      </c>
      <c r="JQ29" s="136">
        <f t="shared" si="61"/>
        <v>3571</v>
      </c>
      <c r="JR29" s="141">
        <v>4800.0</v>
      </c>
      <c r="JS29" s="134">
        <f t="shared" si="107"/>
        <v>17140800</v>
      </c>
      <c r="JT29" s="127" t="s">
        <v>242</v>
      </c>
      <c r="JU29" s="127">
        <v>433.4</v>
      </c>
      <c r="JV29" s="128" t="s">
        <v>23</v>
      </c>
      <c r="JW29" s="129" t="s">
        <v>241</v>
      </c>
      <c r="JX29" s="130" t="s">
        <v>20</v>
      </c>
      <c r="JY29" s="135">
        <v>2808.0</v>
      </c>
      <c r="JZ29" s="136">
        <f t="shared" si="63"/>
        <v>3650</v>
      </c>
      <c r="KA29" s="141">
        <v>4800.0</v>
      </c>
      <c r="KB29" s="134">
        <f t="shared" si="108"/>
        <v>17520000</v>
      </c>
      <c r="KC29" s="127" t="s">
        <v>242</v>
      </c>
      <c r="KD29" s="127">
        <v>433.4</v>
      </c>
      <c r="KE29" s="128" t="s">
        <v>23</v>
      </c>
      <c r="KF29" s="129" t="s">
        <v>244</v>
      </c>
      <c r="KG29" s="130" t="s">
        <v>20</v>
      </c>
      <c r="KH29" s="135">
        <v>2000.0</v>
      </c>
      <c r="KI29" s="136">
        <f t="shared" si="65"/>
        <v>2600</v>
      </c>
      <c r="KJ29" s="141">
        <v>4800.0</v>
      </c>
      <c r="KK29" s="134">
        <f t="shared" si="109"/>
        <v>12480000</v>
      </c>
      <c r="KL29" s="127" t="s">
        <v>242</v>
      </c>
      <c r="KM29" s="127">
        <v>433.4</v>
      </c>
      <c r="KN29" s="128" t="s">
        <v>23</v>
      </c>
      <c r="KO29" s="129" t="s">
        <v>241</v>
      </c>
      <c r="KP29" s="130" t="s">
        <v>20</v>
      </c>
      <c r="KQ29" s="135">
        <v>2860.0</v>
      </c>
      <c r="KR29" s="136">
        <f t="shared" si="67"/>
        <v>3718</v>
      </c>
      <c r="KS29" s="141">
        <v>4800.0</v>
      </c>
      <c r="KT29" s="134">
        <f t="shared" si="110"/>
        <v>17846400</v>
      </c>
      <c r="KU29" s="127" t="s">
        <v>242</v>
      </c>
      <c r="KV29" s="127">
        <v>433.4</v>
      </c>
      <c r="KW29" s="128" t="s">
        <v>23</v>
      </c>
      <c r="KX29" s="129" t="s">
        <v>241</v>
      </c>
      <c r="KY29" s="130" t="s">
        <v>20</v>
      </c>
      <c r="KZ29" s="135">
        <v>2809.0</v>
      </c>
      <c r="LA29" s="136">
        <f t="shared" si="69"/>
        <v>3652</v>
      </c>
      <c r="LB29" s="141">
        <v>4800.0</v>
      </c>
      <c r="LC29" s="134">
        <f t="shared" si="111"/>
        <v>17529600</v>
      </c>
      <c r="LD29" s="127" t="s">
        <v>242</v>
      </c>
      <c r="LE29" s="127">
        <v>433.4</v>
      </c>
      <c r="LF29" s="128" t="s">
        <v>23</v>
      </c>
      <c r="LG29" s="129" t="s">
        <v>241</v>
      </c>
      <c r="LH29" s="130" t="s">
        <v>20</v>
      </c>
      <c r="LI29" s="135">
        <v>2823.0</v>
      </c>
      <c r="LJ29" s="136">
        <f t="shared" si="71"/>
        <v>3670</v>
      </c>
      <c r="LK29" s="141">
        <v>4800.0</v>
      </c>
      <c r="LL29" s="134">
        <f t="shared" si="112"/>
        <v>17616000</v>
      </c>
      <c r="LM29" s="147" t="s">
        <v>242</v>
      </c>
      <c r="LN29" s="142">
        <v>433.4</v>
      </c>
      <c r="LO29" s="144" t="s">
        <v>23</v>
      </c>
      <c r="LP29" s="129" t="s">
        <v>241</v>
      </c>
      <c r="LQ29" s="130" t="s">
        <v>20</v>
      </c>
      <c r="LR29" s="139">
        <v>2756.0</v>
      </c>
      <c r="LS29" s="136">
        <f t="shared" si="73"/>
        <v>3583</v>
      </c>
      <c r="LT29" s="141">
        <v>4800.0</v>
      </c>
      <c r="LU29" s="134">
        <f t="shared" si="113"/>
        <v>17198400</v>
      </c>
      <c r="LV29" s="147" t="s">
        <v>242</v>
      </c>
      <c r="LW29" s="142">
        <v>433.4</v>
      </c>
      <c r="LX29" s="144" t="s">
        <v>23</v>
      </c>
      <c r="LY29" s="129" t="s">
        <v>241</v>
      </c>
      <c r="LZ29" s="130" t="s">
        <v>20</v>
      </c>
      <c r="MA29" s="139">
        <v>2768.0</v>
      </c>
      <c r="MB29" s="136">
        <f t="shared" si="75"/>
        <v>3598</v>
      </c>
      <c r="MC29" s="141">
        <v>4800.0</v>
      </c>
      <c r="MD29" s="134">
        <f t="shared" si="114"/>
        <v>17270400</v>
      </c>
    </row>
    <row r="30" ht="18.0" customHeight="1">
      <c r="A30" s="127">
        <v>1.19</v>
      </c>
      <c r="B30" s="127">
        <v>433.1</v>
      </c>
      <c r="C30" s="128" t="s">
        <v>23</v>
      </c>
      <c r="D30" s="129" t="s">
        <v>245</v>
      </c>
      <c r="E30" s="130" t="s">
        <v>20</v>
      </c>
      <c r="F30" s="131">
        <v>4053.78</v>
      </c>
      <c r="G30" s="132">
        <f t="shared" si="1"/>
        <v>5270</v>
      </c>
      <c r="H30" s="140">
        <v>4800.0</v>
      </c>
      <c r="I30" s="134">
        <f t="shared" si="77"/>
        <v>25296000</v>
      </c>
      <c r="J30" s="127">
        <v>1.19</v>
      </c>
      <c r="K30" s="127">
        <v>433.1</v>
      </c>
      <c r="L30" s="128" t="s">
        <v>23</v>
      </c>
      <c r="M30" s="129" t="s">
        <v>56</v>
      </c>
      <c r="N30" s="130" t="s">
        <v>20</v>
      </c>
      <c r="O30" s="135">
        <v>4048.0</v>
      </c>
      <c r="P30" s="136">
        <f t="shared" si="3"/>
        <v>5262</v>
      </c>
      <c r="Q30" s="141">
        <v>4800.0</v>
      </c>
      <c r="R30" s="134">
        <f t="shared" si="78"/>
        <v>25257600</v>
      </c>
      <c r="S30" s="127">
        <v>1.19</v>
      </c>
      <c r="T30" s="127">
        <v>433.1</v>
      </c>
      <c r="U30" s="128" t="s">
        <v>23</v>
      </c>
      <c r="V30" s="129" t="s">
        <v>56</v>
      </c>
      <c r="W30" s="130" t="s">
        <v>20</v>
      </c>
      <c r="X30" s="135">
        <v>4068.87</v>
      </c>
      <c r="Y30" s="136">
        <f t="shared" si="5"/>
        <v>5290</v>
      </c>
      <c r="Z30" s="141">
        <v>4800.0</v>
      </c>
      <c r="AA30" s="134">
        <f t="shared" si="79"/>
        <v>25392000</v>
      </c>
      <c r="AB30" s="127">
        <v>1.19</v>
      </c>
      <c r="AC30" s="127">
        <v>433.1</v>
      </c>
      <c r="AD30" s="128" t="s">
        <v>23</v>
      </c>
      <c r="AE30" s="129" t="s">
        <v>56</v>
      </c>
      <c r="AF30" s="130" t="s">
        <v>20</v>
      </c>
      <c r="AG30" s="135">
        <v>4086.0</v>
      </c>
      <c r="AH30" s="136">
        <f t="shared" si="7"/>
        <v>5312</v>
      </c>
      <c r="AI30" s="141">
        <v>4800.0</v>
      </c>
      <c r="AJ30" s="134">
        <f t="shared" si="80"/>
        <v>25497600</v>
      </c>
      <c r="AK30" s="127">
        <v>1.19</v>
      </c>
      <c r="AL30" s="127">
        <v>433.1</v>
      </c>
      <c r="AM30" s="128" t="s">
        <v>23</v>
      </c>
      <c r="AN30" s="129" t="s">
        <v>56</v>
      </c>
      <c r="AO30" s="130" t="s">
        <v>20</v>
      </c>
      <c r="AP30" s="135">
        <v>4052.0</v>
      </c>
      <c r="AQ30" s="136">
        <f t="shared" si="9"/>
        <v>5268</v>
      </c>
      <c r="AR30" s="141">
        <v>4800.0</v>
      </c>
      <c r="AS30" s="134">
        <f t="shared" si="81"/>
        <v>25286400</v>
      </c>
      <c r="AT30" s="127">
        <v>1.19</v>
      </c>
      <c r="AU30" s="127">
        <v>433.1</v>
      </c>
      <c r="AV30" s="128" t="s">
        <v>23</v>
      </c>
      <c r="AW30" s="129" t="s">
        <v>56</v>
      </c>
      <c r="AX30" s="130" t="s">
        <v>20</v>
      </c>
      <c r="AY30" s="135">
        <v>4057.0</v>
      </c>
      <c r="AZ30" s="136">
        <f t="shared" si="11"/>
        <v>5274</v>
      </c>
      <c r="BA30" s="141">
        <v>4800.0</v>
      </c>
      <c r="BB30" s="134">
        <f t="shared" si="82"/>
        <v>25315200</v>
      </c>
      <c r="BC30" s="127">
        <v>1.19</v>
      </c>
      <c r="BD30" s="127">
        <v>433.1</v>
      </c>
      <c r="BE30" s="128" t="s">
        <v>23</v>
      </c>
      <c r="BF30" s="129" t="s">
        <v>56</v>
      </c>
      <c r="BG30" s="130" t="s">
        <v>20</v>
      </c>
      <c r="BH30" s="135">
        <v>4082.0</v>
      </c>
      <c r="BI30" s="136">
        <f t="shared" si="13"/>
        <v>5307</v>
      </c>
      <c r="BJ30" s="141">
        <v>4800.0</v>
      </c>
      <c r="BK30" s="134">
        <f t="shared" si="83"/>
        <v>25473600</v>
      </c>
      <c r="BL30" s="127">
        <v>1.19</v>
      </c>
      <c r="BM30" s="127">
        <v>433.1</v>
      </c>
      <c r="BN30" s="128" t="s">
        <v>23</v>
      </c>
      <c r="BO30" s="129" t="s">
        <v>56</v>
      </c>
      <c r="BP30" s="130" t="s">
        <v>20</v>
      </c>
      <c r="BQ30" s="135">
        <v>4092.0</v>
      </c>
      <c r="BR30" s="136">
        <f t="shared" si="15"/>
        <v>5320</v>
      </c>
      <c r="BS30" s="141">
        <v>4800.0</v>
      </c>
      <c r="BT30" s="134">
        <f t="shared" si="84"/>
        <v>25536000</v>
      </c>
      <c r="BU30" s="127">
        <v>1.19</v>
      </c>
      <c r="BV30" s="127">
        <v>433.1</v>
      </c>
      <c r="BW30" s="128" t="s">
        <v>23</v>
      </c>
      <c r="BX30" s="129" t="s">
        <v>56</v>
      </c>
      <c r="BY30" s="130" t="s">
        <v>20</v>
      </c>
      <c r="BZ30" s="135">
        <v>4084.0</v>
      </c>
      <c r="CA30" s="136">
        <f t="shared" si="17"/>
        <v>5309</v>
      </c>
      <c r="CB30" s="141">
        <v>4800.0</v>
      </c>
      <c r="CC30" s="134">
        <f t="shared" si="85"/>
        <v>25483200</v>
      </c>
      <c r="CD30" s="127" t="s">
        <v>246</v>
      </c>
      <c r="CE30" s="127">
        <v>433.1</v>
      </c>
      <c r="CF30" s="128" t="s">
        <v>23</v>
      </c>
      <c r="CG30" s="129" t="s">
        <v>56</v>
      </c>
      <c r="CH30" s="130" t="s">
        <v>20</v>
      </c>
      <c r="CI30" s="135">
        <v>3965.0</v>
      </c>
      <c r="CJ30" s="136">
        <f t="shared" si="19"/>
        <v>5155</v>
      </c>
      <c r="CK30" s="141">
        <v>4800.0</v>
      </c>
      <c r="CL30" s="134">
        <f t="shared" si="86"/>
        <v>24744000</v>
      </c>
      <c r="CM30" s="127" t="s">
        <v>246</v>
      </c>
      <c r="CN30" s="127">
        <v>433.1</v>
      </c>
      <c r="CO30" s="128" t="s">
        <v>23</v>
      </c>
      <c r="CP30" s="129" t="s">
        <v>56</v>
      </c>
      <c r="CQ30" s="130" t="s">
        <v>20</v>
      </c>
      <c r="CR30" s="135">
        <v>4110.35</v>
      </c>
      <c r="CS30" s="136">
        <f t="shared" si="21"/>
        <v>5343</v>
      </c>
      <c r="CT30" s="141">
        <v>4800.0</v>
      </c>
      <c r="CU30" s="134">
        <f t="shared" si="87"/>
        <v>25646400</v>
      </c>
      <c r="CV30" s="127" t="s">
        <v>246</v>
      </c>
      <c r="CW30" s="127">
        <v>433.1</v>
      </c>
      <c r="CX30" s="128" t="s">
        <v>23</v>
      </c>
      <c r="CY30" s="129" t="s">
        <v>56</v>
      </c>
      <c r="CZ30" s="130" t="s">
        <v>20</v>
      </c>
      <c r="DA30" s="135">
        <v>4137.0</v>
      </c>
      <c r="DB30" s="136">
        <f t="shared" si="23"/>
        <v>5378</v>
      </c>
      <c r="DC30" s="141">
        <v>4800.0</v>
      </c>
      <c r="DD30" s="134">
        <f t="shared" si="88"/>
        <v>25814400</v>
      </c>
      <c r="DE30" s="127" t="s">
        <v>246</v>
      </c>
      <c r="DF30" s="127" t="s">
        <v>247</v>
      </c>
      <c r="DG30" s="128" t="s">
        <v>23</v>
      </c>
      <c r="DH30" s="129" t="s">
        <v>56</v>
      </c>
      <c r="DI30" s="130" t="s">
        <v>20</v>
      </c>
      <c r="DJ30" s="135">
        <v>4300.0</v>
      </c>
      <c r="DK30" s="136">
        <f t="shared" si="25"/>
        <v>5590</v>
      </c>
      <c r="DL30" s="141">
        <v>4800.0</v>
      </c>
      <c r="DM30" s="134">
        <f t="shared" si="89"/>
        <v>26832000</v>
      </c>
      <c r="DN30" s="127" t="s">
        <v>246</v>
      </c>
      <c r="DO30" s="127">
        <v>433.1</v>
      </c>
      <c r="DP30" s="128" t="s">
        <v>23</v>
      </c>
      <c r="DQ30" s="129" t="s">
        <v>56</v>
      </c>
      <c r="DR30" s="130" t="s">
        <v>20</v>
      </c>
      <c r="DS30" s="135">
        <v>4077.0</v>
      </c>
      <c r="DT30" s="136">
        <f t="shared" si="27"/>
        <v>5300</v>
      </c>
      <c r="DU30" s="141">
        <v>4800.0</v>
      </c>
      <c r="DV30" s="134">
        <f t="shared" si="90"/>
        <v>25440000</v>
      </c>
      <c r="DW30" s="127" t="s">
        <v>246</v>
      </c>
      <c r="DX30" s="127">
        <v>433.1</v>
      </c>
      <c r="DY30" s="128" t="s">
        <v>23</v>
      </c>
      <c r="DZ30" s="129" t="s">
        <v>56</v>
      </c>
      <c r="EA30" s="130" t="s">
        <v>20</v>
      </c>
      <c r="EB30" s="135">
        <v>4041.0</v>
      </c>
      <c r="EC30" s="136">
        <f t="shared" si="29"/>
        <v>5253</v>
      </c>
      <c r="ED30" s="141">
        <v>4800.0</v>
      </c>
      <c r="EE30" s="134">
        <f t="shared" si="91"/>
        <v>25214400</v>
      </c>
      <c r="EF30" s="127">
        <v>1.19</v>
      </c>
      <c r="EG30" s="127">
        <v>433.1</v>
      </c>
      <c r="EH30" s="128" t="s">
        <v>23</v>
      </c>
      <c r="EI30" s="129" t="s">
        <v>56</v>
      </c>
      <c r="EJ30" s="130" t="s">
        <v>20</v>
      </c>
      <c r="EK30" s="135">
        <v>4308.87</v>
      </c>
      <c r="EL30" s="136">
        <f t="shared" si="31"/>
        <v>5602</v>
      </c>
      <c r="EM30" s="141">
        <v>4800.0</v>
      </c>
      <c r="EN30" s="134">
        <f t="shared" si="92"/>
        <v>26889600</v>
      </c>
      <c r="EO30" s="127">
        <v>1.19</v>
      </c>
      <c r="EP30" s="127">
        <v>433.1</v>
      </c>
      <c r="EQ30" s="128" t="s">
        <v>23</v>
      </c>
      <c r="ER30" s="129" t="s">
        <v>56</v>
      </c>
      <c r="ES30" s="130" t="s">
        <v>20</v>
      </c>
      <c r="ET30" s="135">
        <v>4080.0</v>
      </c>
      <c r="EU30" s="136">
        <f t="shared" si="33"/>
        <v>5304</v>
      </c>
      <c r="EV30" s="141">
        <v>4800.0</v>
      </c>
      <c r="EW30" s="134">
        <f t="shared" si="93"/>
        <v>25459200</v>
      </c>
      <c r="EX30" s="127">
        <v>1.19</v>
      </c>
      <c r="EY30" s="127">
        <v>433.1</v>
      </c>
      <c r="EZ30" s="128" t="s">
        <v>23</v>
      </c>
      <c r="FA30" s="129" t="s">
        <v>56</v>
      </c>
      <c r="FB30" s="130" t="s">
        <v>20</v>
      </c>
      <c r="FC30" s="135">
        <v>3949.0</v>
      </c>
      <c r="FD30" s="136">
        <f t="shared" si="35"/>
        <v>5134</v>
      </c>
      <c r="FE30" s="141">
        <v>4800.0</v>
      </c>
      <c r="FF30" s="134">
        <f t="shared" si="94"/>
        <v>24643200</v>
      </c>
      <c r="FG30" s="127">
        <v>1.19</v>
      </c>
      <c r="FH30" s="127">
        <v>433.1</v>
      </c>
      <c r="FI30" s="128" t="s">
        <v>23</v>
      </c>
      <c r="FJ30" s="129" t="s">
        <v>56</v>
      </c>
      <c r="FK30" s="130" t="s">
        <v>20</v>
      </c>
      <c r="FL30" s="135">
        <v>4050.0</v>
      </c>
      <c r="FM30" s="136">
        <f t="shared" si="37"/>
        <v>5265</v>
      </c>
      <c r="FN30" s="141">
        <v>4800.0</v>
      </c>
      <c r="FO30" s="134">
        <f t="shared" si="95"/>
        <v>25272000</v>
      </c>
      <c r="FP30" s="127">
        <v>1.19</v>
      </c>
      <c r="FQ30" s="127">
        <v>433.1</v>
      </c>
      <c r="FR30" s="128" t="s">
        <v>23</v>
      </c>
      <c r="FS30" s="129" t="s">
        <v>56</v>
      </c>
      <c r="FT30" s="130" t="s">
        <v>20</v>
      </c>
      <c r="FU30" s="135">
        <v>4070.0</v>
      </c>
      <c r="FV30" s="136">
        <f t="shared" si="39"/>
        <v>5291</v>
      </c>
      <c r="FW30" s="141">
        <v>4800.0</v>
      </c>
      <c r="FX30" s="134">
        <f t="shared" si="96"/>
        <v>25396800</v>
      </c>
      <c r="FY30" s="127" t="s">
        <v>246</v>
      </c>
      <c r="FZ30" s="127">
        <v>433.1</v>
      </c>
      <c r="GA30" s="128" t="s">
        <v>23</v>
      </c>
      <c r="GB30" s="129" t="s">
        <v>56</v>
      </c>
      <c r="GC30" s="130" t="s">
        <v>20</v>
      </c>
      <c r="GD30" s="135">
        <v>4085.0</v>
      </c>
      <c r="GE30" s="136">
        <f t="shared" si="41"/>
        <v>5311</v>
      </c>
      <c r="GF30" s="141">
        <v>4800.0</v>
      </c>
      <c r="GG30" s="134">
        <f t="shared" si="97"/>
        <v>25492800</v>
      </c>
      <c r="GH30" s="127" t="s">
        <v>246</v>
      </c>
      <c r="GI30" s="127">
        <v>433.1</v>
      </c>
      <c r="GJ30" s="128" t="s">
        <v>23</v>
      </c>
      <c r="GK30" s="129" t="s">
        <v>56</v>
      </c>
      <c r="GL30" s="130" t="s">
        <v>20</v>
      </c>
      <c r="GM30" s="135">
        <v>4069.0</v>
      </c>
      <c r="GN30" s="136">
        <f t="shared" si="43"/>
        <v>5290</v>
      </c>
      <c r="GO30" s="141">
        <v>4800.0</v>
      </c>
      <c r="GP30" s="134">
        <f t="shared" si="98"/>
        <v>25392000</v>
      </c>
      <c r="GQ30" s="127">
        <v>1.19</v>
      </c>
      <c r="GR30" s="127">
        <v>433.1</v>
      </c>
      <c r="GS30" s="128" t="s">
        <v>23</v>
      </c>
      <c r="GT30" s="129" t="s">
        <v>56</v>
      </c>
      <c r="GU30" s="130" t="s">
        <v>20</v>
      </c>
      <c r="GV30" s="135">
        <v>4122.73</v>
      </c>
      <c r="GW30" s="136">
        <f t="shared" si="45"/>
        <v>5360</v>
      </c>
      <c r="GX30" s="141">
        <v>4800.0</v>
      </c>
      <c r="GY30" s="134">
        <f t="shared" si="99"/>
        <v>25728000</v>
      </c>
      <c r="GZ30" s="127" t="s">
        <v>246</v>
      </c>
      <c r="HA30" s="127">
        <v>433.1</v>
      </c>
      <c r="HB30" s="128" t="s">
        <v>23</v>
      </c>
      <c r="HC30" s="129" t="s">
        <v>56</v>
      </c>
      <c r="HD30" s="130" t="s">
        <v>20</v>
      </c>
      <c r="HE30" s="135">
        <v>4308.87</v>
      </c>
      <c r="HF30" s="136">
        <f t="shared" si="47"/>
        <v>5602</v>
      </c>
      <c r="HG30" s="141">
        <v>4800.0</v>
      </c>
      <c r="HH30" s="134">
        <f t="shared" si="100"/>
        <v>26889600</v>
      </c>
      <c r="HI30" s="127" t="s">
        <v>246</v>
      </c>
      <c r="HJ30" s="127">
        <v>433.1</v>
      </c>
      <c r="HK30" s="128" t="s">
        <v>23</v>
      </c>
      <c r="HL30" s="129" t="s">
        <v>56</v>
      </c>
      <c r="HM30" s="130" t="s">
        <v>20</v>
      </c>
      <c r="HN30" s="135">
        <v>4308.0</v>
      </c>
      <c r="HO30" s="136">
        <f t="shared" si="49"/>
        <v>5600</v>
      </c>
      <c r="HP30" s="141">
        <v>4800.0</v>
      </c>
      <c r="HQ30" s="134">
        <f t="shared" si="101"/>
        <v>26880000</v>
      </c>
      <c r="HR30" s="127" t="s">
        <v>246</v>
      </c>
      <c r="HS30" s="127">
        <v>433.1</v>
      </c>
      <c r="HT30" s="128" t="s">
        <v>23</v>
      </c>
      <c r="HU30" s="129" t="s">
        <v>56</v>
      </c>
      <c r="HV30" s="130" t="s">
        <v>20</v>
      </c>
      <c r="HW30" s="135">
        <v>4050.0</v>
      </c>
      <c r="HX30" s="136">
        <f t="shared" si="51"/>
        <v>5265</v>
      </c>
      <c r="HY30" s="141">
        <v>4800.0</v>
      </c>
      <c r="HZ30" s="134">
        <f t="shared" si="102"/>
        <v>25272000</v>
      </c>
      <c r="IA30" s="147" t="s">
        <v>246</v>
      </c>
      <c r="IB30" s="147">
        <v>433.1</v>
      </c>
      <c r="IC30" s="149" t="s">
        <v>23</v>
      </c>
      <c r="ID30" s="150" t="s">
        <v>56</v>
      </c>
      <c r="IE30" s="151" t="s">
        <v>20</v>
      </c>
      <c r="IF30" s="135">
        <v>4063.0</v>
      </c>
      <c r="IG30" s="136">
        <f t="shared" si="53"/>
        <v>5282</v>
      </c>
      <c r="IH30" s="141">
        <v>4800.0</v>
      </c>
      <c r="II30" s="134">
        <f t="shared" si="103"/>
        <v>25353600</v>
      </c>
      <c r="IJ30" s="127" t="s">
        <v>246</v>
      </c>
      <c r="IK30" s="127">
        <v>433.1</v>
      </c>
      <c r="IL30" s="128" t="s">
        <v>23</v>
      </c>
      <c r="IM30" s="129" t="s">
        <v>56</v>
      </c>
      <c r="IN30" s="130" t="s">
        <v>20</v>
      </c>
      <c r="IO30" s="135">
        <v>4072.0</v>
      </c>
      <c r="IP30" s="136">
        <f t="shared" si="55"/>
        <v>5294</v>
      </c>
      <c r="IQ30" s="141">
        <v>4800.0</v>
      </c>
      <c r="IR30" s="134">
        <f t="shared" si="104"/>
        <v>25411200</v>
      </c>
      <c r="IS30" s="127" t="s">
        <v>246</v>
      </c>
      <c r="IT30" s="127">
        <v>433.1</v>
      </c>
      <c r="IU30" s="128" t="s">
        <v>23</v>
      </c>
      <c r="IV30" s="129" t="s">
        <v>56</v>
      </c>
      <c r="IW30" s="130" t="s">
        <v>20</v>
      </c>
      <c r="IX30" s="135">
        <v>4069.0</v>
      </c>
      <c r="IY30" s="136">
        <f t="shared" si="57"/>
        <v>5290</v>
      </c>
      <c r="IZ30" s="141">
        <v>4800.0</v>
      </c>
      <c r="JA30" s="134">
        <f t="shared" si="105"/>
        <v>25392000</v>
      </c>
      <c r="JB30" s="127" t="s">
        <v>246</v>
      </c>
      <c r="JC30" s="127">
        <v>433.1</v>
      </c>
      <c r="JD30" s="128" t="s">
        <v>23</v>
      </c>
      <c r="JE30" s="129" t="s">
        <v>56</v>
      </c>
      <c r="JF30" s="130" t="s">
        <v>20</v>
      </c>
      <c r="JG30" s="135">
        <v>4021.0</v>
      </c>
      <c r="JH30" s="136">
        <f t="shared" si="59"/>
        <v>5227</v>
      </c>
      <c r="JI30" s="141">
        <v>4800.0</v>
      </c>
      <c r="JJ30" s="134">
        <f t="shared" si="106"/>
        <v>25089600</v>
      </c>
      <c r="JK30" s="127" t="s">
        <v>246</v>
      </c>
      <c r="JL30" s="127">
        <v>433.1</v>
      </c>
      <c r="JM30" s="128" t="s">
        <v>23</v>
      </c>
      <c r="JN30" s="129" t="s">
        <v>56</v>
      </c>
      <c r="JO30" s="130" t="s">
        <v>20</v>
      </c>
      <c r="JP30" s="135">
        <v>3974.0</v>
      </c>
      <c r="JQ30" s="136">
        <f t="shared" si="61"/>
        <v>5166</v>
      </c>
      <c r="JR30" s="141">
        <v>4800.0</v>
      </c>
      <c r="JS30" s="134">
        <f t="shared" si="107"/>
        <v>24796800</v>
      </c>
      <c r="JT30" s="127" t="s">
        <v>246</v>
      </c>
      <c r="JU30" s="127">
        <v>433.1</v>
      </c>
      <c r="JV30" s="128" t="s">
        <v>23</v>
      </c>
      <c r="JW30" s="129" t="s">
        <v>56</v>
      </c>
      <c r="JX30" s="130" t="s">
        <v>20</v>
      </c>
      <c r="JY30" s="135">
        <v>4062.0</v>
      </c>
      <c r="JZ30" s="136">
        <f t="shared" si="63"/>
        <v>5281</v>
      </c>
      <c r="KA30" s="141">
        <v>4800.0</v>
      </c>
      <c r="KB30" s="134">
        <f t="shared" si="108"/>
        <v>25348800</v>
      </c>
      <c r="KC30" s="127" t="s">
        <v>246</v>
      </c>
      <c r="KD30" s="127">
        <v>433.1</v>
      </c>
      <c r="KE30" s="128" t="s">
        <v>23</v>
      </c>
      <c r="KF30" s="129" t="s">
        <v>248</v>
      </c>
      <c r="KG30" s="130" t="s">
        <v>20</v>
      </c>
      <c r="KH30" s="135">
        <v>4270.0</v>
      </c>
      <c r="KI30" s="136">
        <f t="shared" si="65"/>
        <v>5551</v>
      </c>
      <c r="KJ30" s="141">
        <v>4800.0</v>
      </c>
      <c r="KK30" s="134">
        <f t="shared" si="109"/>
        <v>26644800</v>
      </c>
      <c r="KL30" s="127" t="s">
        <v>246</v>
      </c>
      <c r="KM30" s="127">
        <v>433.1</v>
      </c>
      <c r="KN30" s="128" t="s">
        <v>23</v>
      </c>
      <c r="KO30" s="129" t="s">
        <v>56</v>
      </c>
      <c r="KP30" s="130" t="s">
        <v>20</v>
      </c>
      <c r="KQ30" s="135">
        <v>4137.0</v>
      </c>
      <c r="KR30" s="136">
        <f t="shared" si="67"/>
        <v>5378</v>
      </c>
      <c r="KS30" s="141">
        <v>4800.0</v>
      </c>
      <c r="KT30" s="134">
        <f t="shared" si="110"/>
        <v>25814400</v>
      </c>
      <c r="KU30" s="127" t="s">
        <v>246</v>
      </c>
      <c r="KV30" s="127">
        <v>433.1</v>
      </c>
      <c r="KW30" s="128" t="s">
        <v>23</v>
      </c>
      <c r="KX30" s="129" t="s">
        <v>56</v>
      </c>
      <c r="KY30" s="130" t="s">
        <v>20</v>
      </c>
      <c r="KZ30" s="135">
        <v>4063.0</v>
      </c>
      <c r="LA30" s="136">
        <f t="shared" si="69"/>
        <v>5282</v>
      </c>
      <c r="LB30" s="141">
        <v>4800.0</v>
      </c>
      <c r="LC30" s="134">
        <f t="shared" si="111"/>
        <v>25353600</v>
      </c>
      <c r="LD30" s="127" t="s">
        <v>246</v>
      </c>
      <c r="LE30" s="127">
        <v>433.1</v>
      </c>
      <c r="LF30" s="128" t="s">
        <v>23</v>
      </c>
      <c r="LG30" s="129" t="s">
        <v>56</v>
      </c>
      <c r="LH30" s="130" t="s">
        <v>20</v>
      </c>
      <c r="LI30" s="135">
        <v>4084.0</v>
      </c>
      <c r="LJ30" s="136">
        <f t="shared" si="71"/>
        <v>5309</v>
      </c>
      <c r="LK30" s="141">
        <v>4800.0</v>
      </c>
      <c r="LL30" s="134">
        <f t="shared" si="112"/>
        <v>25483200</v>
      </c>
      <c r="LM30" s="147" t="s">
        <v>246</v>
      </c>
      <c r="LN30" s="147">
        <v>433.1</v>
      </c>
      <c r="LO30" s="149" t="s">
        <v>23</v>
      </c>
      <c r="LP30" s="129" t="s">
        <v>56</v>
      </c>
      <c r="LQ30" s="130" t="s">
        <v>20</v>
      </c>
      <c r="LR30" s="139">
        <v>3986.0</v>
      </c>
      <c r="LS30" s="136">
        <f t="shared" si="73"/>
        <v>5182</v>
      </c>
      <c r="LT30" s="141">
        <v>4800.0</v>
      </c>
      <c r="LU30" s="134">
        <f t="shared" si="113"/>
        <v>24873600</v>
      </c>
      <c r="LV30" s="147" t="s">
        <v>246</v>
      </c>
      <c r="LW30" s="147">
        <v>433.1</v>
      </c>
      <c r="LX30" s="149" t="s">
        <v>23</v>
      </c>
      <c r="LY30" s="129" t="s">
        <v>56</v>
      </c>
      <c r="LZ30" s="130" t="s">
        <v>20</v>
      </c>
      <c r="MA30" s="139">
        <v>4003.0</v>
      </c>
      <c r="MB30" s="136">
        <f t="shared" si="75"/>
        <v>5204</v>
      </c>
      <c r="MC30" s="141">
        <v>4800.0</v>
      </c>
      <c r="MD30" s="134">
        <f t="shared" si="114"/>
        <v>24979200</v>
      </c>
    </row>
    <row r="31" ht="18.0" customHeight="1">
      <c r="A31" s="127">
        <v>1.2</v>
      </c>
      <c r="B31" s="127">
        <v>5.15</v>
      </c>
      <c r="C31" s="128" t="s">
        <v>18</v>
      </c>
      <c r="D31" s="129" t="s">
        <v>58</v>
      </c>
      <c r="E31" s="130" t="s">
        <v>32</v>
      </c>
      <c r="F31" s="131">
        <v>120963.36</v>
      </c>
      <c r="G31" s="132">
        <f t="shared" si="1"/>
        <v>157252</v>
      </c>
      <c r="H31" s="140">
        <v>100.0</v>
      </c>
      <c r="I31" s="134">
        <f t="shared" si="77"/>
        <v>15725200</v>
      </c>
      <c r="J31" s="127">
        <v>1.2</v>
      </c>
      <c r="K31" s="127" t="s">
        <v>57</v>
      </c>
      <c r="L31" s="128" t="s">
        <v>18</v>
      </c>
      <c r="M31" s="129" t="s">
        <v>58</v>
      </c>
      <c r="N31" s="130" t="s">
        <v>32</v>
      </c>
      <c r="O31" s="135">
        <v>120794.0</v>
      </c>
      <c r="P31" s="136">
        <f t="shared" si="3"/>
        <v>157032</v>
      </c>
      <c r="Q31" s="141">
        <v>100.0</v>
      </c>
      <c r="R31" s="134">
        <f t="shared" si="78"/>
        <v>15703200</v>
      </c>
      <c r="S31" s="127">
        <v>1.2</v>
      </c>
      <c r="T31" s="127" t="s">
        <v>57</v>
      </c>
      <c r="U31" s="128" t="s">
        <v>18</v>
      </c>
      <c r="V31" s="129" t="s">
        <v>58</v>
      </c>
      <c r="W31" s="130" t="s">
        <v>32</v>
      </c>
      <c r="X31" s="135">
        <v>121413.37</v>
      </c>
      <c r="Y31" s="136">
        <f t="shared" si="5"/>
        <v>157837</v>
      </c>
      <c r="Z31" s="141">
        <v>100.0</v>
      </c>
      <c r="AA31" s="134">
        <f t="shared" si="79"/>
        <v>15783700</v>
      </c>
      <c r="AB31" s="127">
        <v>1.2</v>
      </c>
      <c r="AC31" s="127" t="s">
        <v>57</v>
      </c>
      <c r="AD31" s="128" t="s">
        <v>18</v>
      </c>
      <c r="AE31" s="129" t="s">
        <v>58</v>
      </c>
      <c r="AF31" s="130" t="s">
        <v>32</v>
      </c>
      <c r="AG31" s="135">
        <v>121925.0</v>
      </c>
      <c r="AH31" s="136">
        <f t="shared" si="7"/>
        <v>158503</v>
      </c>
      <c r="AI31" s="141">
        <v>100.0</v>
      </c>
      <c r="AJ31" s="134">
        <f t="shared" si="80"/>
        <v>15850300</v>
      </c>
      <c r="AK31" s="127">
        <v>1.2</v>
      </c>
      <c r="AL31" s="127" t="s">
        <v>57</v>
      </c>
      <c r="AM31" s="128" t="s">
        <v>18</v>
      </c>
      <c r="AN31" s="129" t="s">
        <v>58</v>
      </c>
      <c r="AO31" s="130" t="s">
        <v>32</v>
      </c>
      <c r="AP31" s="135">
        <v>120937.0</v>
      </c>
      <c r="AQ31" s="136">
        <f t="shared" si="9"/>
        <v>157218</v>
      </c>
      <c r="AR31" s="141">
        <v>100.0</v>
      </c>
      <c r="AS31" s="134">
        <f t="shared" si="81"/>
        <v>15721800</v>
      </c>
      <c r="AT31" s="127">
        <v>1.2</v>
      </c>
      <c r="AU31" s="127" t="s">
        <v>57</v>
      </c>
      <c r="AV31" s="128" t="s">
        <v>18</v>
      </c>
      <c r="AW31" s="129" t="s">
        <v>58</v>
      </c>
      <c r="AX31" s="130" t="s">
        <v>32</v>
      </c>
      <c r="AY31" s="135">
        <v>121053.0</v>
      </c>
      <c r="AZ31" s="136">
        <f t="shared" si="11"/>
        <v>157369</v>
      </c>
      <c r="BA31" s="141">
        <v>100.0</v>
      </c>
      <c r="BB31" s="134">
        <f t="shared" si="82"/>
        <v>15736900</v>
      </c>
      <c r="BC31" s="127">
        <v>1.2</v>
      </c>
      <c r="BD31" s="127" t="s">
        <v>57</v>
      </c>
      <c r="BE31" s="128" t="s">
        <v>18</v>
      </c>
      <c r="BF31" s="129" t="s">
        <v>58</v>
      </c>
      <c r="BG31" s="130" t="s">
        <v>32</v>
      </c>
      <c r="BH31" s="135">
        <v>121797.0</v>
      </c>
      <c r="BI31" s="136">
        <f t="shared" si="13"/>
        <v>158336</v>
      </c>
      <c r="BJ31" s="141">
        <v>100.0</v>
      </c>
      <c r="BK31" s="134">
        <f t="shared" si="83"/>
        <v>15833600</v>
      </c>
      <c r="BL31" s="127">
        <v>1.2</v>
      </c>
      <c r="BM31" s="127" t="s">
        <v>57</v>
      </c>
      <c r="BN31" s="128" t="s">
        <v>18</v>
      </c>
      <c r="BO31" s="129" t="s">
        <v>58</v>
      </c>
      <c r="BP31" s="130" t="s">
        <v>32</v>
      </c>
      <c r="BQ31" s="135">
        <v>122108.0</v>
      </c>
      <c r="BR31" s="136">
        <f t="shared" si="15"/>
        <v>158740</v>
      </c>
      <c r="BS31" s="141">
        <v>100.0</v>
      </c>
      <c r="BT31" s="134">
        <f t="shared" si="84"/>
        <v>15874000</v>
      </c>
      <c r="BU31" s="127">
        <v>1.2</v>
      </c>
      <c r="BV31" s="127" t="s">
        <v>57</v>
      </c>
      <c r="BW31" s="128" t="s">
        <v>18</v>
      </c>
      <c r="BX31" s="129" t="s">
        <v>58</v>
      </c>
      <c r="BY31" s="130" t="s">
        <v>32</v>
      </c>
      <c r="BZ31" s="135">
        <v>121863.0</v>
      </c>
      <c r="CA31" s="136">
        <f t="shared" si="17"/>
        <v>158422</v>
      </c>
      <c r="CB31" s="141">
        <v>100.0</v>
      </c>
      <c r="CC31" s="134">
        <f t="shared" si="85"/>
        <v>15842200</v>
      </c>
      <c r="CD31" s="127" t="s">
        <v>249</v>
      </c>
      <c r="CE31" s="127" t="s">
        <v>57</v>
      </c>
      <c r="CF31" s="128" t="s">
        <v>18</v>
      </c>
      <c r="CG31" s="129" t="s">
        <v>58</v>
      </c>
      <c r="CH31" s="130" t="s">
        <v>32</v>
      </c>
      <c r="CI31" s="135">
        <v>118289.0</v>
      </c>
      <c r="CJ31" s="136">
        <f t="shared" si="19"/>
        <v>153776</v>
      </c>
      <c r="CK31" s="141">
        <v>100.0</v>
      </c>
      <c r="CL31" s="134">
        <f t="shared" si="86"/>
        <v>15377600</v>
      </c>
      <c r="CM31" s="127" t="s">
        <v>249</v>
      </c>
      <c r="CN31" s="127" t="s">
        <v>57</v>
      </c>
      <c r="CO31" s="128" t="s">
        <v>18</v>
      </c>
      <c r="CP31" s="129" t="s">
        <v>58</v>
      </c>
      <c r="CQ31" s="130" t="s">
        <v>32</v>
      </c>
      <c r="CR31" s="135">
        <v>122651.1</v>
      </c>
      <c r="CS31" s="136">
        <f t="shared" si="21"/>
        <v>159446</v>
      </c>
      <c r="CT31" s="141">
        <v>100.0</v>
      </c>
      <c r="CU31" s="134">
        <f t="shared" si="87"/>
        <v>15944600</v>
      </c>
      <c r="CV31" s="127" t="s">
        <v>249</v>
      </c>
      <c r="CW31" s="127" t="s">
        <v>57</v>
      </c>
      <c r="CX31" s="128" t="s">
        <v>18</v>
      </c>
      <c r="CY31" s="129" t="s">
        <v>58</v>
      </c>
      <c r="CZ31" s="130" t="s">
        <v>32</v>
      </c>
      <c r="DA31" s="135">
        <v>123432.0</v>
      </c>
      <c r="DB31" s="136">
        <f t="shared" si="23"/>
        <v>160462</v>
      </c>
      <c r="DC31" s="141">
        <v>100.0</v>
      </c>
      <c r="DD31" s="134">
        <f t="shared" si="88"/>
        <v>16046200</v>
      </c>
      <c r="DE31" s="127" t="s">
        <v>249</v>
      </c>
      <c r="DF31" s="127" t="s">
        <v>57</v>
      </c>
      <c r="DG31" s="128" t="s">
        <v>18</v>
      </c>
      <c r="DH31" s="129" t="s">
        <v>58</v>
      </c>
      <c r="DI31" s="130" t="s">
        <v>32</v>
      </c>
      <c r="DJ31" s="135">
        <v>128570.0</v>
      </c>
      <c r="DK31" s="136">
        <f t="shared" si="25"/>
        <v>167141</v>
      </c>
      <c r="DL31" s="141">
        <v>100.0</v>
      </c>
      <c r="DM31" s="134">
        <f t="shared" si="89"/>
        <v>16714100</v>
      </c>
      <c r="DN31" s="127" t="s">
        <v>249</v>
      </c>
      <c r="DO31" s="127" t="s">
        <v>57</v>
      </c>
      <c r="DP31" s="128" t="s">
        <v>18</v>
      </c>
      <c r="DQ31" s="129" t="s">
        <v>58</v>
      </c>
      <c r="DR31" s="130" t="s">
        <v>32</v>
      </c>
      <c r="DS31" s="135">
        <v>121645.0</v>
      </c>
      <c r="DT31" s="136">
        <f t="shared" si="27"/>
        <v>158139</v>
      </c>
      <c r="DU31" s="141">
        <v>100.0</v>
      </c>
      <c r="DV31" s="134">
        <f t="shared" si="90"/>
        <v>15813900</v>
      </c>
      <c r="DW31" s="127" t="s">
        <v>249</v>
      </c>
      <c r="DX31" s="127" t="s">
        <v>57</v>
      </c>
      <c r="DY31" s="128" t="s">
        <v>18</v>
      </c>
      <c r="DZ31" s="129" t="s">
        <v>58</v>
      </c>
      <c r="EA31" s="130" t="s">
        <v>32</v>
      </c>
      <c r="EB31" s="135">
        <v>120601.0</v>
      </c>
      <c r="EC31" s="136">
        <f t="shared" si="29"/>
        <v>156781</v>
      </c>
      <c r="ED31" s="141">
        <v>100.0</v>
      </c>
      <c r="EE31" s="134">
        <f t="shared" si="91"/>
        <v>15678100</v>
      </c>
      <c r="EF31" s="127">
        <v>1.2</v>
      </c>
      <c r="EG31" s="127" t="s">
        <v>57</v>
      </c>
      <c r="EH31" s="128" t="s">
        <v>18</v>
      </c>
      <c r="EI31" s="129" t="s">
        <v>58</v>
      </c>
      <c r="EJ31" s="130" t="s">
        <v>32</v>
      </c>
      <c r="EK31" s="135">
        <v>128575.0</v>
      </c>
      <c r="EL31" s="136">
        <f t="shared" si="31"/>
        <v>167148</v>
      </c>
      <c r="EM31" s="141">
        <v>100.0</v>
      </c>
      <c r="EN31" s="134">
        <f t="shared" si="92"/>
        <v>16714800</v>
      </c>
      <c r="EO31" s="127">
        <v>1.2</v>
      </c>
      <c r="EP31" s="127" t="s">
        <v>57</v>
      </c>
      <c r="EQ31" s="128" t="s">
        <v>18</v>
      </c>
      <c r="ER31" s="129" t="s">
        <v>58</v>
      </c>
      <c r="ES31" s="130" t="s">
        <v>32</v>
      </c>
      <c r="ET31" s="135">
        <v>121748.0</v>
      </c>
      <c r="EU31" s="136">
        <f t="shared" si="33"/>
        <v>158272</v>
      </c>
      <c r="EV31" s="141">
        <v>100.0</v>
      </c>
      <c r="EW31" s="134">
        <f t="shared" si="93"/>
        <v>15827200</v>
      </c>
      <c r="EX31" s="127">
        <v>1.2</v>
      </c>
      <c r="EY31" s="127" t="s">
        <v>57</v>
      </c>
      <c r="EZ31" s="128" t="s">
        <v>18</v>
      </c>
      <c r="FA31" s="129" t="s">
        <v>58</v>
      </c>
      <c r="FB31" s="130" t="s">
        <v>32</v>
      </c>
      <c r="FC31" s="135">
        <v>117858.0</v>
      </c>
      <c r="FD31" s="136">
        <f t="shared" si="35"/>
        <v>153215</v>
      </c>
      <c r="FE31" s="141">
        <v>100.0</v>
      </c>
      <c r="FF31" s="134">
        <f t="shared" si="94"/>
        <v>15321500</v>
      </c>
      <c r="FG31" s="127">
        <v>1.2</v>
      </c>
      <c r="FH31" s="127" t="s">
        <v>57</v>
      </c>
      <c r="FI31" s="128" t="s">
        <v>18</v>
      </c>
      <c r="FJ31" s="129" t="s">
        <v>58</v>
      </c>
      <c r="FK31" s="130" t="s">
        <v>32</v>
      </c>
      <c r="FL31" s="135">
        <v>122468.0</v>
      </c>
      <c r="FM31" s="136">
        <f t="shared" si="37"/>
        <v>159208</v>
      </c>
      <c r="FN31" s="141">
        <v>100.0</v>
      </c>
      <c r="FO31" s="134">
        <f t="shared" si="95"/>
        <v>15920800</v>
      </c>
      <c r="FP31" s="127">
        <v>1.2</v>
      </c>
      <c r="FQ31" s="127" t="s">
        <v>57</v>
      </c>
      <c r="FR31" s="128" t="s">
        <v>18</v>
      </c>
      <c r="FS31" s="129" t="s">
        <v>58</v>
      </c>
      <c r="FT31" s="130" t="s">
        <v>32</v>
      </c>
      <c r="FU31" s="135">
        <v>121439.0</v>
      </c>
      <c r="FV31" s="136">
        <f t="shared" si="39"/>
        <v>157871</v>
      </c>
      <c r="FW31" s="141">
        <v>100.0</v>
      </c>
      <c r="FX31" s="134">
        <f t="shared" si="96"/>
        <v>15787100</v>
      </c>
      <c r="FY31" s="127" t="s">
        <v>249</v>
      </c>
      <c r="FZ31" s="127" t="s">
        <v>57</v>
      </c>
      <c r="GA31" s="128" t="s">
        <v>18</v>
      </c>
      <c r="GB31" s="129" t="s">
        <v>58</v>
      </c>
      <c r="GC31" s="130" t="s">
        <v>32</v>
      </c>
      <c r="GD31" s="135">
        <v>121905.0</v>
      </c>
      <c r="GE31" s="136">
        <f t="shared" si="41"/>
        <v>158477</v>
      </c>
      <c r="GF31" s="141">
        <v>100.0</v>
      </c>
      <c r="GG31" s="134">
        <f t="shared" si="97"/>
        <v>15847700</v>
      </c>
      <c r="GH31" s="127" t="s">
        <v>249</v>
      </c>
      <c r="GI31" s="127" t="s">
        <v>57</v>
      </c>
      <c r="GJ31" s="128" t="s">
        <v>18</v>
      </c>
      <c r="GK31" s="129" t="s">
        <v>58</v>
      </c>
      <c r="GL31" s="130" t="s">
        <v>32</v>
      </c>
      <c r="GM31" s="135">
        <v>121420.0</v>
      </c>
      <c r="GN31" s="136">
        <f t="shared" si="43"/>
        <v>157846</v>
      </c>
      <c r="GO31" s="141">
        <v>100.0</v>
      </c>
      <c r="GP31" s="134">
        <f t="shared" si="98"/>
        <v>15784600</v>
      </c>
      <c r="GQ31" s="127">
        <v>1.2</v>
      </c>
      <c r="GR31" s="127" t="s">
        <v>57</v>
      </c>
      <c r="GS31" s="128" t="s">
        <v>18</v>
      </c>
      <c r="GT31" s="129" t="s">
        <v>58</v>
      </c>
      <c r="GU31" s="130" t="s">
        <v>32</v>
      </c>
      <c r="GV31" s="135">
        <v>123020.56</v>
      </c>
      <c r="GW31" s="136">
        <f t="shared" si="45"/>
        <v>159927</v>
      </c>
      <c r="GX31" s="141">
        <v>100.0</v>
      </c>
      <c r="GY31" s="134">
        <f t="shared" si="99"/>
        <v>15992700</v>
      </c>
      <c r="GZ31" s="127" t="s">
        <v>249</v>
      </c>
      <c r="HA31" s="127" t="s">
        <v>57</v>
      </c>
      <c r="HB31" s="128" t="s">
        <v>18</v>
      </c>
      <c r="HC31" s="129" t="s">
        <v>58</v>
      </c>
      <c r="HD31" s="130" t="s">
        <v>32</v>
      </c>
      <c r="HE31" s="135">
        <v>128575.0</v>
      </c>
      <c r="HF31" s="136">
        <f t="shared" si="47"/>
        <v>167148</v>
      </c>
      <c r="HG31" s="141">
        <v>100.0</v>
      </c>
      <c r="HH31" s="134">
        <f t="shared" si="100"/>
        <v>16714800</v>
      </c>
      <c r="HI31" s="127" t="s">
        <v>249</v>
      </c>
      <c r="HJ31" s="127" t="s">
        <v>57</v>
      </c>
      <c r="HK31" s="128" t="s">
        <v>18</v>
      </c>
      <c r="HL31" s="129" t="s">
        <v>58</v>
      </c>
      <c r="HM31" s="130" t="s">
        <v>32</v>
      </c>
      <c r="HN31" s="135">
        <v>128575.0</v>
      </c>
      <c r="HO31" s="136">
        <f t="shared" si="49"/>
        <v>167148</v>
      </c>
      <c r="HP31" s="141">
        <v>100.0</v>
      </c>
      <c r="HQ31" s="134">
        <f t="shared" si="101"/>
        <v>16714800</v>
      </c>
      <c r="HR31" s="127" t="s">
        <v>249</v>
      </c>
      <c r="HS31" s="127" t="s">
        <v>57</v>
      </c>
      <c r="HT31" s="128" t="s">
        <v>18</v>
      </c>
      <c r="HU31" s="129" t="s">
        <v>58</v>
      </c>
      <c r="HV31" s="130" t="s">
        <v>32</v>
      </c>
      <c r="HW31" s="135">
        <v>66700.0</v>
      </c>
      <c r="HX31" s="136">
        <f t="shared" si="51"/>
        <v>86710</v>
      </c>
      <c r="HY31" s="141">
        <v>100.0</v>
      </c>
      <c r="HZ31" s="134">
        <f t="shared" si="102"/>
        <v>8671000</v>
      </c>
      <c r="IA31" s="147" t="s">
        <v>249</v>
      </c>
      <c r="IB31" s="147" t="s">
        <v>57</v>
      </c>
      <c r="IC31" s="149" t="s">
        <v>18</v>
      </c>
      <c r="ID31" s="150" t="s">
        <v>58</v>
      </c>
      <c r="IE31" s="151" t="s">
        <v>32</v>
      </c>
      <c r="IF31" s="135">
        <v>121246.0</v>
      </c>
      <c r="IG31" s="136">
        <f t="shared" si="53"/>
        <v>157620</v>
      </c>
      <c r="IH31" s="141">
        <v>100.0</v>
      </c>
      <c r="II31" s="134">
        <f t="shared" si="103"/>
        <v>15762000</v>
      </c>
      <c r="IJ31" s="127" t="s">
        <v>249</v>
      </c>
      <c r="IK31" s="127" t="s">
        <v>57</v>
      </c>
      <c r="IL31" s="128" t="s">
        <v>18</v>
      </c>
      <c r="IM31" s="129" t="s">
        <v>58</v>
      </c>
      <c r="IN31" s="130" t="s">
        <v>32</v>
      </c>
      <c r="IO31" s="135">
        <v>121516.0</v>
      </c>
      <c r="IP31" s="136">
        <f t="shared" si="55"/>
        <v>157971</v>
      </c>
      <c r="IQ31" s="141">
        <v>100.0</v>
      </c>
      <c r="IR31" s="134">
        <f t="shared" si="104"/>
        <v>15797100</v>
      </c>
      <c r="IS31" s="127" t="s">
        <v>249</v>
      </c>
      <c r="IT31" s="127" t="s">
        <v>57</v>
      </c>
      <c r="IU31" s="128" t="s">
        <v>18</v>
      </c>
      <c r="IV31" s="129" t="s">
        <v>58</v>
      </c>
      <c r="IW31" s="130" t="s">
        <v>32</v>
      </c>
      <c r="IX31" s="135">
        <v>121413.0</v>
      </c>
      <c r="IY31" s="136">
        <f t="shared" si="57"/>
        <v>157837</v>
      </c>
      <c r="IZ31" s="141">
        <v>100.0</v>
      </c>
      <c r="JA31" s="134">
        <f t="shared" si="105"/>
        <v>15783700</v>
      </c>
      <c r="JB31" s="127" t="s">
        <v>249</v>
      </c>
      <c r="JC31" s="127" t="s">
        <v>57</v>
      </c>
      <c r="JD31" s="128" t="s">
        <v>18</v>
      </c>
      <c r="JE31" s="129" t="s">
        <v>58</v>
      </c>
      <c r="JF31" s="130" t="s">
        <v>32</v>
      </c>
      <c r="JG31" s="135">
        <v>119999.0</v>
      </c>
      <c r="JH31" s="136">
        <f t="shared" si="59"/>
        <v>155999</v>
      </c>
      <c r="JI31" s="141">
        <v>100.0</v>
      </c>
      <c r="JJ31" s="134">
        <f t="shared" si="106"/>
        <v>15599900</v>
      </c>
      <c r="JK31" s="127" t="s">
        <v>249</v>
      </c>
      <c r="JL31" s="127" t="s">
        <v>57</v>
      </c>
      <c r="JM31" s="128" t="s">
        <v>18</v>
      </c>
      <c r="JN31" s="129" t="s">
        <v>58</v>
      </c>
      <c r="JO31" s="130" t="s">
        <v>32</v>
      </c>
      <c r="JP31" s="135">
        <v>118572.0</v>
      </c>
      <c r="JQ31" s="136">
        <f t="shared" si="61"/>
        <v>154144</v>
      </c>
      <c r="JR31" s="141">
        <v>100.0</v>
      </c>
      <c r="JS31" s="134">
        <f t="shared" si="107"/>
        <v>15414400</v>
      </c>
      <c r="JT31" s="127" t="s">
        <v>249</v>
      </c>
      <c r="JU31" s="127" t="s">
        <v>57</v>
      </c>
      <c r="JV31" s="128" t="s">
        <v>18</v>
      </c>
      <c r="JW31" s="129" t="s">
        <v>58</v>
      </c>
      <c r="JX31" s="130" t="s">
        <v>32</v>
      </c>
      <c r="JY31" s="135">
        <v>66231.0</v>
      </c>
      <c r="JZ31" s="136">
        <f t="shared" si="63"/>
        <v>86100</v>
      </c>
      <c r="KA31" s="141">
        <v>100.0</v>
      </c>
      <c r="KB31" s="134">
        <f t="shared" si="108"/>
        <v>8610000</v>
      </c>
      <c r="KC31" s="127" t="s">
        <v>249</v>
      </c>
      <c r="KD31" s="127" t="s">
        <v>57</v>
      </c>
      <c r="KE31" s="128" t="s">
        <v>18</v>
      </c>
      <c r="KF31" s="129" t="s">
        <v>58</v>
      </c>
      <c r="KG31" s="130" t="s">
        <v>32</v>
      </c>
      <c r="KH31" s="135">
        <v>100000.0</v>
      </c>
      <c r="KI31" s="136">
        <f t="shared" si="65"/>
        <v>130000</v>
      </c>
      <c r="KJ31" s="141">
        <v>100.0</v>
      </c>
      <c r="KK31" s="134">
        <f t="shared" si="109"/>
        <v>13000000</v>
      </c>
      <c r="KL31" s="127" t="s">
        <v>249</v>
      </c>
      <c r="KM31" s="127" t="s">
        <v>57</v>
      </c>
      <c r="KN31" s="128" t="s">
        <v>18</v>
      </c>
      <c r="KO31" s="129" t="s">
        <v>58</v>
      </c>
      <c r="KP31" s="130" t="s">
        <v>32</v>
      </c>
      <c r="KQ31" s="135">
        <v>123432.0</v>
      </c>
      <c r="KR31" s="136">
        <f t="shared" si="67"/>
        <v>160462</v>
      </c>
      <c r="KS31" s="141">
        <v>100.0</v>
      </c>
      <c r="KT31" s="134">
        <f t="shared" si="110"/>
        <v>16046200</v>
      </c>
      <c r="KU31" s="127" t="s">
        <v>249</v>
      </c>
      <c r="KV31" s="127" t="s">
        <v>57</v>
      </c>
      <c r="KW31" s="128" t="s">
        <v>18</v>
      </c>
      <c r="KX31" s="129" t="s">
        <v>58</v>
      </c>
      <c r="KY31" s="130" t="s">
        <v>32</v>
      </c>
      <c r="KZ31" s="135">
        <v>121236.0</v>
      </c>
      <c r="LA31" s="136">
        <f t="shared" si="69"/>
        <v>157607</v>
      </c>
      <c r="LB31" s="141">
        <v>100.0</v>
      </c>
      <c r="LC31" s="134">
        <f t="shared" si="111"/>
        <v>15760700</v>
      </c>
      <c r="LD31" s="127" t="s">
        <v>249</v>
      </c>
      <c r="LE31" s="127" t="s">
        <v>57</v>
      </c>
      <c r="LF31" s="128" t="s">
        <v>18</v>
      </c>
      <c r="LG31" s="129" t="s">
        <v>58</v>
      </c>
      <c r="LH31" s="130" t="s">
        <v>32</v>
      </c>
      <c r="LI31" s="135">
        <v>121851.0</v>
      </c>
      <c r="LJ31" s="136">
        <f t="shared" si="71"/>
        <v>158406</v>
      </c>
      <c r="LK31" s="141">
        <v>100.0</v>
      </c>
      <c r="LL31" s="134">
        <f t="shared" si="112"/>
        <v>15840600</v>
      </c>
      <c r="LM31" s="147" t="s">
        <v>249</v>
      </c>
      <c r="LN31" s="147" t="s">
        <v>57</v>
      </c>
      <c r="LO31" s="149" t="s">
        <v>18</v>
      </c>
      <c r="LP31" s="129" t="s">
        <v>58</v>
      </c>
      <c r="LQ31" s="130" t="s">
        <v>32</v>
      </c>
      <c r="LR31" s="139">
        <v>118955.0</v>
      </c>
      <c r="LS31" s="136">
        <f t="shared" si="73"/>
        <v>154642</v>
      </c>
      <c r="LT31" s="141">
        <v>100.0</v>
      </c>
      <c r="LU31" s="134">
        <f t="shared" si="113"/>
        <v>15464200</v>
      </c>
      <c r="LV31" s="147" t="s">
        <v>249</v>
      </c>
      <c r="LW31" s="147" t="s">
        <v>57</v>
      </c>
      <c r="LX31" s="149" t="s">
        <v>18</v>
      </c>
      <c r="LY31" s="129" t="s">
        <v>58</v>
      </c>
      <c r="LZ31" s="130" t="s">
        <v>32</v>
      </c>
      <c r="MA31" s="139">
        <v>119456.0</v>
      </c>
      <c r="MB31" s="136">
        <f t="shared" si="75"/>
        <v>155293</v>
      </c>
      <c r="MC31" s="141">
        <v>100.0</v>
      </c>
      <c r="MD31" s="134">
        <f t="shared" si="114"/>
        <v>15529300</v>
      </c>
    </row>
    <row r="32" ht="18.0" customHeight="1">
      <c r="A32" s="127">
        <v>1.21</v>
      </c>
      <c r="B32" s="127">
        <v>5.14</v>
      </c>
      <c r="C32" s="128" t="s">
        <v>18</v>
      </c>
      <c r="D32" s="129" t="s">
        <v>250</v>
      </c>
      <c r="E32" s="130" t="s">
        <v>32</v>
      </c>
      <c r="F32" s="131">
        <v>66101.55</v>
      </c>
      <c r="G32" s="132">
        <f t="shared" si="1"/>
        <v>85932</v>
      </c>
      <c r="H32" s="140">
        <v>50.0</v>
      </c>
      <c r="I32" s="134">
        <f t="shared" si="77"/>
        <v>4296600</v>
      </c>
      <c r="J32" s="127">
        <v>1.21</v>
      </c>
      <c r="K32" s="127" t="s">
        <v>59</v>
      </c>
      <c r="L32" s="128" t="s">
        <v>18</v>
      </c>
      <c r="M32" s="129" t="s">
        <v>60</v>
      </c>
      <c r="N32" s="130" t="s">
        <v>32</v>
      </c>
      <c r="O32" s="135">
        <v>66009.0</v>
      </c>
      <c r="P32" s="136">
        <f t="shared" si="3"/>
        <v>85812</v>
      </c>
      <c r="Q32" s="141">
        <v>50.0</v>
      </c>
      <c r="R32" s="134">
        <f t="shared" si="78"/>
        <v>4290600</v>
      </c>
      <c r="S32" s="127">
        <v>1.21</v>
      </c>
      <c r="T32" s="127" t="s">
        <v>59</v>
      </c>
      <c r="U32" s="128" t="s">
        <v>18</v>
      </c>
      <c r="V32" s="129" t="s">
        <v>60</v>
      </c>
      <c r="W32" s="130" t="s">
        <v>32</v>
      </c>
      <c r="X32" s="135">
        <v>66347.46</v>
      </c>
      <c r="Y32" s="136">
        <f t="shared" si="5"/>
        <v>86252</v>
      </c>
      <c r="Z32" s="141">
        <v>50.0</v>
      </c>
      <c r="AA32" s="134">
        <f t="shared" si="79"/>
        <v>4312600</v>
      </c>
      <c r="AB32" s="127">
        <v>1.21</v>
      </c>
      <c r="AC32" s="127" t="s">
        <v>59</v>
      </c>
      <c r="AD32" s="128" t="s">
        <v>18</v>
      </c>
      <c r="AE32" s="129" t="s">
        <v>60</v>
      </c>
      <c r="AF32" s="130" t="s">
        <v>32</v>
      </c>
      <c r="AG32" s="135">
        <v>66627.0</v>
      </c>
      <c r="AH32" s="136">
        <f t="shared" si="7"/>
        <v>86615</v>
      </c>
      <c r="AI32" s="141">
        <v>50.0</v>
      </c>
      <c r="AJ32" s="134">
        <f t="shared" si="80"/>
        <v>4330750</v>
      </c>
      <c r="AK32" s="127">
        <v>1.21</v>
      </c>
      <c r="AL32" s="127" t="s">
        <v>59</v>
      </c>
      <c r="AM32" s="128" t="s">
        <v>18</v>
      </c>
      <c r="AN32" s="129" t="s">
        <v>60</v>
      </c>
      <c r="AO32" s="130" t="s">
        <v>32</v>
      </c>
      <c r="AP32" s="135">
        <v>66087.0</v>
      </c>
      <c r="AQ32" s="136">
        <f t="shared" si="9"/>
        <v>85913</v>
      </c>
      <c r="AR32" s="141">
        <v>50.0</v>
      </c>
      <c r="AS32" s="134">
        <f t="shared" si="81"/>
        <v>4295650</v>
      </c>
      <c r="AT32" s="127">
        <v>1.21</v>
      </c>
      <c r="AU32" s="127" t="s">
        <v>59</v>
      </c>
      <c r="AV32" s="128" t="s">
        <v>18</v>
      </c>
      <c r="AW32" s="129" t="s">
        <v>60</v>
      </c>
      <c r="AX32" s="130" t="s">
        <v>32</v>
      </c>
      <c r="AY32" s="135">
        <v>66151.0</v>
      </c>
      <c r="AZ32" s="136">
        <f t="shared" si="11"/>
        <v>85996</v>
      </c>
      <c r="BA32" s="141">
        <v>50.0</v>
      </c>
      <c r="BB32" s="134">
        <f t="shared" si="82"/>
        <v>4299800</v>
      </c>
      <c r="BC32" s="127">
        <v>1.21</v>
      </c>
      <c r="BD32" s="127" t="s">
        <v>59</v>
      </c>
      <c r="BE32" s="128" t="s">
        <v>18</v>
      </c>
      <c r="BF32" s="129" t="s">
        <v>60</v>
      </c>
      <c r="BG32" s="130" t="s">
        <v>32</v>
      </c>
      <c r="BH32" s="135">
        <v>66557.0</v>
      </c>
      <c r="BI32" s="136">
        <f t="shared" si="13"/>
        <v>86524</v>
      </c>
      <c r="BJ32" s="141">
        <v>50.0</v>
      </c>
      <c r="BK32" s="134">
        <f t="shared" si="83"/>
        <v>4326200</v>
      </c>
      <c r="BL32" s="127">
        <v>1.21</v>
      </c>
      <c r="BM32" s="127" t="s">
        <v>59</v>
      </c>
      <c r="BN32" s="128" t="s">
        <v>18</v>
      </c>
      <c r="BO32" s="129" t="s">
        <v>60</v>
      </c>
      <c r="BP32" s="130" t="s">
        <v>32</v>
      </c>
      <c r="BQ32" s="135">
        <v>66727.0</v>
      </c>
      <c r="BR32" s="136">
        <f t="shared" si="15"/>
        <v>86745</v>
      </c>
      <c r="BS32" s="141">
        <v>50.0</v>
      </c>
      <c r="BT32" s="134">
        <f t="shared" si="84"/>
        <v>4337250</v>
      </c>
      <c r="BU32" s="127">
        <v>1.21</v>
      </c>
      <c r="BV32" s="127" t="s">
        <v>59</v>
      </c>
      <c r="BW32" s="128" t="s">
        <v>18</v>
      </c>
      <c r="BX32" s="129" t="s">
        <v>60</v>
      </c>
      <c r="BY32" s="130" t="s">
        <v>32</v>
      </c>
      <c r="BZ32" s="135">
        <v>66593.0</v>
      </c>
      <c r="CA32" s="136">
        <f t="shared" si="17"/>
        <v>86571</v>
      </c>
      <c r="CB32" s="141">
        <v>50.0</v>
      </c>
      <c r="CC32" s="134">
        <f t="shared" si="85"/>
        <v>4328550</v>
      </c>
      <c r="CD32" s="127" t="s">
        <v>251</v>
      </c>
      <c r="CE32" s="127" t="s">
        <v>59</v>
      </c>
      <c r="CF32" s="128" t="s">
        <v>18</v>
      </c>
      <c r="CG32" s="129" t="s">
        <v>60</v>
      </c>
      <c r="CH32" s="130" t="s">
        <v>32</v>
      </c>
      <c r="CI32" s="135">
        <v>64641.0</v>
      </c>
      <c r="CJ32" s="136">
        <f t="shared" si="19"/>
        <v>84033</v>
      </c>
      <c r="CK32" s="141">
        <v>50.0</v>
      </c>
      <c r="CL32" s="134">
        <f t="shared" si="86"/>
        <v>4201650</v>
      </c>
      <c r="CM32" s="127" t="s">
        <v>251</v>
      </c>
      <c r="CN32" s="127" t="s">
        <v>59</v>
      </c>
      <c r="CO32" s="128" t="s">
        <v>18</v>
      </c>
      <c r="CP32" s="129" t="s">
        <v>60</v>
      </c>
      <c r="CQ32" s="130" t="s">
        <v>32</v>
      </c>
      <c r="CR32" s="135">
        <v>67023.83</v>
      </c>
      <c r="CS32" s="136">
        <f t="shared" si="21"/>
        <v>87131</v>
      </c>
      <c r="CT32" s="141">
        <v>50.0</v>
      </c>
      <c r="CU32" s="134">
        <f t="shared" si="87"/>
        <v>4356550</v>
      </c>
      <c r="CV32" s="127" t="s">
        <v>251</v>
      </c>
      <c r="CW32" s="127" t="s">
        <v>59</v>
      </c>
      <c r="CX32" s="128" t="s">
        <v>18</v>
      </c>
      <c r="CY32" s="129" t="s">
        <v>60</v>
      </c>
      <c r="CZ32" s="130" t="s">
        <v>32</v>
      </c>
      <c r="DA32" s="135">
        <v>67451.0</v>
      </c>
      <c r="DB32" s="136">
        <f t="shared" si="23"/>
        <v>87686</v>
      </c>
      <c r="DC32" s="141">
        <v>50.0</v>
      </c>
      <c r="DD32" s="134">
        <f t="shared" si="88"/>
        <v>4384300</v>
      </c>
      <c r="DE32" s="127" t="s">
        <v>251</v>
      </c>
      <c r="DF32" s="127" t="s">
        <v>59</v>
      </c>
      <c r="DG32" s="128" t="s">
        <v>18</v>
      </c>
      <c r="DH32" s="129" t="s">
        <v>60</v>
      </c>
      <c r="DI32" s="130" t="s">
        <v>32</v>
      </c>
      <c r="DJ32" s="135">
        <v>70260.0</v>
      </c>
      <c r="DK32" s="136">
        <f t="shared" si="25"/>
        <v>91338</v>
      </c>
      <c r="DL32" s="141">
        <v>50.0</v>
      </c>
      <c r="DM32" s="134">
        <f t="shared" si="89"/>
        <v>4566900</v>
      </c>
      <c r="DN32" s="127" t="s">
        <v>251</v>
      </c>
      <c r="DO32" s="127" t="s">
        <v>59</v>
      </c>
      <c r="DP32" s="128" t="s">
        <v>18</v>
      </c>
      <c r="DQ32" s="129" t="s">
        <v>60</v>
      </c>
      <c r="DR32" s="130" t="s">
        <v>32</v>
      </c>
      <c r="DS32" s="135">
        <v>66474.0</v>
      </c>
      <c r="DT32" s="136">
        <f t="shared" si="27"/>
        <v>86416</v>
      </c>
      <c r="DU32" s="141">
        <v>50.0</v>
      </c>
      <c r="DV32" s="134">
        <f t="shared" si="90"/>
        <v>4320800</v>
      </c>
      <c r="DW32" s="127" t="s">
        <v>251</v>
      </c>
      <c r="DX32" s="127" t="s">
        <v>59</v>
      </c>
      <c r="DY32" s="128" t="s">
        <v>18</v>
      </c>
      <c r="DZ32" s="129" t="s">
        <v>60</v>
      </c>
      <c r="EA32" s="130" t="s">
        <v>32</v>
      </c>
      <c r="EB32" s="135">
        <v>65903.0</v>
      </c>
      <c r="EC32" s="136">
        <f t="shared" si="29"/>
        <v>85674</v>
      </c>
      <c r="ED32" s="141">
        <v>50.0</v>
      </c>
      <c r="EE32" s="134">
        <f t="shared" si="91"/>
        <v>4283700</v>
      </c>
      <c r="EF32" s="127">
        <v>1.21</v>
      </c>
      <c r="EG32" s="127" t="s">
        <v>59</v>
      </c>
      <c r="EH32" s="128" t="s">
        <v>18</v>
      </c>
      <c r="EI32" s="129" t="s">
        <v>60</v>
      </c>
      <c r="EJ32" s="130" t="s">
        <v>32</v>
      </c>
      <c r="EK32" s="135">
        <v>70261.0</v>
      </c>
      <c r="EL32" s="136">
        <f t="shared" si="31"/>
        <v>91339</v>
      </c>
      <c r="EM32" s="141">
        <v>50.0</v>
      </c>
      <c r="EN32" s="134">
        <f t="shared" si="92"/>
        <v>4566950</v>
      </c>
      <c r="EO32" s="127">
        <v>1.21</v>
      </c>
      <c r="EP32" s="127" t="s">
        <v>59</v>
      </c>
      <c r="EQ32" s="128" t="s">
        <v>18</v>
      </c>
      <c r="ER32" s="129" t="s">
        <v>60</v>
      </c>
      <c r="ES32" s="130" t="s">
        <v>32</v>
      </c>
      <c r="ET32" s="135">
        <v>66530.0</v>
      </c>
      <c r="EU32" s="136">
        <f t="shared" si="33"/>
        <v>86489</v>
      </c>
      <c r="EV32" s="141">
        <v>50.0</v>
      </c>
      <c r="EW32" s="134">
        <f t="shared" si="93"/>
        <v>4324450</v>
      </c>
      <c r="EX32" s="127">
        <v>1.21</v>
      </c>
      <c r="EY32" s="127" t="s">
        <v>59</v>
      </c>
      <c r="EZ32" s="128" t="s">
        <v>18</v>
      </c>
      <c r="FA32" s="129" t="s">
        <v>60</v>
      </c>
      <c r="FB32" s="130" t="s">
        <v>32</v>
      </c>
      <c r="FC32" s="135">
        <v>66396.0</v>
      </c>
      <c r="FD32" s="136">
        <f t="shared" si="35"/>
        <v>86315</v>
      </c>
      <c r="FE32" s="141">
        <v>50.0</v>
      </c>
      <c r="FF32" s="134">
        <f t="shared" si="94"/>
        <v>4315750</v>
      </c>
      <c r="FG32" s="127">
        <v>1.21</v>
      </c>
      <c r="FH32" s="127" t="s">
        <v>59</v>
      </c>
      <c r="FI32" s="128" t="s">
        <v>18</v>
      </c>
      <c r="FJ32" s="129" t="s">
        <v>60</v>
      </c>
      <c r="FK32" s="130" t="s">
        <v>32</v>
      </c>
      <c r="FL32" s="135">
        <v>68013.0</v>
      </c>
      <c r="FM32" s="136">
        <f t="shared" si="37"/>
        <v>88417</v>
      </c>
      <c r="FN32" s="141">
        <v>50.0</v>
      </c>
      <c r="FO32" s="134">
        <f t="shared" si="95"/>
        <v>4420850</v>
      </c>
      <c r="FP32" s="127">
        <v>1.21</v>
      </c>
      <c r="FQ32" s="127" t="s">
        <v>59</v>
      </c>
      <c r="FR32" s="128" t="s">
        <v>18</v>
      </c>
      <c r="FS32" s="129" t="s">
        <v>60</v>
      </c>
      <c r="FT32" s="130" t="s">
        <v>32</v>
      </c>
      <c r="FU32" s="135">
        <v>66362.0</v>
      </c>
      <c r="FV32" s="136">
        <f t="shared" si="39"/>
        <v>86271</v>
      </c>
      <c r="FW32" s="141">
        <v>50.0</v>
      </c>
      <c r="FX32" s="134">
        <f t="shared" si="96"/>
        <v>4313550</v>
      </c>
      <c r="FY32" s="127" t="s">
        <v>251</v>
      </c>
      <c r="FZ32" s="127" t="s">
        <v>59</v>
      </c>
      <c r="GA32" s="128" t="s">
        <v>18</v>
      </c>
      <c r="GB32" s="129" t="s">
        <v>60</v>
      </c>
      <c r="GC32" s="130" t="s">
        <v>32</v>
      </c>
      <c r="GD32" s="135">
        <v>66616.0</v>
      </c>
      <c r="GE32" s="136">
        <f t="shared" si="41"/>
        <v>86601</v>
      </c>
      <c r="GF32" s="141">
        <v>50.0</v>
      </c>
      <c r="GG32" s="134">
        <f t="shared" si="97"/>
        <v>4330050</v>
      </c>
      <c r="GH32" s="127" t="s">
        <v>251</v>
      </c>
      <c r="GI32" s="127" t="s">
        <v>59</v>
      </c>
      <c r="GJ32" s="128" t="s">
        <v>18</v>
      </c>
      <c r="GK32" s="129" t="s">
        <v>60</v>
      </c>
      <c r="GL32" s="130" t="s">
        <v>32</v>
      </c>
      <c r="GM32" s="135">
        <v>66351.0</v>
      </c>
      <c r="GN32" s="136">
        <f t="shared" si="43"/>
        <v>86256</v>
      </c>
      <c r="GO32" s="141">
        <v>50.0</v>
      </c>
      <c r="GP32" s="134">
        <f t="shared" si="98"/>
        <v>4312800</v>
      </c>
      <c r="GQ32" s="127">
        <v>1.21</v>
      </c>
      <c r="GR32" s="127" t="s">
        <v>59</v>
      </c>
      <c r="GS32" s="128" t="s">
        <v>18</v>
      </c>
      <c r="GT32" s="129" t="s">
        <v>60</v>
      </c>
      <c r="GU32" s="130" t="s">
        <v>32</v>
      </c>
      <c r="GV32" s="135">
        <v>67225.72</v>
      </c>
      <c r="GW32" s="136">
        <f t="shared" si="45"/>
        <v>87393</v>
      </c>
      <c r="GX32" s="141">
        <v>50.0</v>
      </c>
      <c r="GY32" s="134">
        <f t="shared" si="99"/>
        <v>4369650</v>
      </c>
      <c r="GZ32" s="127" t="s">
        <v>251</v>
      </c>
      <c r="HA32" s="127" t="s">
        <v>59</v>
      </c>
      <c r="HB32" s="128" t="s">
        <v>18</v>
      </c>
      <c r="HC32" s="129" t="s">
        <v>60</v>
      </c>
      <c r="HD32" s="130" t="s">
        <v>32</v>
      </c>
      <c r="HE32" s="135">
        <v>70261.0</v>
      </c>
      <c r="HF32" s="136">
        <f t="shared" si="47"/>
        <v>91339</v>
      </c>
      <c r="HG32" s="141">
        <v>50.0</v>
      </c>
      <c r="HH32" s="134">
        <f t="shared" si="100"/>
        <v>4566950</v>
      </c>
      <c r="HI32" s="127" t="s">
        <v>251</v>
      </c>
      <c r="HJ32" s="127" t="s">
        <v>59</v>
      </c>
      <c r="HK32" s="128" t="s">
        <v>18</v>
      </c>
      <c r="HL32" s="129" t="s">
        <v>60</v>
      </c>
      <c r="HM32" s="130" t="s">
        <v>32</v>
      </c>
      <c r="HN32" s="135">
        <v>70261.0</v>
      </c>
      <c r="HO32" s="136">
        <f t="shared" si="49"/>
        <v>91339</v>
      </c>
      <c r="HP32" s="141">
        <v>50.0</v>
      </c>
      <c r="HQ32" s="134">
        <f t="shared" si="101"/>
        <v>4566950</v>
      </c>
      <c r="HR32" s="127" t="s">
        <v>251</v>
      </c>
      <c r="HS32" s="127" t="s">
        <v>59</v>
      </c>
      <c r="HT32" s="128" t="s">
        <v>18</v>
      </c>
      <c r="HU32" s="129" t="s">
        <v>60</v>
      </c>
      <c r="HV32" s="130" t="s">
        <v>32</v>
      </c>
      <c r="HW32" s="135">
        <v>66700.0</v>
      </c>
      <c r="HX32" s="136">
        <f t="shared" si="51"/>
        <v>86710</v>
      </c>
      <c r="HY32" s="141">
        <v>50.0</v>
      </c>
      <c r="HZ32" s="134">
        <f t="shared" si="102"/>
        <v>4335500</v>
      </c>
      <c r="IA32" s="147" t="s">
        <v>251</v>
      </c>
      <c r="IB32" s="143" t="s">
        <v>59</v>
      </c>
      <c r="IC32" s="144" t="s">
        <v>18</v>
      </c>
      <c r="ID32" s="145" t="s">
        <v>60</v>
      </c>
      <c r="IE32" s="146" t="s">
        <v>32</v>
      </c>
      <c r="IF32" s="135">
        <v>66256.0</v>
      </c>
      <c r="IG32" s="136">
        <f t="shared" si="53"/>
        <v>86133</v>
      </c>
      <c r="IH32" s="141">
        <v>50.0</v>
      </c>
      <c r="II32" s="134">
        <f t="shared" si="103"/>
        <v>4306650</v>
      </c>
      <c r="IJ32" s="127" t="s">
        <v>251</v>
      </c>
      <c r="IK32" s="127" t="s">
        <v>59</v>
      </c>
      <c r="IL32" s="128" t="s">
        <v>18</v>
      </c>
      <c r="IM32" s="129" t="s">
        <v>60</v>
      </c>
      <c r="IN32" s="130" t="s">
        <v>32</v>
      </c>
      <c r="IO32" s="135">
        <v>66404.0</v>
      </c>
      <c r="IP32" s="136">
        <f t="shared" si="55"/>
        <v>86325</v>
      </c>
      <c r="IQ32" s="141">
        <v>50.0</v>
      </c>
      <c r="IR32" s="134">
        <f t="shared" si="104"/>
        <v>4316250</v>
      </c>
      <c r="IS32" s="127" t="s">
        <v>251</v>
      </c>
      <c r="IT32" s="127" t="s">
        <v>59</v>
      </c>
      <c r="IU32" s="128" t="s">
        <v>18</v>
      </c>
      <c r="IV32" s="129" t="s">
        <v>60</v>
      </c>
      <c r="IW32" s="130" t="s">
        <v>32</v>
      </c>
      <c r="IX32" s="135">
        <v>66347.0</v>
      </c>
      <c r="IY32" s="136">
        <f t="shared" si="57"/>
        <v>86251</v>
      </c>
      <c r="IZ32" s="141">
        <v>50.0</v>
      </c>
      <c r="JA32" s="134">
        <f t="shared" si="105"/>
        <v>4312550</v>
      </c>
      <c r="JB32" s="127" t="s">
        <v>251</v>
      </c>
      <c r="JC32" s="127" t="s">
        <v>59</v>
      </c>
      <c r="JD32" s="128" t="s">
        <v>18</v>
      </c>
      <c r="JE32" s="129" t="s">
        <v>60</v>
      </c>
      <c r="JF32" s="130" t="s">
        <v>32</v>
      </c>
      <c r="JG32" s="135">
        <v>65575.0</v>
      </c>
      <c r="JH32" s="136">
        <f t="shared" si="59"/>
        <v>85248</v>
      </c>
      <c r="JI32" s="141">
        <v>50.0</v>
      </c>
      <c r="JJ32" s="134">
        <f t="shared" si="106"/>
        <v>4262400</v>
      </c>
      <c r="JK32" s="127" t="s">
        <v>251</v>
      </c>
      <c r="JL32" s="127" t="s">
        <v>59</v>
      </c>
      <c r="JM32" s="128" t="s">
        <v>18</v>
      </c>
      <c r="JN32" s="129" t="s">
        <v>60</v>
      </c>
      <c r="JO32" s="130" t="s">
        <v>32</v>
      </c>
      <c r="JP32" s="135">
        <v>64795.0</v>
      </c>
      <c r="JQ32" s="136">
        <f t="shared" si="61"/>
        <v>84234</v>
      </c>
      <c r="JR32" s="141">
        <v>50.0</v>
      </c>
      <c r="JS32" s="134">
        <f t="shared" si="107"/>
        <v>4211700</v>
      </c>
      <c r="JT32" s="127" t="s">
        <v>251</v>
      </c>
      <c r="JU32" s="127" t="s">
        <v>59</v>
      </c>
      <c r="JV32" s="128" t="s">
        <v>18</v>
      </c>
      <c r="JW32" s="129" t="s">
        <v>60</v>
      </c>
      <c r="JX32" s="130" t="s">
        <v>32</v>
      </c>
      <c r="JY32" s="135">
        <v>66231.0</v>
      </c>
      <c r="JZ32" s="136">
        <f t="shared" si="63"/>
        <v>86100</v>
      </c>
      <c r="KA32" s="141">
        <v>50.0</v>
      </c>
      <c r="KB32" s="134">
        <f t="shared" si="108"/>
        <v>4305000</v>
      </c>
      <c r="KC32" s="127" t="s">
        <v>251</v>
      </c>
      <c r="KD32" s="127" t="s">
        <v>59</v>
      </c>
      <c r="KE32" s="128" t="s">
        <v>18</v>
      </c>
      <c r="KF32" s="129" t="s">
        <v>60</v>
      </c>
      <c r="KG32" s="130" t="s">
        <v>32</v>
      </c>
      <c r="KH32" s="135">
        <v>70000.0</v>
      </c>
      <c r="KI32" s="136">
        <f t="shared" si="65"/>
        <v>91000</v>
      </c>
      <c r="KJ32" s="141">
        <v>50.0</v>
      </c>
      <c r="KK32" s="134">
        <f t="shared" si="109"/>
        <v>4550000</v>
      </c>
      <c r="KL32" s="127" t="s">
        <v>251</v>
      </c>
      <c r="KM32" s="127" t="s">
        <v>59</v>
      </c>
      <c r="KN32" s="128" t="s">
        <v>18</v>
      </c>
      <c r="KO32" s="129" t="s">
        <v>60</v>
      </c>
      <c r="KP32" s="130" t="s">
        <v>32</v>
      </c>
      <c r="KQ32" s="135">
        <v>67451.0</v>
      </c>
      <c r="KR32" s="136">
        <f t="shared" si="67"/>
        <v>87686</v>
      </c>
      <c r="KS32" s="141">
        <v>50.0</v>
      </c>
      <c r="KT32" s="134">
        <f t="shared" si="110"/>
        <v>4384300</v>
      </c>
      <c r="KU32" s="127" t="s">
        <v>251</v>
      </c>
      <c r="KV32" s="127" t="s">
        <v>59</v>
      </c>
      <c r="KW32" s="128" t="s">
        <v>18</v>
      </c>
      <c r="KX32" s="129" t="s">
        <v>60</v>
      </c>
      <c r="KY32" s="130" t="s">
        <v>32</v>
      </c>
      <c r="KZ32" s="135">
        <v>66251.0</v>
      </c>
      <c r="LA32" s="136">
        <f t="shared" si="69"/>
        <v>86126</v>
      </c>
      <c r="LB32" s="141">
        <v>50.0</v>
      </c>
      <c r="LC32" s="134">
        <f t="shared" si="111"/>
        <v>4306300</v>
      </c>
      <c r="LD32" s="127" t="s">
        <v>251</v>
      </c>
      <c r="LE32" s="127" t="s">
        <v>59</v>
      </c>
      <c r="LF32" s="128" t="s">
        <v>18</v>
      </c>
      <c r="LG32" s="129" t="s">
        <v>60</v>
      </c>
      <c r="LH32" s="130" t="s">
        <v>32</v>
      </c>
      <c r="LI32" s="135">
        <v>66586.0</v>
      </c>
      <c r="LJ32" s="136">
        <f t="shared" si="71"/>
        <v>86562</v>
      </c>
      <c r="LK32" s="141">
        <v>50.0</v>
      </c>
      <c r="LL32" s="134">
        <f t="shared" si="112"/>
        <v>4328100</v>
      </c>
      <c r="LM32" s="147" t="s">
        <v>251</v>
      </c>
      <c r="LN32" s="143" t="s">
        <v>59</v>
      </c>
      <c r="LO32" s="144" t="s">
        <v>18</v>
      </c>
      <c r="LP32" s="129" t="s">
        <v>60</v>
      </c>
      <c r="LQ32" s="130" t="s">
        <v>32</v>
      </c>
      <c r="LR32" s="139">
        <v>65004.0</v>
      </c>
      <c r="LS32" s="136">
        <f t="shared" si="73"/>
        <v>84505</v>
      </c>
      <c r="LT32" s="141">
        <v>50.0</v>
      </c>
      <c r="LU32" s="134">
        <f t="shared" si="113"/>
        <v>4225250</v>
      </c>
      <c r="LV32" s="147" t="s">
        <v>251</v>
      </c>
      <c r="LW32" s="143" t="s">
        <v>59</v>
      </c>
      <c r="LX32" s="144" t="s">
        <v>18</v>
      </c>
      <c r="LY32" s="129" t="s">
        <v>60</v>
      </c>
      <c r="LZ32" s="130" t="s">
        <v>32</v>
      </c>
      <c r="MA32" s="139">
        <v>65278.0</v>
      </c>
      <c r="MB32" s="136">
        <f t="shared" si="75"/>
        <v>84861</v>
      </c>
      <c r="MC32" s="141">
        <v>50.0</v>
      </c>
      <c r="MD32" s="134">
        <f t="shared" si="114"/>
        <v>4243050</v>
      </c>
    </row>
    <row r="33" ht="18.0" customHeight="1">
      <c r="A33" s="127">
        <v>1.22</v>
      </c>
      <c r="B33" s="127">
        <v>6.8</v>
      </c>
      <c r="C33" s="128" t="s">
        <v>18</v>
      </c>
      <c r="D33" s="129" t="s">
        <v>62</v>
      </c>
      <c r="E33" s="130" t="s">
        <v>32</v>
      </c>
      <c r="F33" s="131">
        <v>85111.35</v>
      </c>
      <c r="G33" s="132">
        <f t="shared" si="1"/>
        <v>110645</v>
      </c>
      <c r="H33" s="140">
        <v>50.0</v>
      </c>
      <c r="I33" s="134">
        <f t="shared" si="77"/>
        <v>5532250</v>
      </c>
      <c r="J33" s="127">
        <v>1.22</v>
      </c>
      <c r="K33" s="127" t="s">
        <v>61</v>
      </c>
      <c r="L33" s="128" t="s">
        <v>18</v>
      </c>
      <c r="M33" s="129" t="s">
        <v>62</v>
      </c>
      <c r="N33" s="130" t="s">
        <v>32</v>
      </c>
      <c r="O33" s="135">
        <v>84992.0</v>
      </c>
      <c r="P33" s="136">
        <f t="shared" si="3"/>
        <v>110490</v>
      </c>
      <c r="Q33" s="141">
        <v>50.0</v>
      </c>
      <c r="R33" s="134">
        <f t="shared" si="78"/>
        <v>5524500</v>
      </c>
      <c r="S33" s="127">
        <v>1.22</v>
      </c>
      <c r="T33" s="127" t="s">
        <v>61</v>
      </c>
      <c r="U33" s="128" t="s">
        <v>18</v>
      </c>
      <c r="V33" s="129" t="s">
        <v>62</v>
      </c>
      <c r="W33" s="130" t="s">
        <v>32</v>
      </c>
      <c r="X33" s="135">
        <v>85427.99</v>
      </c>
      <c r="Y33" s="136">
        <f t="shared" si="5"/>
        <v>111056</v>
      </c>
      <c r="Z33" s="141">
        <v>50.0</v>
      </c>
      <c r="AA33" s="134">
        <f t="shared" si="79"/>
        <v>5552800</v>
      </c>
      <c r="AB33" s="127">
        <v>1.22</v>
      </c>
      <c r="AC33" s="127" t="s">
        <v>61</v>
      </c>
      <c r="AD33" s="128" t="s">
        <v>18</v>
      </c>
      <c r="AE33" s="129" t="s">
        <v>62</v>
      </c>
      <c r="AF33" s="130" t="s">
        <v>32</v>
      </c>
      <c r="AG33" s="135">
        <v>85788.0</v>
      </c>
      <c r="AH33" s="136">
        <f t="shared" si="7"/>
        <v>111524</v>
      </c>
      <c r="AI33" s="141">
        <v>50.0</v>
      </c>
      <c r="AJ33" s="134">
        <f t="shared" si="80"/>
        <v>5576200</v>
      </c>
      <c r="AK33" s="127">
        <v>1.22</v>
      </c>
      <c r="AL33" s="127" t="s">
        <v>61</v>
      </c>
      <c r="AM33" s="128" t="s">
        <v>18</v>
      </c>
      <c r="AN33" s="129" t="s">
        <v>62</v>
      </c>
      <c r="AO33" s="130" t="s">
        <v>32</v>
      </c>
      <c r="AP33" s="135">
        <v>85093.0</v>
      </c>
      <c r="AQ33" s="136">
        <f t="shared" si="9"/>
        <v>110621</v>
      </c>
      <c r="AR33" s="141">
        <v>50.0</v>
      </c>
      <c r="AS33" s="134">
        <f t="shared" si="81"/>
        <v>5531050</v>
      </c>
      <c r="AT33" s="127">
        <v>1.22</v>
      </c>
      <c r="AU33" s="127" t="s">
        <v>61</v>
      </c>
      <c r="AV33" s="128" t="s">
        <v>18</v>
      </c>
      <c r="AW33" s="129" t="s">
        <v>62</v>
      </c>
      <c r="AX33" s="130" t="s">
        <v>32</v>
      </c>
      <c r="AY33" s="135">
        <v>85175.0</v>
      </c>
      <c r="AZ33" s="136">
        <f t="shared" si="11"/>
        <v>110728</v>
      </c>
      <c r="BA33" s="141">
        <v>50.0</v>
      </c>
      <c r="BB33" s="134">
        <f t="shared" si="82"/>
        <v>5536400</v>
      </c>
      <c r="BC33" s="127">
        <v>1.22</v>
      </c>
      <c r="BD33" s="127" t="s">
        <v>61</v>
      </c>
      <c r="BE33" s="128" t="s">
        <v>18</v>
      </c>
      <c r="BF33" s="129" t="s">
        <v>62</v>
      </c>
      <c r="BG33" s="130" t="s">
        <v>32</v>
      </c>
      <c r="BH33" s="135">
        <v>85698.0</v>
      </c>
      <c r="BI33" s="136">
        <f t="shared" si="13"/>
        <v>111407</v>
      </c>
      <c r="BJ33" s="141">
        <v>50.0</v>
      </c>
      <c r="BK33" s="134">
        <f t="shared" si="83"/>
        <v>5570350</v>
      </c>
      <c r="BL33" s="127">
        <v>1.22</v>
      </c>
      <c r="BM33" s="127" t="s">
        <v>61</v>
      </c>
      <c r="BN33" s="128" t="s">
        <v>18</v>
      </c>
      <c r="BO33" s="129" t="s">
        <v>62</v>
      </c>
      <c r="BP33" s="130" t="s">
        <v>32</v>
      </c>
      <c r="BQ33" s="135">
        <v>85917.0</v>
      </c>
      <c r="BR33" s="136">
        <f t="shared" si="15"/>
        <v>111692</v>
      </c>
      <c r="BS33" s="141">
        <v>50.0</v>
      </c>
      <c r="BT33" s="134">
        <f t="shared" si="84"/>
        <v>5584600</v>
      </c>
      <c r="BU33" s="127">
        <v>1.22</v>
      </c>
      <c r="BV33" s="127" t="s">
        <v>61</v>
      </c>
      <c r="BW33" s="128" t="s">
        <v>18</v>
      </c>
      <c r="BX33" s="129" t="s">
        <v>62</v>
      </c>
      <c r="BY33" s="130" t="s">
        <v>32</v>
      </c>
      <c r="BZ33" s="135">
        <v>85745.0</v>
      </c>
      <c r="CA33" s="136">
        <f t="shared" si="17"/>
        <v>111469</v>
      </c>
      <c r="CB33" s="141">
        <v>50.0</v>
      </c>
      <c r="CC33" s="134">
        <f t="shared" si="85"/>
        <v>5573450</v>
      </c>
      <c r="CD33" s="127" t="s">
        <v>252</v>
      </c>
      <c r="CE33" s="127" t="s">
        <v>61</v>
      </c>
      <c r="CF33" s="128" t="s">
        <v>18</v>
      </c>
      <c r="CG33" s="129" t="s">
        <v>62</v>
      </c>
      <c r="CH33" s="130" t="s">
        <v>32</v>
      </c>
      <c r="CI33" s="135">
        <v>83230.0</v>
      </c>
      <c r="CJ33" s="136">
        <f t="shared" si="19"/>
        <v>108199</v>
      </c>
      <c r="CK33" s="141">
        <v>50.0</v>
      </c>
      <c r="CL33" s="134">
        <f t="shared" si="86"/>
        <v>5409950</v>
      </c>
      <c r="CM33" s="127" t="s">
        <v>252</v>
      </c>
      <c r="CN33" s="127" t="s">
        <v>61</v>
      </c>
      <c r="CO33" s="128" t="s">
        <v>18</v>
      </c>
      <c r="CP33" s="129" t="s">
        <v>62</v>
      </c>
      <c r="CQ33" s="130" t="s">
        <v>32</v>
      </c>
      <c r="CR33" s="135">
        <v>86298.87</v>
      </c>
      <c r="CS33" s="136">
        <f t="shared" si="21"/>
        <v>112189</v>
      </c>
      <c r="CT33" s="141">
        <v>50.0</v>
      </c>
      <c r="CU33" s="134">
        <f t="shared" si="87"/>
        <v>5609450</v>
      </c>
      <c r="CV33" s="127" t="s">
        <v>252</v>
      </c>
      <c r="CW33" s="127" t="s">
        <v>61</v>
      </c>
      <c r="CX33" s="128" t="s">
        <v>18</v>
      </c>
      <c r="CY33" s="129" t="s">
        <v>62</v>
      </c>
      <c r="CZ33" s="130" t="s">
        <v>32</v>
      </c>
      <c r="DA33" s="135">
        <v>86848.0</v>
      </c>
      <c r="DB33" s="136">
        <f t="shared" si="23"/>
        <v>112902</v>
      </c>
      <c r="DC33" s="141">
        <v>50.0</v>
      </c>
      <c r="DD33" s="134">
        <f t="shared" si="88"/>
        <v>5645100</v>
      </c>
      <c r="DE33" s="127" t="s">
        <v>252</v>
      </c>
      <c r="DF33" s="127" t="s">
        <v>61</v>
      </c>
      <c r="DG33" s="128" t="s">
        <v>18</v>
      </c>
      <c r="DH33" s="129" t="s">
        <v>62</v>
      </c>
      <c r="DI33" s="130" t="s">
        <v>32</v>
      </c>
      <c r="DJ33" s="135">
        <v>90460.0</v>
      </c>
      <c r="DK33" s="136">
        <f t="shared" si="25"/>
        <v>117598</v>
      </c>
      <c r="DL33" s="141">
        <v>50.0</v>
      </c>
      <c r="DM33" s="134">
        <f t="shared" si="89"/>
        <v>5879900</v>
      </c>
      <c r="DN33" s="127" t="s">
        <v>252</v>
      </c>
      <c r="DO33" s="127" t="s">
        <v>61</v>
      </c>
      <c r="DP33" s="128" t="s">
        <v>18</v>
      </c>
      <c r="DQ33" s="129" t="s">
        <v>62</v>
      </c>
      <c r="DR33" s="130" t="s">
        <v>32</v>
      </c>
      <c r="DS33" s="135">
        <v>85591.0</v>
      </c>
      <c r="DT33" s="136">
        <f t="shared" si="27"/>
        <v>111268</v>
      </c>
      <c r="DU33" s="141">
        <v>50.0</v>
      </c>
      <c r="DV33" s="134">
        <f t="shared" si="90"/>
        <v>5563400</v>
      </c>
      <c r="DW33" s="127" t="s">
        <v>252</v>
      </c>
      <c r="DX33" s="127" t="s">
        <v>61</v>
      </c>
      <c r="DY33" s="128" t="s">
        <v>18</v>
      </c>
      <c r="DZ33" s="129" t="s">
        <v>62</v>
      </c>
      <c r="EA33" s="130" t="s">
        <v>32</v>
      </c>
      <c r="EB33" s="135">
        <v>84856.0</v>
      </c>
      <c r="EC33" s="136">
        <f t="shared" si="29"/>
        <v>110313</v>
      </c>
      <c r="ED33" s="141">
        <v>50.0</v>
      </c>
      <c r="EE33" s="134">
        <f t="shared" si="91"/>
        <v>5515650</v>
      </c>
      <c r="EF33" s="127">
        <v>1.22</v>
      </c>
      <c r="EG33" s="127" t="s">
        <v>61</v>
      </c>
      <c r="EH33" s="128" t="s">
        <v>18</v>
      </c>
      <c r="EI33" s="129" t="s">
        <v>62</v>
      </c>
      <c r="EJ33" s="130" t="s">
        <v>32</v>
      </c>
      <c r="EK33" s="135">
        <v>90467.0</v>
      </c>
      <c r="EL33" s="136">
        <f t="shared" si="31"/>
        <v>117607</v>
      </c>
      <c r="EM33" s="141">
        <v>50.0</v>
      </c>
      <c r="EN33" s="134">
        <f t="shared" si="92"/>
        <v>5880350</v>
      </c>
      <c r="EO33" s="127">
        <v>1.22</v>
      </c>
      <c r="EP33" s="127" t="s">
        <v>61</v>
      </c>
      <c r="EQ33" s="128" t="s">
        <v>18</v>
      </c>
      <c r="ER33" s="129" t="s">
        <v>62</v>
      </c>
      <c r="ES33" s="130" t="s">
        <v>32</v>
      </c>
      <c r="ET33" s="135">
        <v>85663.0</v>
      </c>
      <c r="EU33" s="136">
        <f t="shared" si="33"/>
        <v>111362</v>
      </c>
      <c r="EV33" s="141">
        <v>50.0</v>
      </c>
      <c r="EW33" s="134">
        <f t="shared" si="93"/>
        <v>5568100</v>
      </c>
      <c r="EX33" s="127">
        <v>1.22</v>
      </c>
      <c r="EY33" s="127" t="s">
        <v>61</v>
      </c>
      <c r="EZ33" s="128" t="s">
        <v>18</v>
      </c>
      <c r="FA33" s="129" t="s">
        <v>62</v>
      </c>
      <c r="FB33" s="130" t="s">
        <v>32</v>
      </c>
      <c r="FC33" s="135">
        <v>85491.0</v>
      </c>
      <c r="FD33" s="136">
        <f t="shared" si="35"/>
        <v>111138</v>
      </c>
      <c r="FE33" s="141">
        <v>50.0</v>
      </c>
      <c r="FF33" s="134">
        <f t="shared" si="94"/>
        <v>5556900</v>
      </c>
      <c r="FG33" s="127">
        <v>1.22</v>
      </c>
      <c r="FH33" s="127" t="s">
        <v>61</v>
      </c>
      <c r="FI33" s="128" t="s">
        <v>18</v>
      </c>
      <c r="FJ33" s="129" t="s">
        <v>62</v>
      </c>
      <c r="FK33" s="130" t="s">
        <v>32</v>
      </c>
      <c r="FL33" s="135">
        <v>86170.0</v>
      </c>
      <c r="FM33" s="136">
        <f t="shared" si="37"/>
        <v>112021</v>
      </c>
      <c r="FN33" s="141">
        <v>50.0</v>
      </c>
      <c r="FO33" s="134">
        <f t="shared" si="95"/>
        <v>5601050</v>
      </c>
      <c r="FP33" s="127">
        <v>1.22</v>
      </c>
      <c r="FQ33" s="127" t="s">
        <v>61</v>
      </c>
      <c r="FR33" s="128" t="s">
        <v>18</v>
      </c>
      <c r="FS33" s="129" t="s">
        <v>62</v>
      </c>
      <c r="FT33" s="130" t="s">
        <v>32</v>
      </c>
      <c r="FU33" s="135">
        <v>85446.0</v>
      </c>
      <c r="FV33" s="136">
        <f t="shared" si="39"/>
        <v>111080</v>
      </c>
      <c r="FW33" s="141">
        <v>50.0</v>
      </c>
      <c r="FX33" s="134">
        <f t="shared" si="96"/>
        <v>5554000</v>
      </c>
      <c r="FY33" s="127" t="s">
        <v>252</v>
      </c>
      <c r="FZ33" s="127" t="s">
        <v>61</v>
      </c>
      <c r="GA33" s="128" t="s">
        <v>18</v>
      </c>
      <c r="GB33" s="129" t="s">
        <v>62</v>
      </c>
      <c r="GC33" s="130" t="s">
        <v>32</v>
      </c>
      <c r="GD33" s="135">
        <v>85774.0</v>
      </c>
      <c r="GE33" s="136">
        <f t="shared" si="41"/>
        <v>111506</v>
      </c>
      <c r="GF33" s="141">
        <v>50.0</v>
      </c>
      <c r="GG33" s="134">
        <f t="shared" si="97"/>
        <v>5575300</v>
      </c>
      <c r="GH33" s="127" t="s">
        <v>252</v>
      </c>
      <c r="GI33" s="127" t="s">
        <v>61</v>
      </c>
      <c r="GJ33" s="128" t="s">
        <v>18</v>
      </c>
      <c r="GK33" s="129" t="s">
        <v>62</v>
      </c>
      <c r="GL33" s="130" t="s">
        <v>32</v>
      </c>
      <c r="GM33" s="135">
        <v>85433.0</v>
      </c>
      <c r="GN33" s="136">
        <f t="shared" si="43"/>
        <v>111063</v>
      </c>
      <c r="GO33" s="141">
        <v>50.0</v>
      </c>
      <c r="GP33" s="134">
        <f t="shared" si="98"/>
        <v>5553150</v>
      </c>
      <c r="GQ33" s="127">
        <v>1.22</v>
      </c>
      <c r="GR33" s="127" t="s">
        <v>61</v>
      </c>
      <c r="GS33" s="128" t="s">
        <v>18</v>
      </c>
      <c r="GT33" s="129" t="s">
        <v>62</v>
      </c>
      <c r="GU33" s="130" t="s">
        <v>32</v>
      </c>
      <c r="GV33" s="135">
        <v>86558.83</v>
      </c>
      <c r="GW33" s="136">
        <f t="shared" si="45"/>
        <v>112526</v>
      </c>
      <c r="GX33" s="141">
        <v>50.0</v>
      </c>
      <c r="GY33" s="134">
        <f t="shared" si="99"/>
        <v>5626300</v>
      </c>
      <c r="GZ33" s="127" t="s">
        <v>252</v>
      </c>
      <c r="HA33" s="127" t="s">
        <v>61</v>
      </c>
      <c r="HB33" s="128" t="s">
        <v>18</v>
      </c>
      <c r="HC33" s="129" t="s">
        <v>62</v>
      </c>
      <c r="HD33" s="130" t="s">
        <v>32</v>
      </c>
      <c r="HE33" s="135">
        <v>90467.0</v>
      </c>
      <c r="HF33" s="136">
        <f t="shared" si="47"/>
        <v>117607</v>
      </c>
      <c r="HG33" s="141">
        <v>50.0</v>
      </c>
      <c r="HH33" s="134">
        <f t="shared" si="100"/>
        <v>5880350</v>
      </c>
      <c r="HI33" s="127" t="s">
        <v>252</v>
      </c>
      <c r="HJ33" s="127" t="s">
        <v>61</v>
      </c>
      <c r="HK33" s="128" t="s">
        <v>18</v>
      </c>
      <c r="HL33" s="129" t="s">
        <v>62</v>
      </c>
      <c r="HM33" s="130" t="s">
        <v>32</v>
      </c>
      <c r="HN33" s="135">
        <v>90467.0</v>
      </c>
      <c r="HO33" s="136">
        <f t="shared" si="49"/>
        <v>117607</v>
      </c>
      <c r="HP33" s="141">
        <v>50.0</v>
      </c>
      <c r="HQ33" s="134">
        <f t="shared" si="101"/>
        <v>5880350</v>
      </c>
      <c r="HR33" s="127" t="s">
        <v>252</v>
      </c>
      <c r="HS33" s="127" t="s">
        <v>61</v>
      </c>
      <c r="HT33" s="128" t="s">
        <v>18</v>
      </c>
      <c r="HU33" s="129" t="s">
        <v>62</v>
      </c>
      <c r="HV33" s="130" t="s">
        <v>32</v>
      </c>
      <c r="HW33" s="135">
        <v>85890.0</v>
      </c>
      <c r="HX33" s="136">
        <f t="shared" si="51"/>
        <v>111657</v>
      </c>
      <c r="HY33" s="141">
        <v>50.0</v>
      </c>
      <c r="HZ33" s="134">
        <f t="shared" si="102"/>
        <v>5582850</v>
      </c>
      <c r="IA33" s="147" t="s">
        <v>252</v>
      </c>
      <c r="IB33" s="148" t="s">
        <v>61</v>
      </c>
      <c r="IC33" s="149" t="s">
        <v>18</v>
      </c>
      <c r="ID33" s="150" t="s">
        <v>62</v>
      </c>
      <c r="IE33" s="151" t="s">
        <v>32</v>
      </c>
      <c r="IF33" s="135">
        <v>85310.0</v>
      </c>
      <c r="IG33" s="136">
        <f t="shared" si="53"/>
        <v>110903</v>
      </c>
      <c r="IH33" s="141">
        <v>50.0</v>
      </c>
      <c r="II33" s="134">
        <f t="shared" si="103"/>
        <v>5545150</v>
      </c>
      <c r="IJ33" s="127" t="s">
        <v>252</v>
      </c>
      <c r="IK33" s="127" t="s">
        <v>61</v>
      </c>
      <c r="IL33" s="128" t="s">
        <v>18</v>
      </c>
      <c r="IM33" s="129" t="s">
        <v>62</v>
      </c>
      <c r="IN33" s="130" t="s">
        <v>32</v>
      </c>
      <c r="IO33" s="135">
        <v>85500.0</v>
      </c>
      <c r="IP33" s="136">
        <f t="shared" si="55"/>
        <v>111150</v>
      </c>
      <c r="IQ33" s="141">
        <v>50.0</v>
      </c>
      <c r="IR33" s="134">
        <f t="shared" si="104"/>
        <v>5557500</v>
      </c>
      <c r="IS33" s="127" t="s">
        <v>252</v>
      </c>
      <c r="IT33" s="127" t="s">
        <v>61</v>
      </c>
      <c r="IU33" s="128" t="s">
        <v>18</v>
      </c>
      <c r="IV33" s="129" t="s">
        <v>62</v>
      </c>
      <c r="IW33" s="130" t="s">
        <v>32</v>
      </c>
      <c r="IX33" s="135">
        <v>85428.0</v>
      </c>
      <c r="IY33" s="136">
        <f t="shared" si="57"/>
        <v>111056</v>
      </c>
      <c r="IZ33" s="141">
        <v>50.0</v>
      </c>
      <c r="JA33" s="134">
        <f t="shared" si="105"/>
        <v>5552800</v>
      </c>
      <c r="JB33" s="127" t="s">
        <v>252</v>
      </c>
      <c r="JC33" s="127" t="s">
        <v>61</v>
      </c>
      <c r="JD33" s="128" t="s">
        <v>18</v>
      </c>
      <c r="JE33" s="129" t="s">
        <v>62</v>
      </c>
      <c r="JF33" s="130" t="s">
        <v>32</v>
      </c>
      <c r="JG33" s="135">
        <v>84433.0</v>
      </c>
      <c r="JH33" s="136">
        <f t="shared" si="59"/>
        <v>109763</v>
      </c>
      <c r="JI33" s="141">
        <v>50.0</v>
      </c>
      <c r="JJ33" s="134">
        <f t="shared" si="106"/>
        <v>5488150</v>
      </c>
      <c r="JK33" s="127" t="s">
        <v>252</v>
      </c>
      <c r="JL33" s="127" t="s">
        <v>61</v>
      </c>
      <c r="JM33" s="128" t="s">
        <v>18</v>
      </c>
      <c r="JN33" s="129" t="s">
        <v>62</v>
      </c>
      <c r="JO33" s="130" t="s">
        <v>32</v>
      </c>
      <c r="JP33" s="135">
        <v>83429.0</v>
      </c>
      <c r="JQ33" s="136">
        <f t="shared" si="61"/>
        <v>108458</v>
      </c>
      <c r="JR33" s="141">
        <v>50.0</v>
      </c>
      <c r="JS33" s="134">
        <f t="shared" si="107"/>
        <v>5422900</v>
      </c>
      <c r="JT33" s="127" t="s">
        <v>252</v>
      </c>
      <c r="JU33" s="127" t="s">
        <v>61</v>
      </c>
      <c r="JV33" s="128" t="s">
        <v>18</v>
      </c>
      <c r="JW33" s="129" t="s">
        <v>62</v>
      </c>
      <c r="JX33" s="130" t="s">
        <v>32</v>
      </c>
      <c r="JY33" s="135">
        <v>85277.0</v>
      </c>
      <c r="JZ33" s="136">
        <f t="shared" si="63"/>
        <v>110860</v>
      </c>
      <c r="KA33" s="141">
        <v>50.0</v>
      </c>
      <c r="KB33" s="134">
        <f t="shared" si="108"/>
        <v>5543000</v>
      </c>
      <c r="KC33" s="127" t="s">
        <v>252</v>
      </c>
      <c r="KD33" s="127" t="s">
        <v>61</v>
      </c>
      <c r="KE33" s="128" t="s">
        <v>18</v>
      </c>
      <c r="KF33" s="129" t="s">
        <v>62</v>
      </c>
      <c r="KG33" s="130" t="s">
        <v>32</v>
      </c>
      <c r="KH33" s="135">
        <v>90000.0</v>
      </c>
      <c r="KI33" s="136">
        <f t="shared" si="65"/>
        <v>117000</v>
      </c>
      <c r="KJ33" s="141">
        <v>50.0</v>
      </c>
      <c r="KK33" s="134">
        <f t="shared" si="109"/>
        <v>5850000</v>
      </c>
      <c r="KL33" s="127" t="s">
        <v>252</v>
      </c>
      <c r="KM33" s="127" t="s">
        <v>61</v>
      </c>
      <c r="KN33" s="128" t="s">
        <v>18</v>
      </c>
      <c r="KO33" s="129" t="s">
        <v>62</v>
      </c>
      <c r="KP33" s="130" t="s">
        <v>32</v>
      </c>
      <c r="KQ33" s="135">
        <v>86848.0</v>
      </c>
      <c r="KR33" s="136">
        <f t="shared" si="67"/>
        <v>112902</v>
      </c>
      <c r="KS33" s="141">
        <v>50.0</v>
      </c>
      <c r="KT33" s="134">
        <f t="shared" si="110"/>
        <v>5645100</v>
      </c>
      <c r="KU33" s="127" t="s">
        <v>252</v>
      </c>
      <c r="KV33" s="127" t="s">
        <v>61</v>
      </c>
      <c r="KW33" s="128" t="s">
        <v>18</v>
      </c>
      <c r="KX33" s="129" t="s">
        <v>62</v>
      </c>
      <c r="KY33" s="130" t="s">
        <v>32</v>
      </c>
      <c r="KZ33" s="135">
        <v>85303.0</v>
      </c>
      <c r="LA33" s="136">
        <f t="shared" si="69"/>
        <v>110894</v>
      </c>
      <c r="LB33" s="141">
        <v>50.0</v>
      </c>
      <c r="LC33" s="134">
        <f t="shared" si="111"/>
        <v>5544700</v>
      </c>
      <c r="LD33" s="127" t="s">
        <v>252</v>
      </c>
      <c r="LE33" s="127" t="s">
        <v>61</v>
      </c>
      <c r="LF33" s="128" t="s">
        <v>18</v>
      </c>
      <c r="LG33" s="129" t="s">
        <v>62</v>
      </c>
      <c r="LH33" s="130" t="s">
        <v>32</v>
      </c>
      <c r="LI33" s="135">
        <v>85736.0</v>
      </c>
      <c r="LJ33" s="136">
        <f t="shared" si="71"/>
        <v>111457</v>
      </c>
      <c r="LK33" s="141">
        <v>50.0</v>
      </c>
      <c r="LL33" s="134">
        <f t="shared" si="112"/>
        <v>5572850</v>
      </c>
      <c r="LM33" s="147" t="s">
        <v>252</v>
      </c>
      <c r="LN33" s="148" t="s">
        <v>61</v>
      </c>
      <c r="LO33" s="149" t="s">
        <v>18</v>
      </c>
      <c r="LP33" s="129" t="s">
        <v>62</v>
      </c>
      <c r="LQ33" s="130" t="s">
        <v>32</v>
      </c>
      <c r="LR33" s="139">
        <v>83698.0</v>
      </c>
      <c r="LS33" s="136">
        <f t="shared" si="73"/>
        <v>108807</v>
      </c>
      <c r="LT33" s="141">
        <v>50.0</v>
      </c>
      <c r="LU33" s="134">
        <f t="shared" si="113"/>
        <v>5440350</v>
      </c>
      <c r="LV33" s="147" t="s">
        <v>252</v>
      </c>
      <c r="LW33" s="148" t="s">
        <v>61</v>
      </c>
      <c r="LX33" s="149" t="s">
        <v>18</v>
      </c>
      <c r="LY33" s="129" t="s">
        <v>62</v>
      </c>
      <c r="LZ33" s="130" t="s">
        <v>32</v>
      </c>
      <c r="MA33" s="139">
        <v>84051.0</v>
      </c>
      <c r="MB33" s="136">
        <f t="shared" si="75"/>
        <v>109266</v>
      </c>
      <c r="MC33" s="141">
        <v>50.0</v>
      </c>
      <c r="MD33" s="134">
        <f t="shared" si="114"/>
        <v>5463300</v>
      </c>
    </row>
    <row r="34" ht="18.0" customHeight="1">
      <c r="A34" s="127">
        <v>1.23</v>
      </c>
      <c r="B34" s="127">
        <v>5.8</v>
      </c>
      <c r="C34" s="128" t="s">
        <v>18</v>
      </c>
      <c r="D34" s="129" t="s">
        <v>64</v>
      </c>
      <c r="E34" s="130" t="s">
        <v>32</v>
      </c>
      <c r="F34" s="131">
        <v>49253.7</v>
      </c>
      <c r="G34" s="132">
        <f t="shared" si="1"/>
        <v>64030</v>
      </c>
      <c r="H34" s="140">
        <v>50.0</v>
      </c>
      <c r="I34" s="134">
        <f t="shared" si="77"/>
        <v>3201500</v>
      </c>
      <c r="J34" s="127">
        <v>1.23</v>
      </c>
      <c r="K34" s="127" t="s">
        <v>63</v>
      </c>
      <c r="L34" s="128" t="s">
        <v>18</v>
      </c>
      <c r="M34" s="129" t="s">
        <v>64</v>
      </c>
      <c r="N34" s="130" t="s">
        <v>32</v>
      </c>
      <c r="O34" s="135">
        <v>49185.0</v>
      </c>
      <c r="P34" s="136">
        <f t="shared" si="3"/>
        <v>63941</v>
      </c>
      <c r="Q34" s="141">
        <v>50.0</v>
      </c>
      <c r="R34" s="134">
        <f t="shared" si="78"/>
        <v>3197050</v>
      </c>
      <c r="S34" s="127">
        <v>1.23</v>
      </c>
      <c r="T34" s="127" t="s">
        <v>63</v>
      </c>
      <c r="U34" s="128" t="s">
        <v>18</v>
      </c>
      <c r="V34" s="129" t="s">
        <v>64</v>
      </c>
      <c r="W34" s="130" t="s">
        <v>32</v>
      </c>
      <c r="X34" s="135">
        <v>49436.94</v>
      </c>
      <c r="Y34" s="136">
        <f t="shared" si="5"/>
        <v>64268</v>
      </c>
      <c r="Z34" s="141">
        <v>50.0</v>
      </c>
      <c r="AA34" s="134">
        <f t="shared" si="79"/>
        <v>3213400</v>
      </c>
      <c r="AB34" s="127">
        <v>1.23</v>
      </c>
      <c r="AC34" s="127" t="s">
        <v>63</v>
      </c>
      <c r="AD34" s="128" t="s">
        <v>18</v>
      </c>
      <c r="AE34" s="129" t="s">
        <v>64</v>
      </c>
      <c r="AF34" s="130" t="s">
        <v>32</v>
      </c>
      <c r="AG34" s="135">
        <v>49645.0</v>
      </c>
      <c r="AH34" s="136">
        <f t="shared" si="7"/>
        <v>64539</v>
      </c>
      <c r="AI34" s="141">
        <v>50.0</v>
      </c>
      <c r="AJ34" s="134">
        <f t="shared" si="80"/>
        <v>3226950</v>
      </c>
      <c r="AK34" s="127">
        <v>1.23</v>
      </c>
      <c r="AL34" s="127" t="s">
        <v>63</v>
      </c>
      <c r="AM34" s="128" t="s">
        <v>18</v>
      </c>
      <c r="AN34" s="129" t="s">
        <v>64</v>
      </c>
      <c r="AO34" s="130" t="s">
        <v>32</v>
      </c>
      <c r="AP34" s="135">
        <v>49243.0</v>
      </c>
      <c r="AQ34" s="136">
        <f t="shared" si="9"/>
        <v>64016</v>
      </c>
      <c r="AR34" s="141">
        <v>50.0</v>
      </c>
      <c r="AS34" s="134">
        <f t="shared" si="81"/>
        <v>3200800</v>
      </c>
      <c r="AT34" s="127">
        <v>1.23</v>
      </c>
      <c r="AU34" s="127" t="s">
        <v>63</v>
      </c>
      <c r="AV34" s="128" t="s">
        <v>18</v>
      </c>
      <c r="AW34" s="129" t="s">
        <v>64</v>
      </c>
      <c r="AX34" s="130" t="s">
        <v>32</v>
      </c>
      <c r="AY34" s="135">
        <v>49290.0</v>
      </c>
      <c r="AZ34" s="136">
        <f t="shared" si="11"/>
        <v>64077</v>
      </c>
      <c r="BA34" s="141">
        <v>50.0</v>
      </c>
      <c r="BB34" s="134">
        <f t="shared" si="82"/>
        <v>3203850</v>
      </c>
      <c r="BC34" s="127">
        <v>1.23</v>
      </c>
      <c r="BD34" s="127" t="s">
        <v>63</v>
      </c>
      <c r="BE34" s="128" t="s">
        <v>18</v>
      </c>
      <c r="BF34" s="129" t="s">
        <v>64</v>
      </c>
      <c r="BG34" s="130" t="s">
        <v>32</v>
      </c>
      <c r="BH34" s="135">
        <v>49593.0</v>
      </c>
      <c r="BI34" s="136">
        <f t="shared" si="13"/>
        <v>64471</v>
      </c>
      <c r="BJ34" s="141">
        <v>50.0</v>
      </c>
      <c r="BK34" s="134">
        <f t="shared" si="83"/>
        <v>3223550</v>
      </c>
      <c r="BL34" s="127">
        <v>1.23</v>
      </c>
      <c r="BM34" s="127" t="s">
        <v>63</v>
      </c>
      <c r="BN34" s="128" t="s">
        <v>18</v>
      </c>
      <c r="BO34" s="129" t="s">
        <v>64</v>
      </c>
      <c r="BP34" s="130" t="s">
        <v>32</v>
      </c>
      <c r="BQ34" s="135">
        <v>49720.0</v>
      </c>
      <c r="BR34" s="136">
        <f t="shared" si="15"/>
        <v>64636</v>
      </c>
      <c r="BS34" s="141">
        <v>50.0</v>
      </c>
      <c r="BT34" s="134">
        <f t="shared" si="84"/>
        <v>3231800</v>
      </c>
      <c r="BU34" s="127">
        <v>1.23</v>
      </c>
      <c r="BV34" s="127" t="s">
        <v>63</v>
      </c>
      <c r="BW34" s="128" t="s">
        <v>18</v>
      </c>
      <c r="BX34" s="129" t="s">
        <v>64</v>
      </c>
      <c r="BY34" s="130" t="s">
        <v>32</v>
      </c>
      <c r="BZ34" s="135">
        <v>49620.0</v>
      </c>
      <c r="CA34" s="136">
        <f t="shared" si="17"/>
        <v>64506</v>
      </c>
      <c r="CB34" s="141">
        <v>50.0</v>
      </c>
      <c r="CC34" s="134">
        <f t="shared" si="85"/>
        <v>3225300</v>
      </c>
      <c r="CD34" s="127" t="s">
        <v>253</v>
      </c>
      <c r="CE34" s="127" t="s">
        <v>63</v>
      </c>
      <c r="CF34" s="128" t="s">
        <v>18</v>
      </c>
      <c r="CG34" s="129" t="s">
        <v>64</v>
      </c>
      <c r="CH34" s="130" t="s">
        <v>32</v>
      </c>
      <c r="CI34" s="135">
        <v>48165.0</v>
      </c>
      <c r="CJ34" s="136">
        <f t="shared" si="19"/>
        <v>62615</v>
      </c>
      <c r="CK34" s="141">
        <v>50.0</v>
      </c>
      <c r="CL34" s="134">
        <f t="shared" si="86"/>
        <v>3130750</v>
      </c>
      <c r="CM34" s="127" t="s">
        <v>253</v>
      </c>
      <c r="CN34" s="127" t="s">
        <v>63</v>
      </c>
      <c r="CO34" s="128" t="s">
        <v>18</v>
      </c>
      <c r="CP34" s="129" t="s">
        <v>64</v>
      </c>
      <c r="CQ34" s="130" t="s">
        <v>32</v>
      </c>
      <c r="CR34" s="135">
        <v>49940.92</v>
      </c>
      <c r="CS34" s="136">
        <f t="shared" si="21"/>
        <v>64923</v>
      </c>
      <c r="CT34" s="141">
        <v>50.0</v>
      </c>
      <c r="CU34" s="134">
        <f t="shared" si="87"/>
        <v>3246150</v>
      </c>
      <c r="CV34" s="127" t="s">
        <v>253</v>
      </c>
      <c r="CW34" s="127" t="s">
        <v>63</v>
      </c>
      <c r="CX34" s="128" t="s">
        <v>18</v>
      </c>
      <c r="CY34" s="129" t="s">
        <v>64</v>
      </c>
      <c r="CZ34" s="130" t="s">
        <v>32</v>
      </c>
      <c r="DA34" s="135">
        <v>50259.0</v>
      </c>
      <c r="DB34" s="136">
        <f t="shared" si="23"/>
        <v>65337</v>
      </c>
      <c r="DC34" s="141">
        <v>50.0</v>
      </c>
      <c r="DD34" s="134">
        <f t="shared" si="88"/>
        <v>3266850</v>
      </c>
      <c r="DE34" s="127" t="s">
        <v>253</v>
      </c>
      <c r="DF34" s="127" t="s">
        <v>63</v>
      </c>
      <c r="DG34" s="128" t="s">
        <v>18</v>
      </c>
      <c r="DH34" s="129" t="s">
        <v>64</v>
      </c>
      <c r="DI34" s="130" t="s">
        <v>32</v>
      </c>
      <c r="DJ34" s="135">
        <v>52350.0</v>
      </c>
      <c r="DK34" s="136">
        <f t="shared" si="25"/>
        <v>68055</v>
      </c>
      <c r="DL34" s="141">
        <v>50.0</v>
      </c>
      <c r="DM34" s="134">
        <f t="shared" si="89"/>
        <v>3402750</v>
      </c>
      <c r="DN34" s="127" t="s">
        <v>253</v>
      </c>
      <c r="DO34" s="127" t="s">
        <v>63</v>
      </c>
      <c r="DP34" s="128" t="s">
        <v>18</v>
      </c>
      <c r="DQ34" s="129" t="s">
        <v>64</v>
      </c>
      <c r="DR34" s="130" t="s">
        <v>32</v>
      </c>
      <c r="DS34" s="135">
        <v>49531.0</v>
      </c>
      <c r="DT34" s="136">
        <f t="shared" si="27"/>
        <v>64390</v>
      </c>
      <c r="DU34" s="141">
        <v>50.0</v>
      </c>
      <c r="DV34" s="134">
        <f t="shared" si="90"/>
        <v>3219500</v>
      </c>
      <c r="DW34" s="127" t="s">
        <v>253</v>
      </c>
      <c r="DX34" s="127" t="s">
        <v>63</v>
      </c>
      <c r="DY34" s="128" t="s">
        <v>18</v>
      </c>
      <c r="DZ34" s="129" t="s">
        <v>64</v>
      </c>
      <c r="EA34" s="130" t="s">
        <v>32</v>
      </c>
      <c r="EB34" s="135">
        <v>49106.0</v>
      </c>
      <c r="EC34" s="136">
        <f t="shared" si="29"/>
        <v>63838</v>
      </c>
      <c r="ED34" s="141">
        <v>50.0</v>
      </c>
      <c r="EE34" s="134">
        <f t="shared" si="91"/>
        <v>3191900</v>
      </c>
      <c r="EF34" s="127">
        <v>1.23</v>
      </c>
      <c r="EG34" s="127" t="s">
        <v>63</v>
      </c>
      <c r="EH34" s="128" t="s">
        <v>18</v>
      </c>
      <c r="EI34" s="129" t="s">
        <v>64</v>
      </c>
      <c r="EJ34" s="130" t="s">
        <v>32</v>
      </c>
      <c r="EK34" s="135">
        <v>52353.0</v>
      </c>
      <c r="EL34" s="136">
        <f t="shared" si="31"/>
        <v>68059</v>
      </c>
      <c r="EM34" s="141">
        <v>50.0</v>
      </c>
      <c r="EN34" s="134">
        <f t="shared" si="92"/>
        <v>3402950</v>
      </c>
      <c r="EO34" s="127">
        <v>1.23</v>
      </c>
      <c r="EP34" s="127" t="s">
        <v>63</v>
      </c>
      <c r="EQ34" s="128" t="s">
        <v>18</v>
      </c>
      <c r="ER34" s="129" t="s">
        <v>64</v>
      </c>
      <c r="ES34" s="130" t="s">
        <v>32</v>
      </c>
      <c r="ET34" s="135">
        <v>49573.0</v>
      </c>
      <c r="EU34" s="136">
        <f t="shared" si="33"/>
        <v>64445</v>
      </c>
      <c r="EV34" s="141">
        <v>50.0</v>
      </c>
      <c r="EW34" s="134">
        <f t="shared" si="93"/>
        <v>3222250</v>
      </c>
      <c r="EX34" s="127">
        <v>1.23</v>
      </c>
      <c r="EY34" s="127" t="s">
        <v>63</v>
      </c>
      <c r="EZ34" s="128" t="s">
        <v>18</v>
      </c>
      <c r="FA34" s="129" t="s">
        <v>64</v>
      </c>
      <c r="FB34" s="130" t="s">
        <v>32</v>
      </c>
      <c r="FC34" s="135">
        <v>49473.0</v>
      </c>
      <c r="FD34" s="136">
        <f t="shared" si="35"/>
        <v>64315</v>
      </c>
      <c r="FE34" s="141">
        <v>50.0</v>
      </c>
      <c r="FF34" s="134">
        <f t="shared" si="94"/>
        <v>3215750</v>
      </c>
      <c r="FG34" s="127">
        <v>1.23</v>
      </c>
      <c r="FH34" s="127" t="s">
        <v>63</v>
      </c>
      <c r="FI34" s="128" t="s">
        <v>18</v>
      </c>
      <c r="FJ34" s="129" t="s">
        <v>64</v>
      </c>
      <c r="FK34" s="130" t="s">
        <v>32</v>
      </c>
      <c r="FL34" s="135">
        <v>50678.0</v>
      </c>
      <c r="FM34" s="136">
        <f t="shared" si="37"/>
        <v>65881</v>
      </c>
      <c r="FN34" s="141">
        <v>50.0</v>
      </c>
      <c r="FO34" s="134">
        <f t="shared" si="95"/>
        <v>3294050</v>
      </c>
      <c r="FP34" s="127">
        <v>1.23</v>
      </c>
      <c r="FQ34" s="127" t="s">
        <v>63</v>
      </c>
      <c r="FR34" s="128" t="s">
        <v>18</v>
      </c>
      <c r="FS34" s="129" t="s">
        <v>64</v>
      </c>
      <c r="FT34" s="130" t="s">
        <v>32</v>
      </c>
      <c r="FU34" s="135">
        <v>49447.0</v>
      </c>
      <c r="FV34" s="136">
        <f t="shared" si="39"/>
        <v>64281</v>
      </c>
      <c r="FW34" s="141">
        <v>50.0</v>
      </c>
      <c r="FX34" s="134">
        <f t="shared" si="96"/>
        <v>3214050</v>
      </c>
      <c r="FY34" s="127" t="s">
        <v>253</v>
      </c>
      <c r="FZ34" s="127" t="s">
        <v>63</v>
      </c>
      <c r="GA34" s="128" t="s">
        <v>18</v>
      </c>
      <c r="GB34" s="129" t="s">
        <v>64</v>
      </c>
      <c r="GC34" s="130" t="s">
        <v>32</v>
      </c>
      <c r="GD34" s="135">
        <v>49637.0</v>
      </c>
      <c r="GE34" s="136">
        <f t="shared" si="41"/>
        <v>64528</v>
      </c>
      <c r="GF34" s="141">
        <v>50.0</v>
      </c>
      <c r="GG34" s="134">
        <f t="shared" si="97"/>
        <v>3226400</v>
      </c>
      <c r="GH34" s="127" t="s">
        <v>253</v>
      </c>
      <c r="GI34" s="127" t="s">
        <v>63</v>
      </c>
      <c r="GJ34" s="128" t="s">
        <v>18</v>
      </c>
      <c r="GK34" s="129" t="s">
        <v>64</v>
      </c>
      <c r="GL34" s="130" t="s">
        <v>32</v>
      </c>
      <c r="GM34" s="135">
        <v>49440.0</v>
      </c>
      <c r="GN34" s="136">
        <f t="shared" si="43"/>
        <v>64272</v>
      </c>
      <c r="GO34" s="141">
        <v>50.0</v>
      </c>
      <c r="GP34" s="134">
        <f t="shared" si="98"/>
        <v>3213600</v>
      </c>
      <c r="GQ34" s="127">
        <v>1.23</v>
      </c>
      <c r="GR34" s="127" t="s">
        <v>63</v>
      </c>
      <c r="GS34" s="128" t="s">
        <v>18</v>
      </c>
      <c r="GT34" s="129" t="s">
        <v>64</v>
      </c>
      <c r="GU34" s="130" t="s">
        <v>32</v>
      </c>
      <c r="GV34" s="135">
        <v>50091.35</v>
      </c>
      <c r="GW34" s="136">
        <f t="shared" si="45"/>
        <v>65119</v>
      </c>
      <c r="GX34" s="141">
        <v>50.0</v>
      </c>
      <c r="GY34" s="134">
        <f t="shared" si="99"/>
        <v>3255950</v>
      </c>
      <c r="GZ34" s="127" t="s">
        <v>253</v>
      </c>
      <c r="HA34" s="127" t="s">
        <v>63</v>
      </c>
      <c r="HB34" s="128" t="s">
        <v>18</v>
      </c>
      <c r="HC34" s="129" t="s">
        <v>64</v>
      </c>
      <c r="HD34" s="130" t="s">
        <v>32</v>
      </c>
      <c r="HE34" s="135">
        <v>52353.0</v>
      </c>
      <c r="HF34" s="136">
        <f t="shared" si="47"/>
        <v>68059</v>
      </c>
      <c r="HG34" s="141">
        <v>50.0</v>
      </c>
      <c r="HH34" s="134">
        <f t="shared" si="100"/>
        <v>3402950</v>
      </c>
      <c r="HI34" s="127" t="s">
        <v>253</v>
      </c>
      <c r="HJ34" s="127" t="s">
        <v>63</v>
      </c>
      <c r="HK34" s="128" t="s">
        <v>18</v>
      </c>
      <c r="HL34" s="129" t="s">
        <v>64</v>
      </c>
      <c r="HM34" s="130" t="s">
        <v>32</v>
      </c>
      <c r="HN34" s="135">
        <v>52353.0</v>
      </c>
      <c r="HO34" s="136">
        <f t="shared" si="49"/>
        <v>68059</v>
      </c>
      <c r="HP34" s="141">
        <v>50.0</v>
      </c>
      <c r="HQ34" s="134">
        <f t="shared" si="101"/>
        <v>3402950</v>
      </c>
      <c r="HR34" s="127" t="s">
        <v>253</v>
      </c>
      <c r="HS34" s="127" t="s">
        <v>63</v>
      </c>
      <c r="HT34" s="128" t="s">
        <v>18</v>
      </c>
      <c r="HU34" s="129" t="s">
        <v>64</v>
      </c>
      <c r="HV34" s="130" t="s">
        <v>32</v>
      </c>
      <c r="HW34" s="135">
        <v>49707.0</v>
      </c>
      <c r="HX34" s="136">
        <f t="shared" si="51"/>
        <v>64619</v>
      </c>
      <c r="HY34" s="141">
        <v>50.0</v>
      </c>
      <c r="HZ34" s="134">
        <f t="shared" si="102"/>
        <v>3230950</v>
      </c>
      <c r="IA34" s="147" t="s">
        <v>253</v>
      </c>
      <c r="IB34" s="148" t="s">
        <v>63</v>
      </c>
      <c r="IC34" s="149" t="s">
        <v>18</v>
      </c>
      <c r="ID34" s="150" t="s">
        <v>64</v>
      </c>
      <c r="IE34" s="151" t="s">
        <v>32</v>
      </c>
      <c r="IF34" s="135">
        <v>49369.0</v>
      </c>
      <c r="IG34" s="136">
        <f t="shared" si="53"/>
        <v>64180</v>
      </c>
      <c r="IH34" s="141">
        <v>50.0</v>
      </c>
      <c r="II34" s="134">
        <f t="shared" si="103"/>
        <v>3209000</v>
      </c>
      <c r="IJ34" s="127" t="s">
        <v>253</v>
      </c>
      <c r="IK34" s="127" t="s">
        <v>63</v>
      </c>
      <c r="IL34" s="128" t="s">
        <v>18</v>
      </c>
      <c r="IM34" s="129" t="s">
        <v>64</v>
      </c>
      <c r="IN34" s="130" t="s">
        <v>32</v>
      </c>
      <c r="IO34" s="135">
        <v>49479.0</v>
      </c>
      <c r="IP34" s="136">
        <f t="shared" si="55"/>
        <v>64323</v>
      </c>
      <c r="IQ34" s="141">
        <v>50.0</v>
      </c>
      <c r="IR34" s="134">
        <f t="shared" si="104"/>
        <v>3216150</v>
      </c>
      <c r="IS34" s="127" t="s">
        <v>253</v>
      </c>
      <c r="IT34" s="127" t="s">
        <v>63</v>
      </c>
      <c r="IU34" s="128" t="s">
        <v>18</v>
      </c>
      <c r="IV34" s="129" t="s">
        <v>64</v>
      </c>
      <c r="IW34" s="130" t="s">
        <v>32</v>
      </c>
      <c r="IX34" s="135">
        <v>49437.0</v>
      </c>
      <c r="IY34" s="136">
        <f t="shared" si="57"/>
        <v>64268</v>
      </c>
      <c r="IZ34" s="141">
        <v>50.0</v>
      </c>
      <c r="JA34" s="134">
        <f t="shared" si="105"/>
        <v>3213400</v>
      </c>
      <c r="JB34" s="127" t="s">
        <v>253</v>
      </c>
      <c r="JC34" s="127" t="s">
        <v>63</v>
      </c>
      <c r="JD34" s="128" t="s">
        <v>18</v>
      </c>
      <c r="JE34" s="129" t="s">
        <v>64</v>
      </c>
      <c r="JF34" s="130" t="s">
        <v>32</v>
      </c>
      <c r="JG34" s="135">
        <v>48861.0</v>
      </c>
      <c r="JH34" s="136">
        <f t="shared" si="59"/>
        <v>63519</v>
      </c>
      <c r="JI34" s="141">
        <v>50.0</v>
      </c>
      <c r="JJ34" s="134">
        <f t="shared" si="106"/>
        <v>3175950</v>
      </c>
      <c r="JK34" s="127" t="s">
        <v>253</v>
      </c>
      <c r="JL34" s="127" t="s">
        <v>63</v>
      </c>
      <c r="JM34" s="128" t="s">
        <v>18</v>
      </c>
      <c r="JN34" s="129" t="s">
        <v>64</v>
      </c>
      <c r="JO34" s="130" t="s">
        <v>32</v>
      </c>
      <c r="JP34" s="135">
        <v>48280.0</v>
      </c>
      <c r="JQ34" s="136">
        <f t="shared" si="61"/>
        <v>62764</v>
      </c>
      <c r="JR34" s="141">
        <v>50.0</v>
      </c>
      <c r="JS34" s="134">
        <f t="shared" si="107"/>
        <v>3138200</v>
      </c>
      <c r="JT34" s="127" t="s">
        <v>253</v>
      </c>
      <c r="JU34" s="127" t="s">
        <v>63</v>
      </c>
      <c r="JV34" s="128" t="s">
        <v>18</v>
      </c>
      <c r="JW34" s="129" t="s">
        <v>64</v>
      </c>
      <c r="JX34" s="130" t="s">
        <v>32</v>
      </c>
      <c r="JY34" s="135">
        <v>49349.0</v>
      </c>
      <c r="JZ34" s="136">
        <f t="shared" si="63"/>
        <v>64154</v>
      </c>
      <c r="KA34" s="141">
        <v>50.0</v>
      </c>
      <c r="KB34" s="134">
        <f t="shared" si="108"/>
        <v>3207700</v>
      </c>
      <c r="KC34" s="127" t="s">
        <v>253</v>
      </c>
      <c r="KD34" s="127" t="s">
        <v>63</v>
      </c>
      <c r="KE34" s="128" t="s">
        <v>18</v>
      </c>
      <c r="KF34" s="129" t="s">
        <v>64</v>
      </c>
      <c r="KG34" s="130" t="s">
        <v>32</v>
      </c>
      <c r="KH34" s="135">
        <v>52000.0</v>
      </c>
      <c r="KI34" s="136">
        <f t="shared" si="65"/>
        <v>67600</v>
      </c>
      <c r="KJ34" s="141">
        <v>50.0</v>
      </c>
      <c r="KK34" s="134">
        <f t="shared" si="109"/>
        <v>3380000</v>
      </c>
      <c r="KL34" s="127" t="s">
        <v>253</v>
      </c>
      <c r="KM34" s="127" t="s">
        <v>63</v>
      </c>
      <c r="KN34" s="128" t="s">
        <v>18</v>
      </c>
      <c r="KO34" s="129" t="s">
        <v>64</v>
      </c>
      <c r="KP34" s="130" t="s">
        <v>32</v>
      </c>
      <c r="KQ34" s="135">
        <v>50259.0</v>
      </c>
      <c r="KR34" s="136">
        <f t="shared" si="67"/>
        <v>65337</v>
      </c>
      <c r="KS34" s="141">
        <v>50.0</v>
      </c>
      <c r="KT34" s="134">
        <f t="shared" si="110"/>
        <v>3266850</v>
      </c>
      <c r="KU34" s="127" t="s">
        <v>253</v>
      </c>
      <c r="KV34" s="127" t="s">
        <v>63</v>
      </c>
      <c r="KW34" s="128" t="s">
        <v>18</v>
      </c>
      <c r="KX34" s="129" t="s">
        <v>64</v>
      </c>
      <c r="KY34" s="130" t="s">
        <v>32</v>
      </c>
      <c r="KZ34" s="135">
        <v>49365.0</v>
      </c>
      <c r="LA34" s="136">
        <f t="shared" si="69"/>
        <v>64175</v>
      </c>
      <c r="LB34" s="141">
        <v>50.0</v>
      </c>
      <c r="LC34" s="134">
        <f t="shared" si="111"/>
        <v>3208750</v>
      </c>
      <c r="LD34" s="127" t="s">
        <v>253</v>
      </c>
      <c r="LE34" s="127" t="s">
        <v>63</v>
      </c>
      <c r="LF34" s="128" t="s">
        <v>18</v>
      </c>
      <c r="LG34" s="129" t="s">
        <v>64</v>
      </c>
      <c r="LH34" s="130" t="s">
        <v>32</v>
      </c>
      <c r="LI34" s="135">
        <v>49615.0</v>
      </c>
      <c r="LJ34" s="136">
        <f t="shared" si="71"/>
        <v>64500</v>
      </c>
      <c r="LK34" s="141">
        <v>50.0</v>
      </c>
      <c r="LL34" s="134">
        <f t="shared" si="112"/>
        <v>3225000</v>
      </c>
      <c r="LM34" s="147" t="s">
        <v>253</v>
      </c>
      <c r="LN34" s="148" t="s">
        <v>63</v>
      </c>
      <c r="LO34" s="149" t="s">
        <v>18</v>
      </c>
      <c r="LP34" s="129" t="s">
        <v>64</v>
      </c>
      <c r="LQ34" s="130" t="s">
        <v>32</v>
      </c>
      <c r="LR34" s="139">
        <v>48436.0</v>
      </c>
      <c r="LS34" s="136">
        <f t="shared" si="73"/>
        <v>62967</v>
      </c>
      <c r="LT34" s="141">
        <v>50.0</v>
      </c>
      <c r="LU34" s="134">
        <f t="shared" si="113"/>
        <v>3148350</v>
      </c>
      <c r="LV34" s="147" t="s">
        <v>253</v>
      </c>
      <c r="LW34" s="148" t="s">
        <v>63</v>
      </c>
      <c r="LX34" s="149" t="s">
        <v>18</v>
      </c>
      <c r="LY34" s="129" t="s">
        <v>64</v>
      </c>
      <c r="LZ34" s="130" t="s">
        <v>32</v>
      </c>
      <c r="MA34" s="139">
        <v>48640.0</v>
      </c>
      <c r="MB34" s="136">
        <f t="shared" si="75"/>
        <v>63232</v>
      </c>
      <c r="MC34" s="141">
        <v>50.0</v>
      </c>
      <c r="MD34" s="134">
        <f t="shared" si="114"/>
        <v>3161600</v>
      </c>
    </row>
    <row r="35" ht="18.0" customHeight="1">
      <c r="A35" s="127">
        <v>1.24</v>
      </c>
      <c r="B35" s="127">
        <v>14.4</v>
      </c>
      <c r="C35" s="128" t="s">
        <v>18</v>
      </c>
      <c r="D35" s="129" t="s">
        <v>66</v>
      </c>
      <c r="E35" s="130" t="s">
        <v>20</v>
      </c>
      <c r="F35" s="131">
        <v>91648.97</v>
      </c>
      <c r="G35" s="132">
        <f t="shared" si="1"/>
        <v>119144</v>
      </c>
      <c r="H35" s="140">
        <v>100.0</v>
      </c>
      <c r="I35" s="134">
        <f t="shared" si="77"/>
        <v>11914400</v>
      </c>
      <c r="J35" s="127">
        <v>1.24</v>
      </c>
      <c r="K35" s="127" t="s">
        <v>65</v>
      </c>
      <c r="L35" s="128" t="s">
        <v>18</v>
      </c>
      <c r="M35" s="129" t="s">
        <v>66</v>
      </c>
      <c r="N35" s="130" t="s">
        <v>20</v>
      </c>
      <c r="O35" s="135">
        <v>91521.0</v>
      </c>
      <c r="P35" s="136">
        <f t="shared" si="3"/>
        <v>118977</v>
      </c>
      <c r="Q35" s="141">
        <v>100.0</v>
      </c>
      <c r="R35" s="134">
        <f t="shared" si="78"/>
        <v>11897700</v>
      </c>
      <c r="S35" s="127">
        <v>1.24</v>
      </c>
      <c r="T35" s="127" t="s">
        <v>65</v>
      </c>
      <c r="U35" s="128" t="s">
        <v>18</v>
      </c>
      <c r="V35" s="129" t="s">
        <v>66</v>
      </c>
      <c r="W35" s="130" t="s">
        <v>20</v>
      </c>
      <c r="X35" s="135">
        <v>91989.93</v>
      </c>
      <c r="Y35" s="136">
        <f t="shared" si="5"/>
        <v>119587</v>
      </c>
      <c r="Z35" s="141">
        <v>100.0</v>
      </c>
      <c r="AA35" s="134">
        <f t="shared" si="79"/>
        <v>11958700</v>
      </c>
      <c r="AB35" s="127">
        <v>1.24</v>
      </c>
      <c r="AC35" s="127" t="s">
        <v>65</v>
      </c>
      <c r="AD35" s="128" t="s">
        <v>18</v>
      </c>
      <c r="AE35" s="129" t="s">
        <v>66</v>
      </c>
      <c r="AF35" s="130" t="s">
        <v>20</v>
      </c>
      <c r="AG35" s="135">
        <v>92378.0</v>
      </c>
      <c r="AH35" s="136">
        <f t="shared" si="7"/>
        <v>120091</v>
      </c>
      <c r="AI35" s="141">
        <v>100.0</v>
      </c>
      <c r="AJ35" s="134">
        <f t="shared" si="80"/>
        <v>12009100</v>
      </c>
      <c r="AK35" s="127">
        <v>1.24</v>
      </c>
      <c r="AL35" s="127" t="s">
        <v>65</v>
      </c>
      <c r="AM35" s="128" t="s">
        <v>18</v>
      </c>
      <c r="AN35" s="129" t="s">
        <v>66</v>
      </c>
      <c r="AO35" s="130" t="s">
        <v>20</v>
      </c>
      <c r="AP35" s="135">
        <v>91629.0</v>
      </c>
      <c r="AQ35" s="136">
        <f t="shared" si="9"/>
        <v>119118</v>
      </c>
      <c r="AR35" s="141">
        <v>100.0</v>
      </c>
      <c r="AS35" s="134">
        <f t="shared" si="81"/>
        <v>11911800</v>
      </c>
      <c r="AT35" s="127">
        <v>1.24</v>
      </c>
      <c r="AU35" s="127" t="s">
        <v>65</v>
      </c>
      <c r="AV35" s="128" t="s">
        <v>18</v>
      </c>
      <c r="AW35" s="129" t="s">
        <v>66</v>
      </c>
      <c r="AX35" s="130" t="s">
        <v>20</v>
      </c>
      <c r="AY35" s="135">
        <v>91717.0</v>
      </c>
      <c r="AZ35" s="136">
        <f t="shared" si="11"/>
        <v>119232</v>
      </c>
      <c r="BA35" s="141">
        <v>100.0</v>
      </c>
      <c r="BB35" s="134">
        <f t="shared" si="82"/>
        <v>11923200</v>
      </c>
      <c r="BC35" s="127">
        <v>1.24</v>
      </c>
      <c r="BD35" s="127" t="s">
        <v>65</v>
      </c>
      <c r="BE35" s="128" t="s">
        <v>18</v>
      </c>
      <c r="BF35" s="129" t="s">
        <v>66</v>
      </c>
      <c r="BG35" s="130" t="s">
        <v>20</v>
      </c>
      <c r="BH35" s="135">
        <v>92280.0</v>
      </c>
      <c r="BI35" s="136">
        <f t="shared" si="13"/>
        <v>119964</v>
      </c>
      <c r="BJ35" s="141">
        <v>100.0</v>
      </c>
      <c r="BK35" s="134">
        <f t="shared" si="83"/>
        <v>11996400</v>
      </c>
      <c r="BL35" s="127">
        <v>1.24</v>
      </c>
      <c r="BM35" s="127" t="s">
        <v>65</v>
      </c>
      <c r="BN35" s="128" t="s">
        <v>18</v>
      </c>
      <c r="BO35" s="129" t="s">
        <v>66</v>
      </c>
      <c r="BP35" s="130" t="s">
        <v>20</v>
      </c>
      <c r="BQ35" s="135">
        <v>92516.0</v>
      </c>
      <c r="BR35" s="136">
        <f t="shared" si="15"/>
        <v>120271</v>
      </c>
      <c r="BS35" s="141">
        <v>100.0</v>
      </c>
      <c r="BT35" s="134">
        <f t="shared" si="84"/>
        <v>12027100</v>
      </c>
      <c r="BU35" s="127">
        <v>1.24</v>
      </c>
      <c r="BV35" s="127" t="s">
        <v>65</v>
      </c>
      <c r="BW35" s="128" t="s">
        <v>18</v>
      </c>
      <c r="BX35" s="129" t="s">
        <v>66</v>
      </c>
      <c r="BY35" s="130" t="s">
        <v>20</v>
      </c>
      <c r="BZ35" s="135">
        <v>92331.0</v>
      </c>
      <c r="CA35" s="136">
        <f t="shared" si="17"/>
        <v>120030</v>
      </c>
      <c r="CB35" s="141">
        <v>100.0</v>
      </c>
      <c r="CC35" s="134">
        <f t="shared" si="85"/>
        <v>12003000</v>
      </c>
      <c r="CD35" s="127" t="s">
        <v>254</v>
      </c>
      <c r="CE35" s="127" t="s">
        <v>65</v>
      </c>
      <c r="CF35" s="128" t="s">
        <v>18</v>
      </c>
      <c r="CG35" s="129" t="s">
        <v>66</v>
      </c>
      <c r="CH35" s="130" t="s">
        <v>20</v>
      </c>
      <c r="CI35" s="135">
        <v>89623.0</v>
      </c>
      <c r="CJ35" s="136">
        <f t="shared" si="19"/>
        <v>116510</v>
      </c>
      <c r="CK35" s="141">
        <v>100.0</v>
      </c>
      <c r="CL35" s="134">
        <f t="shared" si="86"/>
        <v>11651000</v>
      </c>
      <c r="CM35" s="127" t="s">
        <v>254</v>
      </c>
      <c r="CN35" s="127" t="s">
        <v>65</v>
      </c>
      <c r="CO35" s="128" t="s">
        <v>18</v>
      </c>
      <c r="CP35" s="129" t="s">
        <v>66</v>
      </c>
      <c r="CQ35" s="130" t="s">
        <v>20</v>
      </c>
      <c r="CR35" s="135">
        <v>92927.71</v>
      </c>
      <c r="CS35" s="136">
        <f t="shared" si="21"/>
        <v>120806</v>
      </c>
      <c r="CT35" s="141">
        <v>100.0</v>
      </c>
      <c r="CU35" s="134">
        <f t="shared" si="87"/>
        <v>12080600</v>
      </c>
      <c r="CV35" s="127" t="s">
        <v>254</v>
      </c>
      <c r="CW35" s="127" t="s">
        <v>65</v>
      </c>
      <c r="CX35" s="128" t="s">
        <v>18</v>
      </c>
      <c r="CY35" s="129" t="s">
        <v>66</v>
      </c>
      <c r="CZ35" s="130" t="s">
        <v>20</v>
      </c>
      <c r="DA35" s="135">
        <v>93519.0</v>
      </c>
      <c r="DB35" s="136">
        <f t="shared" si="23"/>
        <v>121575</v>
      </c>
      <c r="DC35" s="141">
        <v>100.0</v>
      </c>
      <c r="DD35" s="134">
        <f t="shared" si="88"/>
        <v>12157500</v>
      </c>
      <c r="DE35" s="127" t="s">
        <v>254</v>
      </c>
      <c r="DF35" s="127" t="s">
        <v>65</v>
      </c>
      <c r="DG35" s="128" t="s">
        <v>18</v>
      </c>
      <c r="DH35" s="129" t="s">
        <v>66</v>
      </c>
      <c r="DI35" s="130" t="s">
        <v>20</v>
      </c>
      <c r="DJ35" s="135">
        <v>97410.0</v>
      </c>
      <c r="DK35" s="136">
        <f t="shared" si="25"/>
        <v>126633</v>
      </c>
      <c r="DL35" s="141">
        <v>100.0</v>
      </c>
      <c r="DM35" s="134">
        <f t="shared" si="89"/>
        <v>12663300</v>
      </c>
      <c r="DN35" s="127" t="s">
        <v>254</v>
      </c>
      <c r="DO35" s="127" t="s">
        <v>65</v>
      </c>
      <c r="DP35" s="128" t="s">
        <v>18</v>
      </c>
      <c r="DQ35" s="129" t="s">
        <v>66</v>
      </c>
      <c r="DR35" s="130" t="s">
        <v>20</v>
      </c>
      <c r="DS35" s="135">
        <v>92165.0</v>
      </c>
      <c r="DT35" s="136">
        <f t="shared" si="27"/>
        <v>119815</v>
      </c>
      <c r="DU35" s="141">
        <v>100.0</v>
      </c>
      <c r="DV35" s="134">
        <f t="shared" si="90"/>
        <v>11981500</v>
      </c>
      <c r="DW35" s="127" t="s">
        <v>254</v>
      </c>
      <c r="DX35" s="127" t="s">
        <v>65</v>
      </c>
      <c r="DY35" s="128" t="s">
        <v>18</v>
      </c>
      <c r="DZ35" s="129" t="s">
        <v>66</v>
      </c>
      <c r="EA35" s="130" t="s">
        <v>20</v>
      </c>
      <c r="EB35" s="135">
        <v>91374.0</v>
      </c>
      <c r="EC35" s="136">
        <f t="shared" si="29"/>
        <v>118786</v>
      </c>
      <c r="ED35" s="141">
        <v>100.0</v>
      </c>
      <c r="EE35" s="134">
        <f t="shared" si="91"/>
        <v>11878600</v>
      </c>
      <c r="EF35" s="127">
        <v>1.24</v>
      </c>
      <c r="EG35" s="127" t="s">
        <v>65</v>
      </c>
      <c r="EH35" s="128" t="s">
        <v>18</v>
      </c>
      <c r="EI35" s="129" t="s">
        <v>66</v>
      </c>
      <c r="EJ35" s="130" t="s">
        <v>20</v>
      </c>
      <c r="EK35" s="135">
        <v>97416.0</v>
      </c>
      <c r="EL35" s="136">
        <f t="shared" si="31"/>
        <v>126641</v>
      </c>
      <c r="EM35" s="141">
        <v>100.0</v>
      </c>
      <c r="EN35" s="134">
        <f t="shared" si="92"/>
        <v>12664100</v>
      </c>
      <c r="EO35" s="127">
        <v>1.24</v>
      </c>
      <c r="EP35" s="127" t="s">
        <v>65</v>
      </c>
      <c r="EQ35" s="128" t="s">
        <v>18</v>
      </c>
      <c r="ER35" s="129" t="s">
        <v>66</v>
      </c>
      <c r="ES35" s="130" t="s">
        <v>20</v>
      </c>
      <c r="ET35" s="135">
        <v>92243.0</v>
      </c>
      <c r="EU35" s="136">
        <f t="shared" si="33"/>
        <v>119916</v>
      </c>
      <c r="EV35" s="141">
        <v>100.0</v>
      </c>
      <c r="EW35" s="134">
        <f t="shared" si="93"/>
        <v>11991600</v>
      </c>
      <c r="EX35" s="127">
        <v>1.24</v>
      </c>
      <c r="EY35" s="127" t="s">
        <v>65</v>
      </c>
      <c r="EZ35" s="128" t="s">
        <v>18</v>
      </c>
      <c r="FA35" s="129" t="s">
        <v>66</v>
      </c>
      <c r="FB35" s="130" t="s">
        <v>20</v>
      </c>
      <c r="FC35" s="135">
        <v>92058.0</v>
      </c>
      <c r="FD35" s="136">
        <f t="shared" si="35"/>
        <v>119675</v>
      </c>
      <c r="FE35" s="141">
        <v>100.0</v>
      </c>
      <c r="FF35" s="134">
        <f t="shared" si="94"/>
        <v>11967500</v>
      </c>
      <c r="FG35" s="127">
        <v>1.24</v>
      </c>
      <c r="FH35" s="127" t="s">
        <v>65</v>
      </c>
      <c r="FI35" s="128" t="s">
        <v>18</v>
      </c>
      <c r="FJ35" s="129" t="s">
        <v>66</v>
      </c>
      <c r="FK35" s="130" t="s">
        <v>20</v>
      </c>
      <c r="FL35" s="135">
        <v>92789.0</v>
      </c>
      <c r="FM35" s="136">
        <f t="shared" si="37"/>
        <v>120626</v>
      </c>
      <c r="FN35" s="141">
        <v>100.0</v>
      </c>
      <c r="FO35" s="134">
        <f t="shared" si="95"/>
        <v>12062600</v>
      </c>
      <c r="FP35" s="127">
        <v>1.24</v>
      </c>
      <c r="FQ35" s="127" t="s">
        <v>65</v>
      </c>
      <c r="FR35" s="128" t="s">
        <v>18</v>
      </c>
      <c r="FS35" s="129" t="s">
        <v>66</v>
      </c>
      <c r="FT35" s="130" t="s">
        <v>20</v>
      </c>
      <c r="FU35" s="135">
        <v>92009.0</v>
      </c>
      <c r="FV35" s="136">
        <f t="shared" si="39"/>
        <v>119612</v>
      </c>
      <c r="FW35" s="141">
        <v>100.0</v>
      </c>
      <c r="FX35" s="134">
        <f t="shared" si="96"/>
        <v>11961200</v>
      </c>
      <c r="FY35" s="127" t="s">
        <v>254</v>
      </c>
      <c r="FZ35" s="127" t="s">
        <v>65</v>
      </c>
      <c r="GA35" s="128" t="s">
        <v>18</v>
      </c>
      <c r="GB35" s="129" t="s">
        <v>66</v>
      </c>
      <c r="GC35" s="130" t="s">
        <v>20</v>
      </c>
      <c r="GD35" s="135">
        <v>92362.0</v>
      </c>
      <c r="GE35" s="136">
        <f t="shared" si="41"/>
        <v>120071</v>
      </c>
      <c r="GF35" s="141">
        <v>100.0</v>
      </c>
      <c r="GG35" s="134">
        <f t="shared" si="97"/>
        <v>12007100</v>
      </c>
      <c r="GH35" s="127" t="s">
        <v>254</v>
      </c>
      <c r="GI35" s="127" t="s">
        <v>65</v>
      </c>
      <c r="GJ35" s="128" t="s">
        <v>18</v>
      </c>
      <c r="GK35" s="129" t="s">
        <v>66</v>
      </c>
      <c r="GL35" s="130" t="s">
        <v>20</v>
      </c>
      <c r="GM35" s="135">
        <v>91995.0</v>
      </c>
      <c r="GN35" s="136">
        <f t="shared" si="43"/>
        <v>119594</v>
      </c>
      <c r="GO35" s="141">
        <v>100.0</v>
      </c>
      <c r="GP35" s="134">
        <f t="shared" si="98"/>
        <v>11959400</v>
      </c>
      <c r="GQ35" s="127">
        <v>1.24</v>
      </c>
      <c r="GR35" s="127" t="s">
        <v>65</v>
      </c>
      <c r="GS35" s="128" t="s">
        <v>18</v>
      </c>
      <c r="GT35" s="129" t="s">
        <v>66</v>
      </c>
      <c r="GU35" s="130" t="s">
        <v>20</v>
      </c>
      <c r="GV35" s="135">
        <v>93207.63</v>
      </c>
      <c r="GW35" s="136">
        <f t="shared" si="45"/>
        <v>121170</v>
      </c>
      <c r="GX35" s="141">
        <v>100.0</v>
      </c>
      <c r="GY35" s="134">
        <f t="shared" si="99"/>
        <v>12117000</v>
      </c>
      <c r="GZ35" s="127" t="s">
        <v>254</v>
      </c>
      <c r="HA35" s="127" t="s">
        <v>65</v>
      </c>
      <c r="HB35" s="128" t="s">
        <v>18</v>
      </c>
      <c r="HC35" s="129" t="s">
        <v>66</v>
      </c>
      <c r="HD35" s="130" t="s">
        <v>20</v>
      </c>
      <c r="HE35" s="135">
        <v>97416.0</v>
      </c>
      <c r="HF35" s="136">
        <f t="shared" si="47"/>
        <v>126641</v>
      </c>
      <c r="HG35" s="141">
        <v>100.0</v>
      </c>
      <c r="HH35" s="134">
        <f t="shared" si="100"/>
        <v>12664100</v>
      </c>
      <c r="HI35" s="127" t="s">
        <v>254</v>
      </c>
      <c r="HJ35" s="127" t="s">
        <v>65</v>
      </c>
      <c r="HK35" s="128" t="s">
        <v>18</v>
      </c>
      <c r="HL35" s="129" t="s">
        <v>66</v>
      </c>
      <c r="HM35" s="130" t="s">
        <v>20</v>
      </c>
      <c r="HN35" s="135">
        <v>97416.0</v>
      </c>
      <c r="HO35" s="136">
        <f t="shared" si="49"/>
        <v>126641</v>
      </c>
      <c r="HP35" s="141">
        <v>100.0</v>
      </c>
      <c r="HQ35" s="134">
        <f t="shared" si="101"/>
        <v>12664100</v>
      </c>
      <c r="HR35" s="127" t="s">
        <v>254</v>
      </c>
      <c r="HS35" s="127" t="s">
        <v>65</v>
      </c>
      <c r="HT35" s="128" t="s">
        <v>18</v>
      </c>
      <c r="HU35" s="129" t="s">
        <v>66</v>
      </c>
      <c r="HV35" s="130" t="s">
        <v>20</v>
      </c>
      <c r="HW35" s="135">
        <v>92450.0</v>
      </c>
      <c r="HX35" s="136">
        <f t="shared" si="51"/>
        <v>120185</v>
      </c>
      <c r="HY35" s="141">
        <v>100.0</v>
      </c>
      <c r="HZ35" s="134">
        <f t="shared" si="102"/>
        <v>12018500</v>
      </c>
      <c r="IA35" s="147" t="s">
        <v>254</v>
      </c>
      <c r="IB35" s="148" t="s">
        <v>65</v>
      </c>
      <c r="IC35" s="149" t="s">
        <v>18</v>
      </c>
      <c r="ID35" s="150" t="s">
        <v>66</v>
      </c>
      <c r="IE35" s="151" t="s">
        <v>20</v>
      </c>
      <c r="IF35" s="135">
        <v>91863.0</v>
      </c>
      <c r="IG35" s="136">
        <f t="shared" si="53"/>
        <v>119422</v>
      </c>
      <c r="IH35" s="141">
        <v>100.0</v>
      </c>
      <c r="II35" s="134">
        <f t="shared" si="103"/>
        <v>11942200</v>
      </c>
      <c r="IJ35" s="127" t="s">
        <v>254</v>
      </c>
      <c r="IK35" s="127" t="s">
        <v>65</v>
      </c>
      <c r="IL35" s="128" t="s">
        <v>18</v>
      </c>
      <c r="IM35" s="129" t="s">
        <v>66</v>
      </c>
      <c r="IN35" s="130" t="s">
        <v>20</v>
      </c>
      <c r="IO35" s="135">
        <v>92068.0</v>
      </c>
      <c r="IP35" s="136">
        <f t="shared" si="55"/>
        <v>119688</v>
      </c>
      <c r="IQ35" s="141">
        <v>100.0</v>
      </c>
      <c r="IR35" s="134">
        <f t="shared" si="104"/>
        <v>11968800</v>
      </c>
      <c r="IS35" s="127" t="s">
        <v>254</v>
      </c>
      <c r="IT35" s="127" t="s">
        <v>65</v>
      </c>
      <c r="IU35" s="128" t="s">
        <v>18</v>
      </c>
      <c r="IV35" s="129" t="s">
        <v>66</v>
      </c>
      <c r="IW35" s="130" t="s">
        <v>20</v>
      </c>
      <c r="IX35" s="135">
        <v>91990.0</v>
      </c>
      <c r="IY35" s="136">
        <f t="shared" si="57"/>
        <v>119587</v>
      </c>
      <c r="IZ35" s="141">
        <v>100.0</v>
      </c>
      <c r="JA35" s="134">
        <f t="shared" si="105"/>
        <v>11958700</v>
      </c>
      <c r="JB35" s="127" t="s">
        <v>254</v>
      </c>
      <c r="JC35" s="127" t="s">
        <v>65</v>
      </c>
      <c r="JD35" s="128" t="s">
        <v>18</v>
      </c>
      <c r="JE35" s="129" t="s">
        <v>66</v>
      </c>
      <c r="JF35" s="130" t="s">
        <v>20</v>
      </c>
      <c r="JG35" s="135">
        <v>90918.0</v>
      </c>
      <c r="JH35" s="136">
        <f t="shared" si="59"/>
        <v>118193</v>
      </c>
      <c r="JI35" s="141">
        <v>100.0</v>
      </c>
      <c r="JJ35" s="134">
        <f t="shared" si="106"/>
        <v>11819300</v>
      </c>
      <c r="JK35" s="127" t="s">
        <v>254</v>
      </c>
      <c r="JL35" s="127" t="s">
        <v>65</v>
      </c>
      <c r="JM35" s="128" t="s">
        <v>18</v>
      </c>
      <c r="JN35" s="129" t="s">
        <v>66</v>
      </c>
      <c r="JO35" s="130" t="s">
        <v>20</v>
      </c>
      <c r="JP35" s="135">
        <v>89837.0</v>
      </c>
      <c r="JQ35" s="136">
        <f t="shared" si="61"/>
        <v>116788</v>
      </c>
      <c r="JR35" s="141">
        <v>100.0</v>
      </c>
      <c r="JS35" s="134">
        <f t="shared" si="107"/>
        <v>11678800</v>
      </c>
      <c r="JT35" s="127" t="s">
        <v>254</v>
      </c>
      <c r="JU35" s="127" t="s">
        <v>65</v>
      </c>
      <c r="JV35" s="128" t="s">
        <v>18</v>
      </c>
      <c r="JW35" s="129" t="s">
        <v>66</v>
      </c>
      <c r="JX35" s="130" t="s">
        <v>20</v>
      </c>
      <c r="JY35" s="135">
        <v>91827.0</v>
      </c>
      <c r="JZ35" s="136">
        <f t="shared" si="63"/>
        <v>119375</v>
      </c>
      <c r="KA35" s="141">
        <v>100.0</v>
      </c>
      <c r="KB35" s="134">
        <f t="shared" si="108"/>
        <v>11937500</v>
      </c>
      <c r="KC35" s="127" t="s">
        <v>254</v>
      </c>
      <c r="KD35" s="127" t="s">
        <v>65</v>
      </c>
      <c r="KE35" s="128" t="s">
        <v>18</v>
      </c>
      <c r="KF35" s="129" t="s">
        <v>66</v>
      </c>
      <c r="KG35" s="130" t="s">
        <v>20</v>
      </c>
      <c r="KH35" s="135">
        <v>97000.0</v>
      </c>
      <c r="KI35" s="136">
        <f t="shared" si="65"/>
        <v>126100</v>
      </c>
      <c r="KJ35" s="141">
        <v>100.0</v>
      </c>
      <c r="KK35" s="134">
        <f t="shared" si="109"/>
        <v>12610000</v>
      </c>
      <c r="KL35" s="127" t="s">
        <v>254</v>
      </c>
      <c r="KM35" s="127" t="s">
        <v>65</v>
      </c>
      <c r="KN35" s="128" t="s">
        <v>18</v>
      </c>
      <c r="KO35" s="129" t="s">
        <v>66</v>
      </c>
      <c r="KP35" s="130" t="s">
        <v>20</v>
      </c>
      <c r="KQ35" s="135">
        <v>93519.0</v>
      </c>
      <c r="KR35" s="136">
        <f t="shared" si="67"/>
        <v>121575</v>
      </c>
      <c r="KS35" s="141">
        <v>100.0</v>
      </c>
      <c r="KT35" s="134">
        <f t="shared" si="110"/>
        <v>12157500</v>
      </c>
      <c r="KU35" s="127" t="s">
        <v>254</v>
      </c>
      <c r="KV35" s="127" t="s">
        <v>65</v>
      </c>
      <c r="KW35" s="128" t="s">
        <v>18</v>
      </c>
      <c r="KX35" s="129" t="s">
        <v>66</v>
      </c>
      <c r="KY35" s="130" t="s">
        <v>20</v>
      </c>
      <c r="KZ35" s="135">
        <v>91855.0</v>
      </c>
      <c r="LA35" s="136">
        <f t="shared" si="69"/>
        <v>119412</v>
      </c>
      <c r="LB35" s="141">
        <v>100.0</v>
      </c>
      <c r="LC35" s="134">
        <f t="shared" si="111"/>
        <v>11941200</v>
      </c>
      <c r="LD35" s="127" t="s">
        <v>254</v>
      </c>
      <c r="LE35" s="127" t="s">
        <v>65</v>
      </c>
      <c r="LF35" s="128" t="s">
        <v>18</v>
      </c>
      <c r="LG35" s="129" t="s">
        <v>66</v>
      </c>
      <c r="LH35" s="130" t="s">
        <v>20</v>
      </c>
      <c r="LI35" s="135">
        <v>92321.0</v>
      </c>
      <c r="LJ35" s="136">
        <f t="shared" si="71"/>
        <v>120017</v>
      </c>
      <c r="LK35" s="141">
        <v>100.0</v>
      </c>
      <c r="LL35" s="134">
        <f t="shared" si="112"/>
        <v>12001700</v>
      </c>
      <c r="LM35" s="147" t="s">
        <v>254</v>
      </c>
      <c r="LN35" s="148" t="s">
        <v>65</v>
      </c>
      <c r="LO35" s="149" t="s">
        <v>18</v>
      </c>
      <c r="LP35" s="129" t="s">
        <v>66</v>
      </c>
      <c r="LQ35" s="130" t="s">
        <v>20</v>
      </c>
      <c r="LR35" s="139">
        <v>90127.0</v>
      </c>
      <c r="LS35" s="136">
        <f t="shared" si="73"/>
        <v>117165</v>
      </c>
      <c r="LT35" s="141">
        <v>100.0</v>
      </c>
      <c r="LU35" s="134">
        <f t="shared" si="113"/>
        <v>11716500</v>
      </c>
      <c r="LV35" s="147" t="s">
        <v>254</v>
      </c>
      <c r="LW35" s="148" t="s">
        <v>65</v>
      </c>
      <c r="LX35" s="149" t="s">
        <v>18</v>
      </c>
      <c r="LY35" s="129" t="s">
        <v>66</v>
      </c>
      <c r="LZ35" s="130" t="s">
        <v>20</v>
      </c>
      <c r="MA35" s="139">
        <v>90507.0</v>
      </c>
      <c r="MB35" s="136">
        <f t="shared" si="75"/>
        <v>117659</v>
      </c>
      <c r="MC35" s="141">
        <v>100.0</v>
      </c>
      <c r="MD35" s="134">
        <f t="shared" si="114"/>
        <v>11765900</v>
      </c>
    </row>
    <row r="36" ht="18.0" customHeight="1">
      <c r="A36" s="127">
        <v>1.25</v>
      </c>
      <c r="B36" s="156">
        <v>5.1</v>
      </c>
      <c r="C36" s="128" t="s">
        <v>18</v>
      </c>
      <c r="D36" s="157" t="s">
        <v>68</v>
      </c>
      <c r="E36" s="130" t="s">
        <v>20</v>
      </c>
      <c r="F36" s="158">
        <v>95873.16</v>
      </c>
      <c r="G36" s="132">
        <f t="shared" si="1"/>
        <v>124635</v>
      </c>
      <c r="H36" s="140">
        <v>100.0</v>
      </c>
      <c r="I36" s="134">
        <f t="shared" si="77"/>
        <v>12463500</v>
      </c>
      <c r="J36" s="127">
        <v>1.25</v>
      </c>
      <c r="K36" s="156" t="s">
        <v>67</v>
      </c>
      <c r="L36" s="128" t="s">
        <v>18</v>
      </c>
      <c r="M36" s="157" t="s">
        <v>68</v>
      </c>
      <c r="N36" s="130" t="s">
        <v>20</v>
      </c>
      <c r="O36" s="159">
        <v>95739.0</v>
      </c>
      <c r="P36" s="136">
        <f t="shared" si="3"/>
        <v>124461</v>
      </c>
      <c r="Q36" s="141">
        <v>100.0</v>
      </c>
      <c r="R36" s="134">
        <f t="shared" si="78"/>
        <v>12446100</v>
      </c>
      <c r="S36" s="127">
        <v>1.25</v>
      </c>
      <c r="T36" s="156" t="s">
        <v>67</v>
      </c>
      <c r="U36" s="128" t="s">
        <v>18</v>
      </c>
      <c r="V36" s="157" t="s">
        <v>68</v>
      </c>
      <c r="W36" s="130" t="s">
        <v>20</v>
      </c>
      <c r="X36" s="159">
        <v>96229.84</v>
      </c>
      <c r="Y36" s="136">
        <f t="shared" si="5"/>
        <v>125099</v>
      </c>
      <c r="Z36" s="141">
        <v>100.0</v>
      </c>
      <c r="AA36" s="134">
        <f t="shared" si="79"/>
        <v>12509900</v>
      </c>
      <c r="AB36" s="127">
        <v>1.25</v>
      </c>
      <c r="AC36" s="156" t="s">
        <v>67</v>
      </c>
      <c r="AD36" s="128" t="s">
        <v>18</v>
      </c>
      <c r="AE36" s="157" t="s">
        <v>68</v>
      </c>
      <c r="AF36" s="130" t="s">
        <v>20</v>
      </c>
      <c r="AG36" s="159">
        <v>96635.0</v>
      </c>
      <c r="AH36" s="136">
        <f t="shared" si="7"/>
        <v>125626</v>
      </c>
      <c r="AI36" s="141">
        <v>100.0</v>
      </c>
      <c r="AJ36" s="134">
        <f t="shared" si="80"/>
        <v>12562600</v>
      </c>
      <c r="AK36" s="127">
        <v>1.25</v>
      </c>
      <c r="AL36" s="156" t="s">
        <v>67</v>
      </c>
      <c r="AM36" s="128" t="s">
        <v>18</v>
      </c>
      <c r="AN36" s="157" t="s">
        <v>68</v>
      </c>
      <c r="AO36" s="130" t="s">
        <v>20</v>
      </c>
      <c r="AP36" s="159">
        <v>95852.0</v>
      </c>
      <c r="AQ36" s="136">
        <f t="shared" si="9"/>
        <v>124608</v>
      </c>
      <c r="AR36" s="141">
        <v>100.0</v>
      </c>
      <c r="AS36" s="134">
        <f t="shared" si="81"/>
        <v>12460800</v>
      </c>
      <c r="AT36" s="127">
        <v>1.25</v>
      </c>
      <c r="AU36" s="156" t="s">
        <v>67</v>
      </c>
      <c r="AV36" s="128" t="s">
        <v>18</v>
      </c>
      <c r="AW36" s="157" t="s">
        <v>68</v>
      </c>
      <c r="AX36" s="130" t="s">
        <v>20</v>
      </c>
      <c r="AY36" s="159">
        <v>95944.0</v>
      </c>
      <c r="AZ36" s="136">
        <f t="shared" si="11"/>
        <v>124727</v>
      </c>
      <c r="BA36" s="141">
        <v>100.0</v>
      </c>
      <c r="BB36" s="134">
        <f t="shared" si="82"/>
        <v>12472700</v>
      </c>
      <c r="BC36" s="127">
        <v>1.25</v>
      </c>
      <c r="BD36" s="156" t="s">
        <v>67</v>
      </c>
      <c r="BE36" s="128" t="s">
        <v>18</v>
      </c>
      <c r="BF36" s="157" t="s">
        <v>68</v>
      </c>
      <c r="BG36" s="130" t="s">
        <v>20</v>
      </c>
      <c r="BH36" s="159">
        <v>96534.0</v>
      </c>
      <c r="BI36" s="136">
        <f t="shared" si="13"/>
        <v>125494</v>
      </c>
      <c r="BJ36" s="141">
        <v>100.0</v>
      </c>
      <c r="BK36" s="134">
        <f t="shared" si="83"/>
        <v>12549400</v>
      </c>
      <c r="BL36" s="127">
        <v>1.25</v>
      </c>
      <c r="BM36" s="156" t="s">
        <v>67</v>
      </c>
      <c r="BN36" s="128" t="s">
        <v>18</v>
      </c>
      <c r="BO36" s="157" t="s">
        <v>68</v>
      </c>
      <c r="BP36" s="130" t="s">
        <v>20</v>
      </c>
      <c r="BQ36" s="159">
        <v>96780.0</v>
      </c>
      <c r="BR36" s="136">
        <f t="shared" si="15"/>
        <v>125814</v>
      </c>
      <c r="BS36" s="141">
        <v>100.0</v>
      </c>
      <c r="BT36" s="134">
        <f t="shared" si="84"/>
        <v>12581400</v>
      </c>
      <c r="BU36" s="127">
        <v>1.25</v>
      </c>
      <c r="BV36" s="156" t="s">
        <v>67</v>
      </c>
      <c r="BW36" s="128" t="s">
        <v>18</v>
      </c>
      <c r="BX36" s="157" t="s">
        <v>68</v>
      </c>
      <c r="BY36" s="130" t="s">
        <v>20</v>
      </c>
      <c r="BZ36" s="159">
        <v>96587.0</v>
      </c>
      <c r="CA36" s="136">
        <f t="shared" si="17"/>
        <v>125563</v>
      </c>
      <c r="CB36" s="141">
        <v>100.0</v>
      </c>
      <c r="CC36" s="134">
        <f t="shared" si="85"/>
        <v>12556300</v>
      </c>
      <c r="CD36" s="127" t="s">
        <v>255</v>
      </c>
      <c r="CE36" s="156" t="s">
        <v>67</v>
      </c>
      <c r="CF36" s="128" t="s">
        <v>18</v>
      </c>
      <c r="CG36" s="157" t="s">
        <v>68</v>
      </c>
      <c r="CH36" s="130" t="s">
        <v>20</v>
      </c>
      <c r="CI36" s="159">
        <v>93754.0</v>
      </c>
      <c r="CJ36" s="136">
        <f t="shared" si="19"/>
        <v>121880</v>
      </c>
      <c r="CK36" s="141">
        <v>100.0</v>
      </c>
      <c r="CL36" s="134">
        <f t="shared" si="86"/>
        <v>12188000</v>
      </c>
      <c r="CM36" s="127" t="s">
        <v>255</v>
      </c>
      <c r="CN36" s="156" t="s">
        <v>67</v>
      </c>
      <c r="CO36" s="128" t="s">
        <v>18</v>
      </c>
      <c r="CP36" s="157" t="s">
        <v>68</v>
      </c>
      <c r="CQ36" s="130" t="s">
        <v>20</v>
      </c>
      <c r="CR36" s="159">
        <v>97210.84</v>
      </c>
      <c r="CS36" s="136">
        <f t="shared" si="21"/>
        <v>126374</v>
      </c>
      <c r="CT36" s="141">
        <v>100.0</v>
      </c>
      <c r="CU36" s="134">
        <f t="shared" si="87"/>
        <v>12637400</v>
      </c>
      <c r="CV36" s="127" t="s">
        <v>255</v>
      </c>
      <c r="CW36" s="156" t="s">
        <v>67</v>
      </c>
      <c r="CX36" s="128" t="s">
        <v>18</v>
      </c>
      <c r="CY36" s="157" t="s">
        <v>68</v>
      </c>
      <c r="CZ36" s="130" t="s">
        <v>20</v>
      </c>
      <c r="DA36" s="159">
        <v>97830.0</v>
      </c>
      <c r="DB36" s="136">
        <f t="shared" si="23"/>
        <v>127179</v>
      </c>
      <c r="DC36" s="141">
        <v>100.0</v>
      </c>
      <c r="DD36" s="134">
        <f t="shared" si="88"/>
        <v>12717900</v>
      </c>
      <c r="DE36" s="127" t="s">
        <v>255</v>
      </c>
      <c r="DF36" s="156" t="s">
        <v>67</v>
      </c>
      <c r="DG36" s="128" t="s">
        <v>18</v>
      </c>
      <c r="DH36" s="157" t="s">
        <v>68</v>
      </c>
      <c r="DI36" s="130" t="s">
        <v>20</v>
      </c>
      <c r="DJ36" s="159">
        <v>101900.0</v>
      </c>
      <c r="DK36" s="136">
        <f t="shared" si="25"/>
        <v>132470</v>
      </c>
      <c r="DL36" s="141">
        <v>100.0</v>
      </c>
      <c r="DM36" s="134">
        <f t="shared" si="89"/>
        <v>13247000</v>
      </c>
      <c r="DN36" s="127" t="s">
        <v>255</v>
      </c>
      <c r="DO36" s="156" t="s">
        <v>67</v>
      </c>
      <c r="DP36" s="128" t="s">
        <v>18</v>
      </c>
      <c r="DQ36" s="157" t="s">
        <v>68</v>
      </c>
      <c r="DR36" s="130" t="s">
        <v>20</v>
      </c>
      <c r="DS36" s="159">
        <v>96413.0</v>
      </c>
      <c r="DT36" s="136">
        <f t="shared" si="27"/>
        <v>125337</v>
      </c>
      <c r="DU36" s="141">
        <v>100.0</v>
      </c>
      <c r="DV36" s="134">
        <f t="shared" si="90"/>
        <v>12533700</v>
      </c>
      <c r="DW36" s="127" t="s">
        <v>255</v>
      </c>
      <c r="DX36" s="156" t="s">
        <v>67</v>
      </c>
      <c r="DY36" s="128" t="s">
        <v>18</v>
      </c>
      <c r="DZ36" s="157" t="s">
        <v>68</v>
      </c>
      <c r="EA36" s="130" t="s">
        <v>20</v>
      </c>
      <c r="EB36" s="159">
        <v>95586.0</v>
      </c>
      <c r="EC36" s="136">
        <f t="shared" si="29"/>
        <v>124262</v>
      </c>
      <c r="ED36" s="141">
        <v>100.0</v>
      </c>
      <c r="EE36" s="134">
        <f t="shared" si="91"/>
        <v>12426200</v>
      </c>
      <c r="EF36" s="127">
        <v>1.25</v>
      </c>
      <c r="EG36" s="156" t="s">
        <v>67</v>
      </c>
      <c r="EH36" s="128" t="s">
        <v>18</v>
      </c>
      <c r="EI36" s="157" t="s">
        <v>68</v>
      </c>
      <c r="EJ36" s="130" t="s">
        <v>20</v>
      </c>
      <c r="EK36" s="159">
        <v>101906.0</v>
      </c>
      <c r="EL36" s="136">
        <f t="shared" si="31"/>
        <v>132478</v>
      </c>
      <c r="EM36" s="141">
        <v>100.0</v>
      </c>
      <c r="EN36" s="134">
        <f t="shared" si="92"/>
        <v>13247800</v>
      </c>
      <c r="EO36" s="127">
        <v>1.25</v>
      </c>
      <c r="EP36" s="156" t="s">
        <v>67</v>
      </c>
      <c r="EQ36" s="128" t="s">
        <v>18</v>
      </c>
      <c r="ER36" s="157" t="s">
        <v>68</v>
      </c>
      <c r="ES36" s="130" t="s">
        <v>20</v>
      </c>
      <c r="ET36" s="159">
        <v>96495.0</v>
      </c>
      <c r="EU36" s="136">
        <f t="shared" si="33"/>
        <v>125444</v>
      </c>
      <c r="EV36" s="141">
        <v>100.0</v>
      </c>
      <c r="EW36" s="134">
        <f t="shared" si="93"/>
        <v>12544400</v>
      </c>
      <c r="EX36" s="127">
        <v>1.25</v>
      </c>
      <c r="EY36" s="156" t="s">
        <v>67</v>
      </c>
      <c r="EZ36" s="128" t="s">
        <v>18</v>
      </c>
      <c r="FA36" s="157" t="s">
        <v>68</v>
      </c>
      <c r="FB36" s="130" t="s">
        <v>20</v>
      </c>
      <c r="FC36" s="159">
        <v>96301.0</v>
      </c>
      <c r="FD36" s="136">
        <f t="shared" si="35"/>
        <v>125191</v>
      </c>
      <c r="FE36" s="141">
        <v>100.0</v>
      </c>
      <c r="FF36" s="134">
        <f t="shared" si="94"/>
        <v>12519100</v>
      </c>
      <c r="FG36" s="127">
        <v>1.25</v>
      </c>
      <c r="FH36" s="156" t="s">
        <v>67</v>
      </c>
      <c r="FI36" s="128" t="s">
        <v>18</v>
      </c>
      <c r="FJ36" s="157" t="s">
        <v>68</v>
      </c>
      <c r="FK36" s="130" t="s">
        <v>20</v>
      </c>
      <c r="FL36" s="159">
        <v>97065.0</v>
      </c>
      <c r="FM36" s="136">
        <f t="shared" si="37"/>
        <v>126185</v>
      </c>
      <c r="FN36" s="141">
        <v>100.0</v>
      </c>
      <c r="FO36" s="134">
        <f t="shared" si="95"/>
        <v>12618500</v>
      </c>
      <c r="FP36" s="127">
        <v>1.25</v>
      </c>
      <c r="FQ36" s="156" t="s">
        <v>67</v>
      </c>
      <c r="FR36" s="128" t="s">
        <v>18</v>
      </c>
      <c r="FS36" s="157" t="s">
        <v>68</v>
      </c>
      <c r="FT36" s="130" t="s">
        <v>20</v>
      </c>
      <c r="FU36" s="159">
        <v>96250.0</v>
      </c>
      <c r="FV36" s="136">
        <f t="shared" si="39"/>
        <v>125125</v>
      </c>
      <c r="FW36" s="141">
        <v>100.0</v>
      </c>
      <c r="FX36" s="134">
        <f t="shared" si="96"/>
        <v>12512500</v>
      </c>
      <c r="FY36" s="127" t="s">
        <v>255</v>
      </c>
      <c r="FZ36" s="156" t="s">
        <v>67</v>
      </c>
      <c r="GA36" s="128" t="s">
        <v>18</v>
      </c>
      <c r="GB36" s="157" t="s">
        <v>68</v>
      </c>
      <c r="GC36" s="130" t="s">
        <v>20</v>
      </c>
      <c r="GD36" s="159">
        <v>96619.0</v>
      </c>
      <c r="GE36" s="136">
        <f t="shared" si="41"/>
        <v>125605</v>
      </c>
      <c r="GF36" s="141">
        <v>100.0</v>
      </c>
      <c r="GG36" s="134">
        <f t="shared" si="97"/>
        <v>12560500</v>
      </c>
      <c r="GH36" s="127" t="s">
        <v>255</v>
      </c>
      <c r="GI36" s="156" t="s">
        <v>67</v>
      </c>
      <c r="GJ36" s="128" t="s">
        <v>18</v>
      </c>
      <c r="GK36" s="157" t="s">
        <v>68</v>
      </c>
      <c r="GL36" s="130" t="s">
        <v>20</v>
      </c>
      <c r="GM36" s="159">
        <v>96235.0</v>
      </c>
      <c r="GN36" s="136">
        <f t="shared" si="43"/>
        <v>125106</v>
      </c>
      <c r="GO36" s="141">
        <v>100.0</v>
      </c>
      <c r="GP36" s="134">
        <f t="shared" si="98"/>
        <v>12510600</v>
      </c>
      <c r="GQ36" s="127">
        <v>1.25</v>
      </c>
      <c r="GR36" s="156" t="s">
        <v>67</v>
      </c>
      <c r="GS36" s="128" t="s">
        <v>18</v>
      </c>
      <c r="GT36" s="157" t="s">
        <v>68</v>
      </c>
      <c r="GU36" s="130" t="s">
        <v>20</v>
      </c>
      <c r="GV36" s="159">
        <v>97503.66</v>
      </c>
      <c r="GW36" s="136">
        <f t="shared" si="45"/>
        <v>126755</v>
      </c>
      <c r="GX36" s="141">
        <v>100.0</v>
      </c>
      <c r="GY36" s="134">
        <f t="shared" si="99"/>
        <v>12675500</v>
      </c>
      <c r="GZ36" s="127" t="s">
        <v>255</v>
      </c>
      <c r="HA36" s="156" t="s">
        <v>67</v>
      </c>
      <c r="HB36" s="128" t="s">
        <v>18</v>
      </c>
      <c r="HC36" s="157" t="s">
        <v>68</v>
      </c>
      <c r="HD36" s="130" t="s">
        <v>20</v>
      </c>
      <c r="HE36" s="159">
        <v>101906.0</v>
      </c>
      <c r="HF36" s="136">
        <f t="shared" si="47"/>
        <v>132478</v>
      </c>
      <c r="HG36" s="141">
        <v>100.0</v>
      </c>
      <c r="HH36" s="134">
        <f t="shared" si="100"/>
        <v>13247800</v>
      </c>
      <c r="HI36" s="127" t="s">
        <v>255</v>
      </c>
      <c r="HJ36" s="156" t="s">
        <v>67</v>
      </c>
      <c r="HK36" s="128" t="s">
        <v>18</v>
      </c>
      <c r="HL36" s="157" t="s">
        <v>68</v>
      </c>
      <c r="HM36" s="130" t="s">
        <v>20</v>
      </c>
      <c r="HN36" s="159">
        <v>101906.0</v>
      </c>
      <c r="HO36" s="136">
        <f t="shared" si="49"/>
        <v>132478</v>
      </c>
      <c r="HP36" s="141">
        <v>100.0</v>
      </c>
      <c r="HQ36" s="134">
        <f t="shared" si="101"/>
        <v>13247800</v>
      </c>
      <c r="HR36" s="127" t="s">
        <v>255</v>
      </c>
      <c r="HS36" s="156" t="s">
        <v>67</v>
      </c>
      <c r="HT36" s="128" t="s">
        <v>18</v>
      </c>
      <c r="HU36" s="157" t="s">
        <v>68</v>
      </c>
      <c r="HV36" s="130" t="s">
        <v>20</v>
      </c>
      <c r="HW36" s="159">
        <v>96750.0</v>
      </c>
      <c r="HX36" s="136">
        <f t="shared" si="51"/>
        <v>125775</v>
      </c>
      <c r="HY36" s="141">
        <v>100.0</v>
      </c>
      <c r="HZ36" s="134">
        <f t="shared" si="102"/>
        <v>12577500</v>
      </c>
      <c r="IA36" s="147" t="s">
        <v>255</v>
      </c>
      <c r="IB36" s="148" t="s">
        <v>67</v>
      </c>
      <c r="IC36" s="149" t="s">
        <v>18</v>
      </c>
      <c r="ID36" s="150" t="s">
        <v>68</v>
      </c>
      <c r="IE36" s="151" t="s">
        <v>20</v>
      </c>
      <c r="IF36" s="159">
        <v>96097.0</v>
      </c>
      <c r="IG36" s="136">
        <f t="shared" si="53"/>
        <v>124926</v>
      </c>
      <c r="IH36" s="141">
        <v>100.0</v>
      </c>
      <c r="II36" s="134">
        <f t="shared" si="103"/>
        <v>12492600</v>
      </c>
      <c r="IJ36" s="127" t="s">
        <v>255</v>
      </c>
      <c r="IK36" s="156" t="s">
        <v>67</v>
      </c>
      <c r="IL36" s="128" t="s">
        <v>18</v>
      </c>
      <c r="IM36" s="157" t="s">
        <v>68</v>
      </c>
      <c r="IN36" s="130" t="s">
        <v>20</v>
      </c>
      <c r="IO36" s="159">
        <v>96311.0</v>
      </c>
      <c r="IP36" s="136">
        <f t="shared" si="55"/>
        <v>125204</v>
      </c>
      <c r="IQ36" s="141">
        <v>100.0</v>
      </c>
      <c r="IR36" s="134">
        <f t="shared" si="104"/>
        <v>12520400</v>
      </c>
      <c r="IS36" s="127" t="s">
        <v>255</v>
      </c>
      <c r="IT36" s="156" t="s">
        <v>67</v>
      </c>
      <c r="IU36" s="128" t="s">
        <v>18</v>
      </c>
      <c r="IV36" s="157" t="s">
        <v>68</v>
      </c>
      <c r="IW36" s="130" t="s">
        <v>20</v>
      </c>
      <c r="IX36" s="159">
        <v>96230.0</v>
      </c>
      <c r="IY36" s="136">
        <f t="shared" si="57"/>
        <v>125099</v>
      </c>
      <c r="IZ36" s="141">
        <v>100.0</v>
      </c>
      <c r="JA36" s="134">
        <f t="shared" si="105"/>
        <v>12509900</v>
      </c>
      <c r="JB36" s="127" t="s">
        <v>255</v>
      </c>
      <c r="JC36" s="156" t="s">
        <v>67</v>
      </c>
      <c r="JD36" s="128" t="s">
        <v>18</v>
      </c>
      <c r="JE36" s="157" t="s">
        <v>68</v>
      </c>
      <c r="JF36" s="130" t="s">
        <v>20</v>
      </c>
      <c r="JG36" s="159">
        <v>95109.0</v>
      </c>
      <c r="JH36" s="136">
        <f t="shared" si="59"/>
        <v>123642</v>
      </c>
      <c r="JI36" s="141">
        <v>100.0</v>
      </c>
      <c r="JJ36" s="134">
        <f t="shared" si="106"/>
        <v>12364200</v>
      </c>
      <c r="JK36" s="127" t="s">
        <v>255</v>
      </c>
      <c r="JL36" s="156" t="s">
        <v>67</v>
      </c>
      <c r="JM36" s="128" t="s">
        <v>18</v>
      </c>
      <c r="JN36" s="157" t="s">
        <v>68</v>
      </c>
      <c r="JO36" s="130" t="s">
        <v>20</v>
      </c>
      <c r="JP36" s="159">
        <v>93978.0</v>
      </c>
      <c r="JQ36" s="136">
        <f t="shared" si="61"/>
        <v>122171</v>
      </c>
      <c r="JR36" s="141">
        <v>100.0</v>
      </c>
      <c r="JS36" s="134">
        <f t="shared" si="107"/>
        <v>12217100</v>
      </c>
      <c r="JT36" s="127" t="s">
        <v>255</v>
      </c>
      <c r="JU36" s="156" t="s">
        <v>67</v>
      </c>
      <c r="JV36" s="128" t="s">
        <v>18</v>
      </c>
      <c r="JW36" s="157" t="s">
        <v>68</v>
      </c>
      <c r="JX36" s="130" t="s">
        <v>20</v>
      </c>
      <c r="JY36" s="159">
        <v>96060.0</v>
      </c>
      <c r="JZ36" s="136">
        <f t="shared" si="63"/>
        <v>124878</v>
      </c>
      <c r="KA36" s="141">
        <v>100.0</v>
      </c>
      <c r="KB36" s="134">
        <f t="shared" si="108"/>
        <v>12487800</v>
      </c>
      <c r="KC36" s="127" t="s">
        <v>255</v>
      </c>
      <c r="KD36" s="156" t="s">
        <v>67</v>
      </c>
      <c r="KE36" s="128" t="s">
        <v>18</v>
      </c>
      <c r="KF36" s="157" t="s">
        <v>68</v>
      </c>
      <c r="KG36" s="130" t="s">
        <v>20</v>
      </c>
      <c r="KH36" s="159">
        <v>100000.0</v>
      </c>
      <c r="KI36" s="136">
        <f t="shared" si="65"/>
        <v>130000</v>
      </c>
      <c r="KJ36" s="141">
        <v>100.0</v>
      </c>
      <c r="KK36" s="134">
        <f t="shared" si="109"/>
        <v>13000000</v>
      </c>
      <c r="KL36" s="127" t="s">
        <v>255</v>
      </c>
      <c r="KM36" s="156" t="s">
        <v>67</v>
      </c>
      <c r="KN36" s="128" t="s">
        <v>18</v>
      </c>
      <c r="KO36" s="157" t="s">
        <v>68</v>
      </c>
      <c r="KP36" s="130" t="s">
        <v>20</v>
      </c>
      <c r="KQ36" s="159">
        <v>97830.0</v>
      </c>
      <c r="KR36" s="136">
        <f t="shared" si="67"/>
        <v>127179</v>
      </c>
      <c r="KS36" s="141">
        <v>100.0</v>
      </c>
      <c r="KT36" s="134">
        <f t="shared" si="110"/>
        <v>12717900</v>
      </c>
      <c r="KU36" s="127" t="s">
        <v>255</v>
      </c>
      <c r="KV36" s="156" t="s">
        <v>67</v>
      </c>
      <c r="KW36" s="128" t="s">
        <v>18</v>
      </c>
      <c r="KX36" s="157" t="s">
        <v>68</v>
      </c>
      <c r="KY36" s="130" t="s">
        <v>20</v>
      </c>
      <c r="KZ36" s="159">
        <v>96089.0</v>
      </c>
      <c r="LA36" s="136">
        <f t="shared" si="69"/>
        <v>124916</v>
      </c>
      <c r="LB36" s="141">
        <v>100.0</v>
      </c>
      <c r="LC36" s="134">
        <f t="shared" si="111"/>
        <v>12491600</v>
      </c>
      <c r="LD36" s="127" t="s">
        <v>255</v>
      </c>
      <c r="LE36" s="156" t="s">
        <v>67</v>
      </c>
      <c r="LF36" s="128" t="s">
        <v>18</v>
      </c>
      <c r="LG36" s="157" t="s">
        <v>68</v>
      </c>
      <c r="LH36" s="130" t="s">
        <v>20</v>
      </c>
      <c r="LI36" s="159">
        <v>96576.0</v>
      </c>
      <c r="LJ36" s="136">
        <f t="shared" si="71"/>
        <v>125549</v>
      </c>
      <c r="LK36" s="141">
        <v>100.0</v>
      </c>
      <c r="LL36" s="134">
        <f t="shared" si="112"/>
        <v>12554900</v>
      </c>
      <c r="LM36" s="147" t="s">
        <v>255</v>
      </c>
      <c r="LN36" s="148" t="s">
        <v>67</v>
      </c>
      <c r="LO36" s="149" t="s">
        <v>18</v>
      </c>
      <c r="LP36" s="157" t="s">
        <v>68</v>
      </c>
      <c r="LQ36" s="130" t="s">
        <v>20</v>
      </c>
      <c r="LR36" s="160">
        <v>94281.0</v>
      </c>
      <c r="LS36" s="136">
        <f t="shared" si="73"/>
        <v>122565</v>
      </c>
      <c r="LT36" s="141">
        <v>100.0</v>
      </c>
      <c r="LU36" s="134">
        <f t="shared" si="113"/>
        <v>12256500</v>
      </c>
      <c r="LV36" s="147" t="s">
        <v>255</v>
      </c>
      <c r="LW36" s="148" t="s">
        <v>67</v>
      </c>
      <c r="LX36" s="149" t="s">
        <v>18</v>
      </c>
      <c r="LY36" s="157" t="s">
        <v>68</v>
      </c>
      <c r="LZ36" s="130" t="s">
        <v>20</v>
      </c>
      <c r="MA36" s="160">
        <v>94678.0</v>
      </c>
      <c r="MB36" s="136">
        <f t="shared" si="75"/>
        <v>123081</v>
      </c>
      <c r="MC36" s="141">
        <v>100.0</v>
      </c>
      <c r="MD36" s="134">
        <f t="shared" si="114"/>
        <v>12308100</v>
      </c>
    </row>
    <row r="37" ht="18.0" customHeight="1">
      <c r="A37" s="127">
        <v>1.26</v>
      </c>
      <c r="B37" s="156">
        <v>5.2</v>
      </c>
      <c r="C37" s="128" t="s">
        <v>18</v>
      </c>
      <c r="D37" s="157" t="s">
        <v>70</v>
      </c>
      <c r="E37" s="130" t="s">
        <v>20</v>
      </c>
      <c r="F37" s="158">
        <v>112115.14</v>
      </c>
      <c r="G37" s="132">
        <f t="shared" si="1"/>
        <v>145750</v>
      </c>
      <c r="H37" s="140">
        <v>100.0</v>
      </c>
      <c r="I37" s="134">
        <f t="shared" si="77"/>
        <v>14575000</v>
      </c>
      <c r="J37" s="127">
        <v>1.26</v>
      </c>
      <c r="K37" s="156" t="s">
        <v>69</v>
      </c>
      <c r="L37" s="128" t="s">
        <v>18</v>
      </c>
      <c r="M37" s="157" t="s">
        <v>70</v>
      </c>
      <c r="N37" s="130" t="s">
        <v>20</v>
      </c>
      <c r="O37" s="159">
        <v>111958.0</v>
      </c>
      <c r="P37" s="136">
        <f t="shared" si="3"/>
        <v>145545</v>
      </c>
      <c r="Q37" s="141">
        <v>100.0</v>
      </c>
      <c r="R37" s="134">
        <f t="shared" si="78"/>
        <v>14554500</v>
      </c>
      <c r="S37" s="127">
        <v>1.26</v>
      </c>
      <c r="T37" s="156" t="s">
        <v>69</v>
      </c>
      <c r="U37" s="128" t="s">
        <v>18</v>
      </c>
      <c r="V37" s="157" t="s">
        <v>70</v>
      </c>
      <c r="W37" s="130" t="s">
        <v>20</v>
      </c>
      <c r="X37" s="159">
        <v>112532.23</v>
      </c>
      <c r="Y37" s="136">
        <f t="shared" si="5"/>
        <v>146292</v>
      </c>
      <c r="Z37" s="141">
        <v>100.0</v>
      </c>
      <c r="AA37" s="134">
        <f t="shared" si="79"/>
        <v>14629200</v>
      </c>
      <c r="AB37" s="127">
        <v>1.26</v>
      </c>
      <c r="AC37" s="156" t="s">
        <v>69</v>
      </c>
      <c r="AD37" s="128" t="s">
        <v>18</v>
      </c>
      <c r="AE37" s="157" t="s">
        <v>70</v>
      </c>
      <c r="AF37" s="130" t="s">
        <v>20</v>
      </c>
      <c r="AG37" s="159">
        <v>113006.0</v>
      </c>
      <c r="AH37" s="136">
        <f t="shared" si="7"/>
        <v>146908</v>
      </c>
      <c r="AI37" s="141">
        <v>100.0</v>
      </c>
      <c r="AJ37" s="134">
        <f t="shared" si="80"/>
        <v>14690800</v>
      </c>
      <c r="AK37" s="127">
        <v>1.26</v>
      </c>
      <c r="AL37" s="156" t="s">
        <v>69</v>
      </c>
      <c r="AM37" s="128" t="s">
        <v>18</v>
      </c>
      <c r="AN37" s="157" t="s">
        <v>70</v>
      </c>
      <c r="AO37" s="130" t="s">
        <v>20</v>
      </c>
      <c r="AP37" s="159">
        <v>112091.0</v>
      </c>
      <c r="AQ37" s="136">
        <f t="shared" si="9"/>
        <v>145718</v>
      </c>
      <c r="AR37" s="141">
        <v>100.0</v>
      </c>
      <c r="AS37" s="134">
        <f t="shared" si="81"/>
        <v>14571800</v>
      </c>
      <c r="AT37" s="127">
        <v>1.26</v>
      </c>
      <c r="AU37" s="156" t="s">
        <v>69</v>
      </c>
      <c r="AV37" s="128" t="s">
        <v>18</v>
      </c>
      <c r="AW37" s="157" t="s">
        <v>70</v>
      </c>
      <c r="AX37" s="130" t="s">
        <v>20</v>
      </c>
      <c r="AY37" s="159">
        <v>112199.0</v>
      </c>
      <c r="AZ37" s="136">
        <f t="shared" si="11"/>
        <v>145859</v>
      </c>
      <c r="BA37" s="141">
        <v>100.0</v>
      </c>
      <c r="BB37" s="134">
        <f t="shared" si="82"/>
        <v>14585900</v>
      </c>
      <c r="BC37" s="127">
        <v>1.26</v>
      </c>
      <c r="BD37" s="156" t="s">
        <v>69</v>
      </c>
      <c r="BE37" s="128" t="s">
        <v>18</v>
      </c>
      <c r="BF37" s="157" t="s">
        <v>70</v>
      </c>
      <c r="BG37" s="130" t="s">
        <v>20</v>
      </c>
      <c r="BH37" s="159">
        <v>112887.0</v>
      </c>
      <c r="BI37" s="136">
        <f t="shared" si="13"/>
        <v>146753</v>
      </c>
      <c r="BJ37" s="141">
        <v>100.0</v>
      </c>
      <c r="BK37" s="134">
        <f t="shared" si="83"/>
        <v>14675300</v>
      </c>
      <c r="BL37" s="127">
        <v>1.26</v>
      </c>
      <c r="BM37" s="156" t="s">
        <v>69</v>
      </c>
      <c r="BN37" s="128" t="s">
        <v>18</v>
      </c>
      <c r="BO37" s="157" t="s">
        <v>70</v>
      </c>
      <c r="BP37" s="130" t="s">
        <v>20</v>
      </c>
      <c r="BQ37" s="159">
        <v>113176.0</v>
      </c>
      <c r="BR37" s="136">
        <f t="shared" si="15"/>
        <v>147129</v>
      </c>
      <c r="BS37" s="141">
        <v>100.0</v>
      </c>
      <c r="BT37" s="134">
        <f t="shared" si="84"/>
        <v>14712900</v>
      </c>
      <c r="BU37" s="127">
        <v>1.26</v>
      </c>
      <c r="BV37" s="156" t="s">
        <v>69</v>
      </c>
      <c r="BW37" s="128" t="s">
        <v>18</v>
      </c>
      <c r="BX37" s="157" t="s">
        <v>70</v>
      </c>
      <c r="BY37" s="130" t="s">
        <v>20</v>
      </c>
      <c r="BZ37" s="159">
        <v>112949.0</v>
      </c>
      <c r="CA37" s="136">
        <f t="shared" si="17"/>
        <v>146834</v>
      </c>
      <c r="CB37" s="141">
        <v>100.0</v>
      </c>
      <c r="CC37" s="134">
        <f t="shared" si="85"/>
        <v>14683400</v>
      </c>
      <c r="CD37" s="127" t="s">
        <v>256</v>
      </c>
      <c r="CE37" s="156" t="s">
        <v>69</v>
      </c>
      <c r="CF37" s="128" t="s">
        <v>18</v>
      </c>
      <c r="CG37" s="157" t="s">
        <v>70</v>
      </c>
      <c r="CH37" s="130" t="s">
        <v>20</v>
      </c>
      <c r="CI37" s="159">
        <v>109637.0</v>
      </c>
      <c r="CJ37" s="136">
        <f t="shared" si="19"/>
        <v>142528</v>
      </c>
      <c r="CK37" s="141">
        <v>100.0</v>
      </c>
      <c r="CL37" s="134">
        <f t="shared" si="86"/>
        <v>14252800</v>
      </c>
      <c r="CM37" s="127" t="s">
        <v>256</v>
      </c>
      <c r="CN37" s="156" t="s">
        <v>69</v>
      </c>
      <c r="CO37" s="128" t="s">
        <v>18</v>
      </c>
      <c r="CP37" s="157" t="s">
        <v>70</v>
      </c>
      <c r="CQ37" s="130" t="s">
        <v>20</v>
      </c>
      <c r="CR37" s="159">
        <v>113679.42</v>
      </c>
      <c r="CS37" s="136">
        <f t="shared" si="21"/>
        <v>147783</v>
      </c>
      <c r="CT37" s="141">
        <v>100.0</v>
      </c>
      <c r="CU37" s="134">
        <f t="shared" si="87"/>
        <v>14778300</v>
      </c>
      <c r="CV37" s="127" t="s">
        <v>256</v>
      </c>
      <c r="CW37" s="156" t="s">
        <v>69</v>
      </c>
      <c r="CX37" s="128" t="s">
        <v>18</v>
      </c>
      <c r="CY37" s="157" t="s">
        <v>70</v>
      </c>
      <c r="CZ37" s="130" t="s">
        <v>20</v>
      </c>
      <c r="DA37" s="159">
        <v>114403.0</v>
      </c>
      <c r="DB37" s="136">
        <f t="shared" si="23"/>
        <v>148724</v>
      </c>
      <c r="DC37" s="141">
        <v>100.0</v>
      </c>
      <c r="DD37" s="134">
        <f t="shared" si="88"/>
        <v>14872400</v>
      </c>
      <c r="DE37" s="127" t="s">
        <v>256</v>
      </c>
      <c r="DF37" s="156" t="s">
        <v>69</v>
      </c>
      <c r="DG37" s="128" t="s">
        <v>18</v>
      </c>
      <c r="DH37" s="157" t="s">
        <v>70</v>
      </c>
      <c r="DI37" s="130" t="s">
        <v>20</v>
      </c>
      <c r="DJ37" s="159">
        <v>119170.0</v>
      </c>
      <c r="DK37" s="136">
        <f t="shared" si="25"/>
        <v>154921</v>
      </c>
      <c r="DL37" s="141">
        <v>100.0</v>
      </c>
      <c r="DM37" s="134">
        <f t="shared" si="89"/>
        <v>15492100</v>
      </c>
      <c r="DN37" s="127" t="s">
        <v>256</v>
      </c>
      <c r="DO37" s="156" t="s">
        <v>69</v>
      </c>
      <c r="DP37" s="128" t="s">
        <v>18</v>
      </c>
      <c r="DQ37" s="157" t="s">
        <v>70</v>
      </c>
      <c r="DR37" s="130" t="s">
        <v>20</v>
      </c>
      <c r="DS37" s="159">
        <v>112747.0</v>
      </c>
      <c r="DT37" s="136">
        <f t="shared" si="27"/>
        <v>146571</v>
      </c>
      <c r="DU37" s="141">
        <v>100.0</v>
      </c>
      <c r="DV37" s="134">
        <f t="shared" si="90"/>
        <v>14657100</v>
      </c>
      <c r="DW37" s="127" t="s">
        <v>256</v>
      </c>
      <c r="DX37" s="156" t="s">
        <v>69</v>
      </c>
      <c r="DY37" s="128" t="s">
        <v>18</v>
      </c>
      <c r="DZ37" s="157" t="s">
        <v>70</v>
      </c>
      <c r="EA37" s="130" t="s">
        <v>20</v>
      </c>
      <c r="EB37" s="159">
        <v>112000.0</v>
      </c>
      <c r="EC37" s="136">
        <f t="shared" si="29"/>
        <v>145600</v>
      </c>
      <c r="ED37" s="141">
        <v>100.0</v>
      </c>
      <c r="EE37" s="134">
        <f t="shared" si="91"/>
        <v>14560000</v>
      </c>
      <c r="EF37" s="127">
        <v>1.26</v>
      </c>
      <c r="EG37" s="156" t="s">
        <v>69</v>
      </c>
      <c r="EH37" s="128" t="s">
        <v>18</v>
      </c>
      <c r="EI37" s="157" t="s">
        <v>70</v>
      </c>
      <c r="EJ37" s="130" t="s">
        <v>20</v>
      </c>
      <c r="EK37" s="159">
        <v>119170.0</v>
      </c>
      <c r="EL37" s="136">
        <f t="shared" si="31"/>
        <v>154921</v>
      </c>
      <c r="EM37" s="141">
        <v>100.0</v>
      </c>
      <c r="EN37" s="134">
        <f t="shared" si="92"/>
        <v>15492100</v>
      </c>
      <c r="EO37" s="127">
        <v>1.26</v>
      </c>
      <c r="EP37" s="156" t="s">
        <v>69</v>
      </c>
      <c r="EQ37" s="128" t="s">
        <v>18</v>
      </c>
      <c r="ER37" s="157" t="s">
        <v>70</v>
      </c>
      <c r="ES37" s="130" t="s">
        <v>20</v>
      </c>
      <c r="ET37" s="159">
        <v>112842.0</v>
      </c>
      <c r="EU37" s="136">
        <f t="shared" si="33"/>
        <v>146695</v>
      </c>
      <c r="EV37" s="141">
        <v>100.0</v>
      </c>
      <c r="EW37" s="134">
        <f t="shared" si="93"/>
        <v>14669500</v>
      </c>
      <c r="EX37" s="127">
        <v>1.26</v>
      </c>
      <c r="EY37" s="156" t="s">
        <v>69</v>
      </c>
      <c r="EZ37" s="128" t="s">
        <v>18</v>
      </c>
      <c r="FA37" s="157" t="s">
        <v>70</v>
      </c>
      <c r="FB37" s="130" t="s">
        <v>20</v>
      </c>
      <c r="FC37" s="159">
        <v>112615.0</v>
      </c>
      <c r="FD37" s="136">
        <f t="shared" si="35"/>
        <v>146400</v>
      </c>
      <c r="FE37" s="141">
        <v>100.0</v>
      </c>
      <c r="FF37" s="134">
        <f t="shared" si="94"/>
        <v>14640000</v>
      </c>
      <c r="FG37" s="127">
        <v>1.26</v>
      </c>
      <c r="FH37" s="156" t="s">
        <v>69</v>
      </c>
      <c r="FI37" s="128" t="s">
        <v>18</v>
      </c>
      <c r="FJ37" s="157" t="s">
        <v>70</v>
      </c>
      <c r="FK37" s="130" t="s">
        <v>20</v>
      </c>
      <c r="FL37" s="159">
        <v>113509.0</v>
      </c>
      <c r="FM37" s="136">
        <f t="shared" si="37"/>
        <v>147562</v>
      </c>
      <c r="FN37" s="141">
        <v>100.0</v>
      </c>
      <c r="FO37" s="134">
        <f t="shared" si="95"/>
        <v>14756200</v>
      </c>
      <c r="FP37" s="127">
        <v>1.26</v>
      </c>
      <c r="FQ37" s="156" t="s">
        <v>69</v>
      </c>
      <c r="FR37" s="128" t="s">
        <v>18</v>
      </c>
      <c r="FS37" s="157" t="s">
        <v>70</v>
      </c>
      <c r="FT37" s="130" t="s">
        <v>20</v>
      </c>
      <c r="FU37" s="159">
        <v>112556.0</v>
      </c>
      <c r="FV37" s="136">
        <f t="shared" si="39"/>
        <v>146323</v>
      </c>
      <c r="FW37" s="141">
        <v>100.0</v>
      </c>
      <c r="FX37" s="134">
        <f t="shared" si="96"/>
        <v>14632300</v>
      </c>
      <c r="FY37" s="127" t="s">
        <v>256</v>
      </c>
      <c r="FZ37" s="156" t="s">
        <v>69</v>
      </c>
      <c r="GA37" s="128" t="s">
        <v>18</v>
      </c>
      <c r="GB37" s="157" t="s">
        <v>70</v>
      </c>
      <c r="GC37" s="130" t="s">
        <v>20</v>
      </c>
      <c r="GD37" s="159">
        <v>112988.0</v>
      </c>
      <c r="GE37" s="136">
        <f t="shared" si="41"/>
        <v>146884</v>
      </c>
      <c r="GF37" s="141">
        <v>100.0</v>
      </c>
      <c r="GG37" s="134">
        <f t="shared" si="97"/>
        <v>14688400</v>
      </c>
      <c r="GH37" s="127" t="s">
        <v>256</v>
      </c>
      <c r="GI37" s="156" t="s">
        <v>69</v>
      </c>
      <c r="GJ37" s="128" t="s">
        <v>18</v>
      </c>
      <c r="GK37" s="157" t="s">
        <v>70</v>
      </c>
      <c r="GL37" s="130" t="s">
        <v>20</v>
      </c>
      <c r="GM37" s="159">
        <v>112539.0</v>
      </c>
      <c r="GN37" s="136">
        <f t="shared" si="43"/>
        <v>146301</v>
      </c>
      <c r="GO37" s="141">
        <v>100.0</v>
      </c>
      <c r="GP37" s="134">
        <f t="shared" si="98"/>
        <v>14630100</v>
      </c>
      <c r="GQ37" s="127">
        <v>1.26</v>
      </c>
      <c r="GR37" s="156" t="s">
        <v>69</v>
      </c>
      <c r="GS37" s="128" t="s">
        <v>18</v>
      </c>
      <c r="GT37" s="157" t="s">
        <v>70</v>
      </c>
      <c r="GU37" s="130" t="s">
        <v>20</v>
      </c>
      <c r="GV37" s="159">
        <v>114021.86</v>
      </c>
      <c r="GW37" s="136">
        <f t="shared" si="45"/>
        <v>148228</v>
      </c>
      <c r="GX37" s="141">
        <v>100.0</v>
      </c>
      <c r="GY37" s="134">
        <f t="shared" si="99"/>
        <v>14822800</v>
      </c>
      <c r="GZ37" s="127" t="s">
        <v>256</v>
      </c>
      <c r="HA37" s="156" t="s">
        <v>69</v>
      </c>
      <c r="HB37" s="128" t="s">
        <v>18</v>
      </c>
      <c r="HC37" s="157" t="s">
        <v>70</v>
      </c>
      <c r="HD37" s="130" t="s">
        <v>20</v>
      </c>
      <c r="HE37" s="159">
        <v>119170.0</v>
      </c>
      <c r="HF37" s="136">
        <f t="shared" si="47"/>
        <v>154921</v>
      </c>
      <c r="HG37" s="141">
        <v>100.0</v>
      </c>
      <c r="HH37" s="134">
        <f t="shared" si="100"/>
        <v>15492100</v>
      </c>
      <c r="HI37" s="127" t="s">
        <v>256</v>
      </c>
      <c r="HJ37" s="156" t="s">
        <v>69</v>
      </c>
      <c r="HK37" s="128" t="s">
        <v>18</v>
      </c>
      <c r="HL37" s="157" t="s">
        <v>70</v>
      </c>
      <c r="HM37" s="130" t="s">
        <v>20</v>
      </c>
      <c r="HN37" s="159">
        <v>119170.0</v>
      </c>
      <c r="HO37" s="136">
        <f t="shared" si="49"/>
        <v>154921</v>
      </c>
      <c r="HP37" s="141">
        <v>100.0</v>
      </c>
      <c r="HQ37" s="134">
        <f t="shared" si="101"/>
        <v>15492100</v>
      </c>
      <c r="HR37" s="127" t="s">
        <v>256</v>
      </c>
      <c r="HS37" s="156" t="s">
        <v>69</v>
      </c>
      <c r="HT37" s="128" t="s">
        <v>18</v>
      </c>
      <c r="HU37" s="157" t="s">
        <v>70</v>
      </c>
      <c r="HV37" s="130" t="s">
        <v>20</v>
      </c>
      <c r="HW37" s="159">
        <v>113150.0</v>
      </c>
      <c r="HX37" s="136">
        <f t="shared" si="51"/>
        <v>147095</v>
      </c>
      <c r="HY37" s="141">
        <v>100.0</v>
      </c>
      <c r="HZ37" s="134">
        <f t="shared" si="102"/>
        <v>14709500</v>
      </c>
      <c r="IA37" s="147" t="s">
        <v>256</v>
      </c>
      <c r="IB37" s="161" t="s">
        <v>69</v>
      </c>
      <c r="IC37" s="149" t="s">
        <v>18</v>
      </c>
      <c r="ID37" s="162" t="s">
        <v>70</v>
      </c>
      <c r="IE37" s="151" t="s">
        <v>20</v>
      </c>
      <c r="IF37" s="159">
        <v>112377.0</v>
      </c>
      <c r="IG37" s="136">
        <f t="shared" si="53"/>
        <v>146090</v>
      </c>
      <c r="IH37" s="141">
        <v>100.0</v>
      </c>
      <c r="II37" s="134">
        <f t="shared" si="103"/>
        <v>14609000</v>
      </c>
      <c r="IJ37" s="127" t="s">
        <v>256</v>
      </c>
      <c r="IK37" s="156" t="s">
        <v>69</v>
      </c>
      <c r="IL37" s="128" t="s">
        <v>18</v>
      </c>
      <c r="IM37" s="157" t="s">
        <v>70</v>
      </c>
      <c r="IN37" s="130" t="s">
        <v>20</v>
      </c>
      <c r="IO37" s="159">
        <v>112628.0</v>
      </c>
      <c r="IP37" s="136">
        <f t="shared" si="55"/>
        <v>146416</v>
      </c>
      <c r="IQ37" s="141">
        <v>100.0</v>
      </c>
      <c r="IR37" s="134">
        <f t="shared" si="104"/>
        <v>14641600</v>
      </c>
      <c r="IS37" s="127" t="s">
        <v>256</v>
      </c>
      <c r="IT37" s="156" t="s">
        <v>69</v>
      </c>
      <c r="IU37" s="128" t="s">
        <v>18</v>
      </c>
      <c r="IV37" s="157" t="s">
        <v>70</v>
      </c>
      <c r="IW37" s="130" t="s">
        <v>20</v>
      </c>
      <c r="IX37" s="159">
        <v>112532.0</v>
      </c>
      <c r="IY37" s="136">
        <f t="shared" si="57"/>
        <v>146292</v>
      </c>
      <c r="IZ37" s="141">
        <v>100.0</v>
      </c>
      <c r="JA37" s="134">
        <f t="shared" si="105"/>
        <v>14629200</v>
      </c>
      <c r="JB37" s="127" t="s">
        <v>256</v>
      </c>
      <c r="JC37" s="156" t="s">
        <v>69</v>
      </c>
      <c r="JD37" s="128" t="s">
        <v>18</v>
      </c>
      <c r="JE37" s="157" t="s">
        <v>70</v>
      </c>
      <c r="JF37" s="130" t="s">
        <v>20</v>
      </c>
      <c r="JG37" s="159">
        <v>111221.0</v>
      </c>
      <c r="JH37" s="136">
        <f t="shared" si="59"/>
        <v>144587</v>
      </c>
      <c r="JI37" s="141">
        <v>100.0</v>
      </c>
      <c r="JJ37" s="134">
        <f t="shared" si="106"/>
        <v>14458700</v>
      </c>
      <c r="JK37" s="127" t="s">
        <v>256</v>
      </c>
      <c r="JL37" s="156" t="s">
        <v>69</v>
      </c>
      <c r="JM37" s="128" t="s">
        <v>18</v>
      </c>
      <c r="JN37" s="157" t="s">
        <v>70</v>
      </c>
      <c r="JO37" s="130" t="s">
        <v>20</v>
      </c>
      <c r="JP37" s="159">
        <v>109899.0</v>
      </c>
      <c r="JQ37" s="136">
        <f t="shared" si="61"/>
        <v>142869</v>
      </c>
      <c r="JR37" s="141">
        <v>100.0</v>
      </c>
      <c r="JS37" s="134">
        <f t="shared" si="107"/>
        <v>14286900</v>
      </c>
      <c r="JT37" s="127" t="s">
        <v>256</v>
      </c>
      <c r="JU37" s="156" t="s">
        <v>69</v>
      </c>
      <c r="JV37" s="128" t="s">
        <v>18</v>
      </c>
      <c r="JW37" s="157" t="s">
        <v>70</v>
      </c>
      <c r="JX37" s="130" t="s">
        <v>20</v>
      </c>
      <c r="JY37" s="159">
        <v>112334.0</v>
      </c>
      <c r="JZ37" s="136">
        <f t="shared" si="63"/>
        <v>146034</v>
      </c>
      <c r="KA37" s="141">
        <v>100.0</v>
      </c>
      <c r="KB37" s="134">
        <f t="shared" si="108"/>
        <v>14603400</v>
      </c>
      <c r="KC37" s="127" t="s">
        <v>256</v>
      </c>
      <c r="KD37" s="156" t="s">
        <v>69</v>
      </c>
      <c r="KE37" s="128" t="s">
        <v>18</v>
      </c>
      <c r="KF37" s="157" t="s">
        <v>70</v>
      </c>
      <c r="KG37" s="130" t="s">
        <v>20</v>
      </c>
      <c r="KH37" s="159">
        <v>100000.0</v>
      </c>
      <c r="KI37" s="136">
        <f t="shared" si="65"/>
        <v>130000</v>
      </c>
      <c r="KJ37" s="141">
        <v>100.0</v>
      </c>
      <c r="KK37" s="134">
        <f t="shared" si="109"/>
        <v>13000000</v>
      </c>
      <c r="KL37" s="127" t="s">
        <v>256</v>
      </c>
      <c r="KM37" s="156" t="s">
        <v>69</v>
      </c>
      <c r="KN37" s="128" t="s">
        <v>18</v>
      </c>
      <c r="KO37" s="157" t="s">
        <v>70</v>
      </c>
      <c r="KP37" s="130" t="s">
        <v>20</v>
      </c>
      <c r="KQ37" s="159">
        <v>114403.0</v>
      </c>
      <c r="KR37" s="136">
        <f t="shared" si="67"/>
        <v>148724</v>
      </c>
      <c r="KS37" s="141">
        <v>100.0</v>
      </c>
      <c r="KT37" s="134">
        <f t="shared" si="110"/>
        <v>14872400</v>
      </c>
      <c r="KU37" s="127" t="s">
        <v>256</v>
      </c>
      <c r="KV37" s="156" t="s">
        <v>69</v>
      </c>
      <c r="KW37" s="128" t="s">
        <v>18</v>
      </c>
      <c r="KX37" s="157" t="s">
        <v>70</v>
      </c>
      <c r="KY37" s="130" t="s">
        <v>20</v>
      </c>
      <c r="KZ37" s="159">
        <v>112368.0</v>
      </c>
      <c r="LA37" s="136">
        <f t="shared" si="69"/>
        <v>146078</v>
      </c>
      <c r="LB37" s="141">
        <v>100.0</v>
      </c>
      <c r="LC37" s="134">
        <f t="shared" si="111"/>
        <v>14607800</v>
      </c>
      <c r="LD37" s="127" t="s">
        <v>256</v>
      </c>
      <c r="LE37" s="156" t="s">
        <v>69</v>
      </c>
      <c r="LF37" s="128" t="s">
        <v>18</v>
      </c>
      <c r="LG37" s="157" t="s">
        <v>70</v>
      </c>
      <c r="LH37" s="130" t="s">
        <v>20</v>
      </c>
      <c r="LI37" s="159">
        <v>112937.0</v>
      </c>
      <c r="LJ37" s="136">
        <f t="shared" si="71"/>
        <v>146818</v>
      </c>
      <c r="LK37" s="141">
        <v>100.0</v>
      </c>
      <c r="LL37" s="134">
        <f t="shared" si="112"/>
        <v>14681800</v>
      </c>
      <c r="LM37" s="147" t="s">
        <v>256</v>
      </c>
      <c r="LN37" s="161" t="s">
        <v>69</v>
      </c>
      <c r="LO37" s="149" t="s">
        <v>18</v>
      </c>
      <c r="LP37" s="157" t="s">
        <v>70</v>
      </c>
      <c r="LQ37" s="130" t="s">
        <v>20</v>
      </c>
      <c r="LR37" s="160">
        <v>110253.0</v>
      </c>
      <c r="LS37" s="136">
        <f t="shared" si="73"/>
        <v>143329</v>
      </c>
      <c r="LT37" s="141">
        <v>100.0</v>
      </c>
      <c r="LU37" s="134">
        <f t="shared" si="113"/>
        <v>14332900</v>
      </c>
      <c r="LV37" s="147" t="s">
        <v>256</v>
      </c>
      <c r="LW37" s="161" t="s">
        <v>69</v>
      </c>
      <c r="LX37" s="149" t="s">
        <v>18</v>
      </c>
      <c r="LY37" s="157" t="s">
        <v>70</v>
      </c>
      <c r="LZ37" s="130" t="s">
        <v>20</v>
      </c>
      <c r="MA37" s="160">
        <v>110718.0</v>
      </c>
      <c r="MB37" s="136">
        <f t="shared" si="75"/>
        <v>143933</v>
      </c>
      <c r="MC37" s="141">
        <v>100.0</v>
      </c>
      <c r="MD37" s="134">
        <f t="shared" si="114"/>
        <v>14393300</v>
      </c>
    </row>
    <row r="38" ht="18.0" customHeight="1">
      <c r="A38" s="127">
        <v>1.27</v>
      </c>
      <c r="B38" s="127">
        <v>8.4</v>
      </c>
      <c r="C38" s="128" t="s">
        <v>18</v>
      </c>
      <c r="D38" s="129" t="s">
        <v>257</v>
      </c>
      <c r="E38" s="130" t="s">
        <v>27</v>
      </c>
      <c r="F38" s="131">
        <v>376940.93</v>
      </c>
      <c r="G38" s="132">
        <f t="shared" si="1"/>
        <v>490023</v>
      </c>
      <c r="H38" s="140">
        <v>30.0</v>
      </c>
      <c r="I38" s="134">
        <f t="shared" si="77"/>
        <v>14700690</v>
      </c>
      <c r="J38" s="127">
        <v>1.27</v>
      </c>
      <c r="K38" s="127" t="s">
        <v>71</v>
      </c>
      <c r="L38" s="128" t="s">
        <v>18</v>
      </c>
      <c r="M38" s="129" t="s">
        <v>257</v>
      </c>
      <c r="N38" s="130" t="s">
        <v>27</v>
      </c>
      <c r="O38" s="135">
        <v>376413.0</v>
      </c>
      <c r="P38" s="136">
        <f t="shared" si="3"/>
        <v>489337</v>
      </c>
      <c r="Q38" s="141">
        <v>30.0</v>
      </c>
      <c r="R38" s="134">
        <f t="shared" si="78"/>
        <v>14680110</v>
      </c>
      <c r="S38" s="127">
        <v>1.27</v>
      </c>
      <c r="T38" s="127" t="s">
        <v>71</v>
      </c>
      <c r="U38" s="128" t="s">
        <v>18</v>
      </c>
      <c r="V38" s="129" t="s">
        <v>257</v>
      </c>
      <c r="W38" s="130" t="s">
        <v>27</v>
      </c>
      <c r="X38" s="135">
        <v>378343.24</v>
      </c>
      <c r="Y38" s="136">
        <f t="shared" si="5"/>
        <v>491846</v>
      </c>
      <c r="Z38" s="141">
        <v>30.0</v>
      </c>
      <c r="AA38" s="134">
        <f t="shared" si="79"/>
        <v>14755380</v>
      </c>
      <c r="AB38" s="127">
        <v>1.27</v>
      </c>
      <c r="AC38" s="127" t="s">
        <v>71</v>
      </c>
      <c r="AD38" s="128" t="s">
        <v>18</v>
      </c>
      <c r="AE38" s="129" t="s">
        <v>257</v>
      </c>
      <c r="AF38" s="130" t="s">
        <v>27</v>
      </c>
      <c r="AG38" s="135">
        <v>379938.0</v>
      </c>
      <c r="AH38" s="136">
        <f t="shared" si="7"/>
        <v>493919</v>
      </c>
      <c r="AI38" s="141">
        <v>30.0</v>
      </c>
      <c r="AJ38" s="134">
        <f t="shared" si="80"/>
        <v>14817570</v>
      </c>
      <c r="AK38" s="127">
        <v>1.27</v>
      </c>
      <c r="AL38" s="127" t="s">
        <v>71</v>
      </c>
      <c r="AM38" s="128" t="s">
        <v>18</v>
      </c>
      <c r="AN38" s="129" t="s">
        <v>257</v>
      </c>
      <c r="AO38" s="130" t="s">
        <v>27</v>
      </c>
      <c r="AP38" s="135">
        <v>376860.0</v>
      </c>
      <c r="AQ38" s="136">
        <f t="shared" si="9"/>
        <v>489918</v>
      </c>
      <c r="AR38" s="141">
        <v>30.0</v>
      </c>
      <c r="AS38" s="134">
        <f t="shared" si="81"/>
        <v>14697540</v>
      </c>
      <c r="AT38" s="127">
        <v>1.27</v>
      </c>
      <c r="AU38" s="127" t="s">
        <v>71</v>
      </c>
      <c r="AV38" s="128" t="s">
        <v>18</v>
      </c>
      <c r="AW38" s="129" t="s">
        <v>257</v>
      </c>
      <c r="AX38" s="130" t="s">
        <v>27</v>
      </c>
      <c r="AY38" s="135">
        <v>377221.0</v>
      </c>
      <c r="AZ38" s="136">
        <f t="shared" si="11"/>
        <v>490387</v>
      </c>
      <c r="BA38" s="141">
        <v>30.0</v>
      </c>
      <c r="BB38" s="134">
        <f t="shared" si="82"/>
        <v>14711610</v>
      </c>
      <c r="BC38" s="127">
        <v>1.27</v>
      </c>
      <c r="BD38" s="127" t="s">
        <v>71</v>
      </c>
      <c r="BE38" s="128" t="s">
        <v>18</v>
      </c>
      <c r="BF38" s="129" t="s">
        <v>257</v>
      </c>
      <c r="BG38" s="130" t="s">
        <v>27</v>
      </c>
      <c r="BH38" s="135">
        <v>379537.0</v>
      </c>
      <c r="BI38" s="136">
        <f t="shared" si="13"/>
        <v>493398</v>
      </c>
      <c r="BJ38" s="141">
        <v>30.0</v>
      </c>
      <c r="BK38" s="134">
        <f t="shared" si="83"/>
        <v>14801940</v>
      </c>
      <c r="BL38" s="127">
        <v>1.27</v>
      </c>
      <c r="BM38" s="127" t="s">
        <v>71</v>
      </c>
      <c r="BN38" s="128" t="s">
        <v>18</v>
      </c>
      <c r="BO38" s="129" t="s">
        <v>257</v>
      </c>
      <c r="BP38" s="130" t="s">
        <v>27</v>
      </c>
      <c r="BQ38" s="135">
        <v>380508.0</v>
      </c>
      <c r="BR38" s="136">
        <f t="shared" si="15"/>
        <v>494660</v>
      </c>
      <c r="BS38" s="141">
        <v>30.0</v>
      </c>
      <c r="BT38" s="134">
        <f t="shared" si="84"/>
        <v>14839800</v>
      </c>
      <c r="BU38" s="127">
        <v>1.27</v>
      </c>
      <c r="BV38" s="127" t="s">
        <v>71</v>
      </c>
      <c r="BW38" s="128" t="s">
        <v>18</v>
      </c>
      <c r="BX38" s="129" t="s">
        <v>257</v>
      </c>
      <c r="BY38" s="130" t="s">
        <v>27</v>
      </c>
      <c r="BZ38" s="135">
        <v>379746.0</v>
      </c>
      <c r="CA38" s="136">
        <f t="shared" si="17"/>
        <v>493670</v>
      </c>
      <c r="CB38" s="141">
        <v>30.0</v>
      </c>
      <c r="CC38" s="134">
        <f t="shared" si="85"/>
        <v>14810100</v>
      </c>
      <c r="CD38" s="127" t="s">
        <v>216</v>
      </c>
      <c r="CE38" s="127" t="s">
        <v>71</v>
      </c>
      <c r="CF38" s="128" t="s">
        <v>18</v>
      </c>
      <c r="CG38" s="129" t="s">
        <v>257</v>
      </c>
      <c r="CH38" s="130" t="s">
        <v>27</v>
      </c>
      <c r="CI38" s="135">
        <v>368608.0</v>
      </c>
      <c r="CJ38" s="136">
        <f t="shared" si="19"/>
        <v>479190</v>
      </c>
      <c r="CK38" s="141">
        <v>30.0</v>
      </c>
      <c r="CL38" s="134">
        <f t="shared" si="86"/>
        <v>14375700</v>
      </c>
      <c r="CM38" s="127" t="s">
        <v>216</v>
      </c>
      <c r="CN38" s="127" t="s">
        <v>71</v>
      </c>
      <c r="CO38" s="128" t="s">
        <v>18</v>
      </c>
      <c r="CP38" s="129" t="s">
        <v>257</v>
      </c>
      <c r="CQ38" s="130" t="s">
        <v>27</v>
      </c>
      <c r="CR38" s="135">
        <v>382200.2</v>
      </c>
      <c r="CS38" s="136">
        <f t="shared" si="21"/>
        <v>496860</v>
      </c>
      <c r="CT38" s="141">
        <v>30.0</v>
      </c>
      <c r="CU38" s="134">
        <f t="shared" si="87"/>
        <v>14905800</v>
      </c>
      <c r="CV38" s="127" t="s">
        <v>216</v>
      </c>
      <c r="CW38" s="127" t="s">
        <v>71</v>
      </c>
      <c r="CX38" s="128" t="s">
        <v>18</v>
      </c>
      <c r="CY38" s="129" t="s">
        <v>257</v>
      </c>
      <c r="CZ38" s="130" t="s">
        <v>27</v>
      </c>
      <c r="DA38" s="135">
        <v>384634.0</v>
      </c>
      <c r="DB38" s="136">
        <f t="shared" si="23"/>
        <v>500024</v>
      </c>
      <c r="DC38" s="141">
        <v>30.0</v>
      </c>
      <c r="DD38" s="134">
        <f t="shared" si="88"/>
        <v>15000720</v>
      </c>
      <c r="DE38" s="127" t="s">
        <v>216</v>
      </c>
      <c r="DF38" s="127" t="s">
        <v>71</v>
      </c>
      <c r="DG38" s="128" t="s">
        <v>18</v>
      </c>
      <c r="DH38" s="129" t="s">
        <v>257</v>
      </c>
      <c r="DI38" s="130" t="s">
        <v>27</v>
      </c>
      <c r="DJ38" s="135">
        <v>400660.0</v>
      </c>
      <c r="DK38" s="136">
        <f t="shared" si="25"/>
        <v>520858</v>
      </c>
      <c r="DL38" s="141">
        <v>30.0</v>
      </c>
      <c r="DM38" s="134">
        <f t="shared" si="89"/>
        <v>15625740</v>
      </c>
      <c r="DN38" s="127" t="s">
        <v>216</v>
      </c>
      <c r="DO38" s="127" t="s">
        <v>71</v>
      </c>
      <c r="DP38" s="128" t="s">
        <v>18</v>
      </c>
      <c r="DQ38" s="129" t="s">
        <v>257</v>
      </c>
      <c r="DR38" s="130" t="s">
        <v>27</v>
      </c>
      <c r="DS38" s="135">
        <v>379064.0</v>
      </c>
      <c r="DT38" s="136">
        <f t="shared" si="27"/>
        <v>492783</v>
      </c>
      <c r="DU38" s="141">
        <v>30.0</v>
      </c>
      <c r="DV38" s="134">
        <f t="shared" si="90"/>
        <v>14783490</v>
      </c>
      <c r="DW38" s="127" t="s">
        <v>216</v>
      </c>
      <c r="DX38" s="127" t="s">
        <v>71</v>
      </c>
      <c r="DY38" s="128" t="s">
        <v>18</v>
      </c>
      <c r="DZ38" s="129" t="s">
        <v>257</v>
      </c>
      <c r="EA38" s="130" t="s">
        <v>27</v>
      </c>
      <c r="EB38" s="135">
        <v>375813.0</v>
      </c>
      <c r="EC38" s="136">
        <f t="shared" si="29"/>
        <v>488557</v>
      </c>
      <c r="ED38" s="141">
        <v>30.0</v>
      </c>
      <c r="EE38" s="134">
        <f t="shared" si="91"/>
        <v>14656710</v>
      </c>
      <c r="EF38" s="127">
        <v>1.27</v>
      </c>
      <c r="EG38" s="127" t="s">
        <v>71</v>
      </c>
      <c r="EH38" s="128" t="s">
        <v>18</v>
      </c>
      <c r="EI38" s="129" t="s">
        <v>257</v>
      </c>
      <c r="EJ38" s="130" t="s">
        <v>27</v>
      </c>
      <c r="EK38" s="135">
        <v>400660.0</v>
      </c>
      <c r="EL38" s="136">
        <f t="shared" si="31"/>
        <v>520858</v>
      </c>
      <c r="EM38" s="141">
        <v>30.0</v>
      </c>
      <c r="EN38" s="134">
        <f t="shared" si="92"/>
        <v>15625740</v>
      </c>
      <c r="EO38" s="127">
        <v>1.27</v>
      </c>
      <c r="EP38" s="127" t="s">
        <v>71</v>
      </c>
      <c r="EQ38" s="128" t="s">
        <v>18</v>
      </c>
      <c r="ER38" s="129" t="s">
        <v>257</v>
      </c>
      <c r="ES38" s="130" t="s">
        <v>27</v>
      </c>
      <c r="ET38" s="135">
        <v>379385.0</v>
      </c>
      <c r="EU38" s="136">
        <f t="shared" si="33"/>
        <v>493201</v>
      </c>
      <c r="EV38" s="141">
        <v>30.0</v>
      </c>
      <c r="EW38" s="134">
        <f t="shared" si="93"/>
        <v>14796030</v>
      </c>
      <c r="EX38" s="127">
        <v>1.27</v>
      </c>
      <c r="EY38" s="127" t="s">
        <v>71</v>
      </c>
      <c r="EZ38" s="128" t="s">
        <v>18</v>
      </c>
      <c r="FA38" s="129" t="s">
        <v>257</v>
      </c>
      <c r="FB38" s="130" t="s">
        <v>27</v>
      </c>
      <c r="FC38" s="135">
        <v>378623.0</v>
      </c>
      <c r="FD38" s="136">
        <f t="shared" si="35"/>
        <v>492210</v>
      </c>
      <c r="FE38" s="141">
        <v>30.0</v>
      </c>
      <c r="FF38" s="134">
        <f t="shared" si="94"/>
        <v>14766300</v>
      </c>
      <c r="FG38" s="127">
        <v>1.27</v>
      </c>
      <c r="FH38" s="127" t="s">
        <v>71</v>
      </c>
      <c r="FI38" s="128" t="s">
        <v>18</v>
      </c>
      <c r="FJ38" s="129" t="s">
        <v>257</v>
      </c>
      <c r="FK38" s="130" t="s">
        <v>27</v>
      </c>
      <c r="FL38" s="135">
        <v>381629.0</v>
      </c>
      <c r="FM38" s="136">
        <f t="shared" si="37"/>
        <v>496118</v>
      </c>
      <c r="FN38" s="141">
        <v>30.0</v>
      </c>
      <c r="FO38" s="134">
        <f t="shared" si="95"/>
        <v>14883540</v>
      </c>
      <c r="FP38" s="127">
        <v>1.27</v>
      </c>
      <c r="FQ38" s="127" t="s">
        <v>71</v>
      </c>
      <c r="FR38" s="128" t="s">
        <v>18</v>
      </c>
      <c r="FS38" s="129" t="s">
        <v>257</v>
      </c>
      <c r="FT38" s="130" t="s">
        <v>27</v>
      </c>
      <c r="FU38" s="135">
        <v>378423.0</v>
      </c>
      <c r="FV38" s="136">
        <f t="shared" si="39"/>
        <v>491950</v>
      </c>
      <c r="FW38" s="141">
        <v>30.0</v>
      </c>
      <c r="FX38" s="134">
        <f t="shared" si="96"/>
        <v>14758500</v>
      </c>
      <c r="FY38" s="127" t="s">
        <v>216</v>
      </c>
      <c r="FZ38" s="127" t="s">
        <v>71</v>
      </c>
      <c r="GA38" s="128" t="s">
        <v>18</v>
      </c>
      <c r="GB38" s="129" t="s">
        <v>257</v>
      </c>
      <c r="GC38" s="130" t="s">
        <v>27</v>
      </c>
      <c r="GD38" s="135">
        <v>379876.0</v>
      </c>
      <c r="GE38" s="136">
        <f t="shared" si="41"/>
        <v>493839</v>
      </c>
      <c r="GF38" s="141">
        <v>30.0</v>
      </c>
      <c r="GG38" s="134">
        <f t="shared" si="97"/>
        <v>14815170</v>
      </c>
      <c r="GH38" s="127" t="s">
        <v>216</v>
      </c>
      <c r="GI38" s="127" t="s">
        <v>71</v>
      </c>
      <c r="GJ38" s="128" t="s">
        <v>18</v>
      </c>
      <c r="GK38" s="129" t="s">
        <v>257</v>
      </c>
      <c r="GL38" s="130" t="s">
        <v>27</v>
      </c>
      <c r="GM38" s="135">
        <v>378364.0</v>
      </c>
      <c r="GN38" s="136">
        <f t="shared" si="43"/>
        <v>491873</v>
      </c>
      <c r="GO38" s="141">
        <v>30.0</v>
      </c>
      <c r="GP38" s="134">
        <f t="shared" si="98"/>
        <v>14756190</v>
      </c>
      <c r="GQ38" s="127">
        <v>1.27</v>
      </c>
      <c r="GR38" s="127" t="s">
        <v>71</v>
      </c>
      <c r="GS38" s="128" t="s">
        <v>18</v>
      </c>
      <c r="GT38" s="129" t="s">
        <v>257</v>
      </c>
      <c r="GU38" s="130" t="s">
        <v>27</v>
      </c>
      <c r="GV38" s="135">
        <v>383351.49</v>
      </c>
      <c r="GW38" s="136">
        <f t="shared" si="45"/>
        <v>498357</v>
      </c>
      <c r="GX38" s="141">
        <v>30.0</v>
      </c>
      <c r="GY38" s="134">
        <f t="shared" si="99"/>
        <v>14950710</v>
      </c>
      <c r="GZ38" s="127" t="s">
        <v>216</v>
      </c>
      <c r="HA38" s="127" t="s">
        <v>71</v>
      </c>
      <c r="HB38" s="128" t="s">
        <v>18</v>
      </c>
      <c r="HC38" s="129" t="s">
        <v>257</v>
      </c>
      <c r="HD38" s="130" t="s">
        <v>27</v>
      </c>
      <c r="HE38" s="135">
        <v>400660.0</v>
      </c>
      <c r="HF38" s="136">
        <f t="shared" si="47"/>
        <v>520858</v>
      </c>
      <c r="HG38" s="141">
        <v>30.0</v>
      </c>
      <c r="HH38" s="134">
        <f t="shared" si="100"/>
        <v>15625740</v>
      </c>
      <c r="HI38" s="127" t="s">
        <v>216</v>
      </c>
      <c r="HJ38" s="127" t="s">
        <v>71</v>
      </c>
      <c r="HK38" s="128" t="s">
        <v>18</v>
      </c>
      <c r="HL38" s="129" t="s">
        <v>257</v>
      </c>
      <c r="HM38" s="130" t="s">
        <v>27</v>
      </c>
      <c r="HN38" s="135">
        <v>400660.0</v>
      </c>
      <c r="HO38" s="136">
        <f t="shared" si="49"/>
        <v>520858</v>
      </c>
      <c r="HP38" s="141">
        <v>30.0</v>
      </c>
      <c r="HQ38" s="134">
        <f t="shared" si="101"/>
        <v>15625740</v>
      </c>
      <c r="HR38" s="127" t="s">
        <v>216</v>
      </c>
      <c r="HS38" s="127" t="s">
        <v>71</v>
      </c>
      <c r="HT38" s="128" t="s">
        <v>18</v>
      </c>
      <c r="HU38" s="129" t="s">
        <v>257</v>
      </c>
      <c r="HV38" s="130" t="s">
        <v>27</v>
      </c>
      <c r="HW38" s="135">
        <v>380415.0</v>
      </c>
      <c r="HX38" s="136">
        <f t="shared" si="51"/>
        <v>494540</v>
      </c>
      <c r="HY38" s="141">
        <v>30.0</v>
      </c>
      <c r="HZ38" s="134">
        <f t="shared" si="102"/>
        <v>14836200</v>
      </c>
      <c r="IA38" s="147" t="s">
        <v>216</v>
      </c>
      <c r="IB38" s="163" t="s">
        <v>71</v>
      </c>
      <c r="IC38" s="149" t="s">
        <v>18</v>
      </c>
      <c r="ID38" s="164" t="s">
        <v>257</v>
      </c>
      <c r="IE38" s="151" t="s">
        <v>27</v>
      </c>
      <c r="IF38" s="135">
        <v>377822.0</v>
      </c>
      <c r="IG38" s="136">
        <f t="shared" si="53"/>
        <v>491169</v>
      </c>
      <c r="IH38" s="141">
        <v>30.0</v>
      </c>
      <c r="II38" s="134">
        <f t="shared" si="103"/>
        <v>14735070</v>
      </c>
      <c r="IJ38" s="127" t="s">
        <v>216</v>
      </c>
      <c r="IK38" s="127" t="s">
        <v>71</v>
      </c>
      <c r="IL38" s="128" t="s">
        <v>18</v>
      </c>
      <c r="IM38" s="129" t="s">
        <v>257</v>
      </c>
      <c r="IN38" s="130" t="s">
        <v>27</v>
      </c>
      <c r="IO38" s="135">
        <v>378664.0</v>
      </c>
      <c r="IP38" s="136">
        <f t="shared" si="55"/>
        <v>492263</v>
      </c>
      <c r="IQ38" s="141">
        <v>30.0</v>
      </c>
      <c r="IR38" s="134">
        <f t="shared" si="104"/>
        <v>14767890</v>
      </c>
      <c r="IS38" s="127" t="s">
        <v>216</v>
      </c>
      <c r="IT38" s="127" t="s">
        <v>71</v>
      </c>
      <c r="IU38" s="128" t="s">
        <v>18</v>
      </c>
      <c r="IV38" s="129" t="s">
        <v>257</v>
      </c>
      <c r="IW38" s="130" t="s">
        <v>27</v>
      </c>
      <c r="IX38" s="135">
        <v>378343.0</v>
      </c>
      <c r="IY38" s="136">
        <f t="shared" si="57"/>
        <v>491846</v>
      </c>
      <c r="IZ38" s="141">
        <v>30.0</v>
      </c>
      <c r="JA38" s="134">
        <f t="shared" si="105"/>
        <v>14755380</v>
      </c>
      <c r="JB38" s="127" t="s">
        <v>216</v>
      </c>
      <c r="JC38" s="127" t="s">
        <v>71</v>
      </c>
      <c r="JD38" s="128" t="s">
        <v>18</v>
      </c>
      <c r="JE38" s="129" t="s">
        <v>257</v>
      </c>
      <c r="JF38" s="130" t="s">
        <v>27</v>
      </c>
      <c r="JG38" s="135">
        <v>373936.0</v>
      </c>
      <c r="JH38" s="136">
        <f t="shared" si="59"/>
        <v>486117</v>
      </c>
      <c r="JI38" s="141">
        <v>30.0</v>
      </c>
      <c r="JJ38" s="134">
        <f t="shared" si="106"/>
        <v>14583510</v>
      </c>
      <c r="JK38" s="127" t="s">
        <v>216</v>
      </c>
      <c r="JL38" s="127" t="s">
        <v>71</v>
      </c>
      <c r="JM38" s="128" t="s">
        <v>18</v>
      </c>
      <c r="JN38" s="129" t="s">
        <v>257</v>
      </c>
      <c r="JO38" s="130" t="s">
        <v>27</v>
      </c>
      <c r="JP38" s="135">
        <v>369489.0</v>
      </c>
      <c r="JQ38" s="136">
        <f t="shared" si="61"/>
        <v>480336</v>
      </c>
      <c r="JR38" s="141">
        <v>30.0</v>
      </c>
      <c r="JS38" s="134">
        <f t="shared" si="107"/>
        <v>14410080</v>
      </c>
      <c r="JT38" s="127" t="s">
        <v>216</v>
      </c>
      <c r="JU38" s="127" t="s">
        <v>71</v>
      </c>
      <c r="JV38" s="128" t="s">
        <v>18</v>
      </c>
      <c r="JW38" s="129" t="s">
        <v>257</v>
      </c>
      <c r="JX38" s="130" t="s">
        <v>27</v>
      </c>
      <c r="JY38" s="135">
        <v>377676.0</v>
      </c>
      <c r="JZ38" s="136">
        <f t="shared" si="63"/>
        <v>490979</v>
      </c>
      <c r="KA38" s="141">
        <v>30.0</v>
      </c>
      <c r="KB38" s="134">
        <f t="shared" si="108"/>
        <v>14729370</v>
      </c>
      <c r="KC38" s="127" t="s">
        <v>216</v>
      </c>
      <c r="KD38" s="127" t="s">
        <v>71</v>
      </c>
      <c r="KE38" s="128" t="s">
        <v>18</v>
      </c>
      <c r="KF38" s="129" t="s">
        <v>257</v>
      </c>
      <c r="KG38" s="130" t="s">
        <v>27</v>
      </c>
      <c r="KH38" s="135">
        <v>400000.0</v>
      </c>
      <c r="KI38" s="136">
        <f t="shared" si="65"/>
        <v>520000</v>
      </c>
      <c r="KJ38" s="141">
        <v>30.0</v>
      </c>
      <c r="KK38" s="134">
        <f t="shared" si="109"/>
        <v>15600000</v>
      </c>
      <c r="KL38" s="127" t="s">
        <v>216</v>
      </c>
      <c r="KM38" s="127" t="s">
        <v>71</v>
      </c>
      <c r="KN38" s="128" t="s">
        <v>18</v>
      </c>
      <c r="KO38" s="129" t="s">
        <v>257</v>
      </c>
      <c r="KP38" s="130" t="s">
        <v>27</v>
      </c>
      <c r="KQ38" s="135">
        <v>384634.0</v>
      </c>
      <c r="KR38" s="136">
        <f t="shared" si="67"/>
        <v>500024</v>
      </c>
      <c r="KS38" s="141">
        <v>30.0</v>
      </c>
      <c r="KT38" s="134">
        <f t="shared" si="110"/>
        <v>15000720</v>
      </c>
      <c r="KU38" s="127" t="s">
        <v>216</v>
      </c>
      <c r="KV38" s="127" t="s">
        <v>71</v>
      </c>
      <c r="KW38" s="128" t="s">
        <v>18</v>
      </c>
      <c r="KX38" s="129" t="s">
        <v>257</v>
      </c>
      <c r="KY38" s="130" t="s">
        <v>27</v>
      </c>
      <c r="KZ38" s="135">
        <v>377790.0</v>
      </c>
      <c r="LA38" s="136">
        <f t="shared" si="69"/>
        <v>491127</v>
      </c>
      <c r="LB38" s="141">
        <v>30.0</v>
      </c>
      <c r="LC38" s="134">
        <f t="shared" si="111"/>
        <v>14733810</v>
      </c>
      <c r="LD38" s="127" t="s">
        <v>216</v>
      </c>
      <c r="LE38" s="127" t="s">
        <v>71</v>
      </c>
      <c r="LF38" s="128" t="s">
        <v>18</v>
      </c>
      <c r="LG38" s="129" t="s">
        <v>257</v>
      </c>
      <c r="LH38" s="130" t="s">
        <v>27</v>
      </c>
      <c r="LI38" s="135">
        <v>400000.0</v>
      </c>
      <c r="LJ38" s="136">
        <f t="shared" si="71"/>
        <v>520000</v>
      </c>
      <c r="LK38" s="141">
        <v>30.0</v>
      </c>
      <c r="LL38" s="134">
        <f t="shared" si="112"/>
        <v>15600000</v>
      </c>
      <c r="LM38" s="147" t="s">
        <v>216</v>
      </c>
      <c r="LN38" s="163" t="s">
        <v>71</v>
      </c>
      <c r="LO38" s="149" t="s">
        <v>18</v>
      </c>
      <c r="LP38" s="129" t="s">
        <v>257</v>
      </c>
      <c r="LQ38" s="130" t="s">
        <v>27</v>
      </c>
      <c r="LR38" s="139">
        <v>370681.0</v>
      </c>
      <c r="LS38" s="136">
        <f t="shared" si="73"/>
        <v>481885</v>
      </c>
      <c r="LT38" s="141">
        <v>30.0</v>
      </c>
      <c r="LU38" s="134">
        <f t="shared" si="113"/>
        <v>14456550</v>
      </c>
      <c r="LV38" s="147" t="s">
        <v>216</v>
      </c>
      <c r="LW38" s="163" t="s">
        <v>71</v>
      </c>
      <c r="LX38" s="149" t="s">
        <v>18</v>
      </c>
      <c r="LY38" s="129" t="s">
        <v>257</v>
      </c>
      <c r="LZ38" s="130" t="s">
        <v>27</v>
      </c>
      <c r="MA38" s="139">
        <v>372243.0</v>
      </c>
      <c r="MB38" s="136">
        <f t="shared" si="75"/>
        <v>483916</v>
      </c>
      <c r="MC38" s="141">
        <v>30.0</v>
      </c>
      <c r="MD38" s="134">
        <f t="shared" si="114"/>
        <v>14517480</v>
      </c>
    </row>
    <row r="39" ht="18.0" customHeight="1">
      <c r="A39" s="127">
        <v>1.28</v>
      </c>
      <c r="B39" s="127">
        <v>8.3</v>
      </c>
      <c r="C39" s="128" t="s">
        <v>18</v>
      </c>
      <c r="D39" s="129" t="s">
        <v>258</v>
      </c>
      <c r="E39" s="130" t="s">
        <v>27</v>
      </c>
      <c r="F39" s="131">
        <v>424728.86</v>
      </c>
      <c r="G39" s="132">
        <f t="shared" si="1"/>
        <v>552148</v>
      </c>
      <c r="H39" s="140">
        <v>30.0</v>
      </c>
      <c r="I39" s="134">
        <f t="shared" si="77"/>
        <v>16564440</v>
      </c>
      <c r="J39" s="127">
        <v>1.28</v>
      </c>
      <c r="K39" s="127" t="s">
        <v>73</v>
      </c>
      <c r="L39" s="128" t="s">
        <v>18</v>
      </c>
      <c r="M39" s="129" t="s">
        <v>258</v>
      </c>
      <c r="N39" s="130" t="s">
        <v>27</v>
      </c>
      <c r="O39" s="135">
        <v>424134.0</v>
      </c>
      <c r="P39" s="136">
        <f t="shared" si="3"/>
        <v>551374</v>
      </c>
      <c r="Q39" s="141">
        <v>30.0</v>
      </c>
      <c r="R39" s="134">
        <f t="shared" si="78"/>
        <v>16541220</v>
      </c>
      <c r="S39" s="127">
        <v>1.28</v>
      </c>
      <c r="T39" s="127" t="s">
        <v>73</v>
      </c>
      <c r="U39" s="128" t="s">
        <v>18</v>
      </c>
      <c r="V39" s="129" t="s">
        <v>258</v>
      </c>
      <c r="W39" s="130" t="s">
        <v>27</v>
      </c>
      <c r="X39" s="135">
        <v>426308.96</v>
      </c>
      <c r="Y39" s="136">
        <f t="shared" si="5"/>
        <v>554202</v>
      </c>
      <c r="Z39" s="141">
        <v>30.0</v>
      </c>
      <c r="AA39" s="134">
        <f t="shared" si="79"/>
        <v>16626060</v>
      </c>
      <c r="AB39" s="127">
        <v>1.28</v>
      </c>
      <c r="AC39" s="127" t="s">
        <v>73</v>
      </c>
      <c r="AD39" s="128" t="s">
        <v>18</v>
      </c>
      <c r="AE39" s="129" t="s">
        <v>258</v>
      </c>
      <c r="AF39" s="130" t="s">
        <v>27</v>
      </c>
      <c r="AG39" s="135">
        <v>428105.0</v>
      </c>
      <c r="AH39" s="136">
        <f t="shared" si="7"/>
        <v>556537</v>
      </c>
      <c r="AI39" s="141">
        <v>30.0</v>
      </c>
      <c r="AJ39" s="134">
        <f t="shared" si="80"/>
        <v>16696110</v>
      </c>
      <c r="AK39" s="127">
        <v>1.28</v>
      </c>
      <c r="AL39" s="127" t="s">
        <v>73</v>
      </c>
      <c r="AM39" s="128" t="s">
        <v>18</v>
      </c>
      <c r="AN39" s="129" t="s">
        <v>258</v>
      </c>
      <c r="AO39" s="130" t="s">
        <v>27</v>
      </c>
      <c r="AP39" s="135">
        <v>424638.0</v>
      </c>
      <c r="AQ39" s="136">
        <f t="shared" si="9"/>
        <v>552029</v>
      </c>
      <c r="AR39" s="141">
        <v>30.0</v>
      </c>
      <c r="AS39" s="134">
        <f t="shared" si="81"/>
        <v>16560870</v>
      </c>
      <c r="AT39" s="127">
        <v>1.28</v>
      </c>
      <c r="AU39" s="127" t="s">
        <v>73</v>
      </c>
      <c r="AV39" s="128" t="s">
        <v>18</v>
      </c>
      <c r="AW39" s="129" t="s">
        <v>258</v>
      </c>
      <c r="AX39" s="130" t="s">
        <v>27</v>
      </c>
      <c r="AY39" s="135">
        <v>425045.0</v>
      </c>
      <c r="AZ39" s="136">
        <f t="shared" si="11"/>
        <v>552559</v>
      </c>
      <c r="BA39" s="141">
        <v>30.0</v>
      </c>
      <c r="BB39" s="134">
        <f t="shared" si="82"/>
        <v>16576770</v>
      </c>
      <c r="BC39" s="127">
        <v>1.28</v>
      </c>
      <c r="BD39" s="127" t="s">
        <v>73</v>
      </c>
      <c r="BE39" s="128" t="s">
        <v>18</v>
      </c>
      <c r="BF39" s="129" t="s">
        <v>258</v>
      </c>
      <c r="BG39" s="130" t="s">
        <v>27</v>
      </c>
      <c r="BH39" s="135">
        <v>427654.0</v>
      </c>
      <c r="BI39" s="136">
        <f t="shared" si="13"/>
        <v>555950</v>
      </c>
      <c r="BJ39" s="141">
        <v>30.0</v>
      </c>
      <c r="BK39" s="134">
        <f t="shared" si="83"/>
        <v>16678500</v>
      </c>
      <c r="BL39" s="127">
        <v>1.28</v>
      </c>
      <c r="BM39" s="127" t="s">
        <v>73</v>
      </c>
      <c r="BN39" s="128" t="s">
        <v>18</v>
      </c>
      <c r="BO39" s="129" t="s">
        <v>258</v>
      </c>
      <c r="BP39" s="130" t="s">
        <v>27</v>
      </c>
      <c r="BQ39" s="135">
        <v>428748.0</v>
      </c>
      <c r="BR39" s="136">
        <f t="shared" si="15"/>
        <v>557372</v>
      </c>
      <c r="BS39" s="141">
        <v>30.0</v>
      </c>
      <c r="BT39" s="134">
        <f t="shared" si="84"/>
        <v>16721160</v>
      </c>
      <c r="BU39" s="127">
        <v>1.28</v>
      </c>
      <c r="BV39" s="127" t="s">
        <v>73</v>
      </c>
      <c r="BW39" s="128" t="s">
        <v>18</v>
      </c>
      <c r="BX39" s="129" t="s">
        <v>258</v>
      </c>
      <c r="BY39" s="130" t="s">
        <v>27</v>
      </c>
      <c r="BZ39" s="135">
        <v>427889.0</v>
      </c>
      <c r="CA39" s="136">
        <f t="shared" si="17"/>
        <v>556256</v>
      </c>
      <c r="CB39" s="141">
        <v>30.0</v>
      </c>
      <c r="CC39" s="134">
        <f t="shared" si="85"/>
        <v>16687680</v>
      </c>
      <c r="CD39" s="127" t="s">
        <v>259</v>
      </c>
      <c r="CE39" s="127" t="s">
        <v>73</v>
      </c>
      <c r="CF39" s="128" t="s">
        <v>18</v>
      </c>
      <c r="CG39" s="129" t="s">
        <v>258</v>
      </c>
      <c r="CH39" s="130" t="s">
        <v>27</v>
      </c>
      <c r="CI39" s="135">
        <v>415339.0</v>
      </c>
      <c r="CJ39" s="136">
        <f t="shared" si="19"/>
        <v>539941</v>
      </c>
      <c r="CK39" s="141">
        <v>30.0</v>
      </c>
      <c r="CL39" s="134">
        <f t="shared" si="86"/>
        <v>16198230</v>
      </c>
      <c r="CM39" s="127" t="s">
        <v>259</v>
      </c>
      <c r="CN39" s="127" t="s">
        <v>73</v>
      </c>
      <c r="CO39" s="128" t="s">
        <v>18</v>
      </c>
      <c r="CP39" s="129" t="s">
        <v>258</v>
      </c>
      <c r="CQ39" s="130" t="s">
        <v>27</v>
      </c>
      <c r="CR39" s="135">
        <v>430654.9</v>
      </c>
      <c r="CS39" s="136">
        <f t="shared" si="21"/>
        <v>559851</v>
      </c>
      <c r="CT39" s="141">
        <v>30.0</v>
      </c>
      <c r="CU39" s="134">
        <f t="shared" si="87"/>
        <v>16795530</v>
      </c>
      <c r="CV39" s="127" t="s">
        <v>259</v>
      </c>
      <c r="CW39" s="127" t="s">
        <v>73</v>
      </c>
      <c r="CX39" s="128" t="s">
        <v>18</v>
      </c>
      <c r="CY39" s="129" t="s">
        <v>258</v>
      </c>
      <c r="CZ39" s="130" t="s">
        <v>27</v>
      </c>
      <c r="DA39" s="135">
        <v>433397.0</v>
      </c>
      <c r="DB39" s="136">
        <f t="shared" si="23"/>
        <v>563416</v>
      </c>
      <c r="DC39" s="141">
        <v>30.0</v>
      </c>
      <c r="DD39" s="134">
        <f t="shared" si="88"/>
        <v>16902480</v>
      </c>
      <c r="DE39" s="127" t="s">
        <v>259</v>
      </c>
      <c r="DF39" s="127" t="s">
        <v>73</v>
      </c>
      <c r="DG39" s="128" t="s">
        <v>18</v>
      </c>
      <c r="DH39" s="129" t="s">
        <v>258</v>
      </c>
      <c r="DI39" s="130" t="s">
        <v>27</v>
      </c>
      <c r="DJ39" s="135">
        <v>451450.0</v>
      </c>
      <c r="DK39" s="136">
        <f t="shared" si="25"/>
        <v>586885</v>
      </c>
      <c r="DL39" s="141">
        <v>30.0</v>
      </c>
      <c r="DM39" s="134">
        <f t="shared" si="89"/>
        <v>17606550</v>
      </c>
      <c r="DN39" s="127" t="s">
        <v>259</v>
      </c>
      <c r="DO39" s="127" t="s">
        <v>73</v>
      </c>
      <c r="DP39" s="128" t="s">
        <v>18</v>
      </c>
      <c r="DQ39" s="129" t="s">
        <v>258</v>
      </c>
      <c r="DR39" s="130" t="s">
        <v>27</v>
      </c>
      <c r="DS39" s="135">
        <v>427122.0</v>
      </c>
      <c r="DT39" s="136">
        <f t="shared" si="27"/>
        <v>555259</v>
      </c>
      <c r="DU39" s="141">
        <v>30.0</v>
      </c>
      <c r="DV39" s="134">
        <f t="shared" si="90"/>
        <v>16657770</v>
      </c>
      <c r="DW39" s="127" t="s">
        <v>259</v>
      </c>
      <c r="DX39" s="127" t="s">
        <v>73</v>
      </c>
      <c r="DY39" s="128" t="s">
        <v>18</v>
      </c>
      <c r="DZ39" s="129" t="s">
        <v>258</v>
      </c>
      <c r="EA39" s="130" t="s">
        <v>27</v>
      </c>
      <c r="EB39" s="135">
        <v>423458.0</v>
      </c>
      <c r="EC39" s="136">
        <f t="shared" si="29"/>
        <v>550495</v>
      </c>
      <c r="ED39" s="141">
        <v>30.0</v>
      </c>
      <c r="EE39" s="134">
        <f t="shared" si="91"/>
        <v>16514850</v>
      </c>
      <c r="EF39" s="127">
        <v>1.28</v>
      </c>
      <c r="EG39" s="127" t="s">
        <v>73</v>
      </c>
      <c r="EH39" s="128" t="s">
        <v>18</v>
      </c>
      <c r="EI39" s="129" t="s">
        <v>258</v>
      </c>
      <c r="EJ39" s="130" t="s">
        <v>27</v>
      </c>
      <c r="EK39" s="135">
        <v>451455.0</v>
      </c>
      <c r="EL39" s="136">
        <f t="shared" si="31"/>
        <v>586892</v>
      </c>
      <c r="EM39" s="141">
        <v>30.0</v>
      </c>
      <c r="EN39" s="134">
        <f t="shared" si="92"/>
        <v>17606760</v>
      </c>
      <c r="EO39" s="127">
        <v>1.28</v>
      </c>
      <c r="EP39" s="127" t="s">
        <v>73</v>
      </c>
      <c r="EQ39" s="128" t="s">
        <v>18</v>
      </c>
      <c r="ER39" s="129" t="s">
        <v>258</v>
      </c>
      <c r="ES39" s="130" t="s">
        <v>27</v>
      </c>
      <c r="ET39" s="135">
        <v>427483.0</v>
      </c>
      <c r="EU39" s="136">
        <f t="shared" si="33"/>
        <v>555728</v>
      </c>
      <c r="EV39" s="141">
        <v>30.0</v>
      </c>
      <c r="EW39" s="134">
        <f t="shared" si="93"/>
        <v>16671840</v>
      </c>
      <c r="EX39" s="127">
        <v>1.28</v>
      </c>
      <c r="EY39" s="127" t="s">
        <v>73</v>
      </c>
      <c r="EZ39" s="128" t="s">
        <v>18</v>
      </c>
      <c r="FA39" s="129" t="s">
        <v>258</v>
      </c>
      <c r="FB39" s="130" t="s">
        <v>27</v>
      </c>
      <c r="FC39" s="135">
        <v>426624.0</v>
      </c>
      <c r="FD39" s="136">
        <f t="shared" si="35"/>
        <v>554611</v>
      </c>
      <c r="FE39" s="141">
        <v>30.0</v>
      </c>
      <c r="FF39" s="134">
        <f t="shared" si="94"/>
        <v>16638330</v>
      </c>
      <c r="FG39" s="127">
        <v>1.28</v>
      </c>
      <c r="FH39" s="127" t="s">
        <v>73</v>
      </c>
      <c r="FI39" s="128" t="s">
        <v>18</v>
      </c>
      <c r="FJ39" s="129" t="s">
        <v>258</v>
      </c>
      <c r="FK39" s="130" t="s">
        <v>27</v>
      </c>
      <c r="FL39" s="135">
        <v>430011.0</v>
      </c>
      <c r="FM39" s="136">
        <f t="shared" si="37"/>
        <v>559014</v>
      </c>
      <c r="FN39" s="141">
        <v>30.0</v>
      </c>
      <c r="FO39" s="134">
        <f t="shared" si="95"/>
        <v>16770420</v>
      </c>
      <c r="FP39" s="127">
        <v>1.28</v>
      </c>
      <c r="FQ39" s="127" t="s">
        <v>73</v>
      </c>
      <c r="FR39" s="128" t="s">
        <v>18</v>
      </c>
      <c r="FS39" s="129" t="s">
        <v>258</v>
      </c>
      <c r="FT39" s="130" t="s">
        <v>27</v>
      </c>
      <c r="FU39" s="135">
        <v>426399.0</v>
      </c>
      <c r="FV39" s="136">
        <f t="shared" si="39"/>
        <v>554319</v>
      </c>
      <c r="FW39" s="141">
        <v>30.0</v>
      </c>
      <c r="FX39" s="134">
        <f t="shared" si="96"/>
        <v>16629570</v>
      </c>
      <c r="FY39" s="127" t="s">
        <v>259</v>
      </c>
      <c r="FZ39" s="127" t="s">
        <v>73</v>
      </c>
      <c r="GA39" s="128" t="s">
        <v>18</v>
      </c>
      <c r="GB39" s="129" t="s">
        <v>258</v>
      </c>
      <c r="GC39" s="130" t="s">
        <v>27</v>
      </c>
      <c r="GD39" s="135">
        <v>428036.0</v>
      </c>
      <c r="GE39" s="136">
        <f t="shared" si="41"/>
        <v>556447</v>
      </c>
      <c r="GF39" s="141">
        <v>30.0</v>
      </c>
      <c r="GG39" s="134">
        <f t="shared" si="97"/>
        <v>16693410</v>
      </c>
      <c r="GH39" s="127" t="s">
        <v>259</v>
      </c>
      <c r="GI39" s="127" t="s">
        <v>73</v>
      </c>
      <c r="GJ39" s="128" t="s">
        <v>18</v>
      </c>
      <c r="GK39" s="129" t="s">
        <v>258</v>
      </c>
      <c r="GL39" s="130" t="s">
        <v>27</v>
      </c>
      <c r="GM39" s="135">
        <v>426333.0</v>
      </c>
      <c r="GN39" s="136">
        <f t="shared" si="43"/>
        <v>554233</v>
      </c>
      <c r="GO39" s="141">
        <v>30.0</v>
      </c>
      <c r="GP39" s="134">
        <f t="shared" si="98"/>
        <v>16626990</v>
      </c>
      <c r="GQ39" s="127">
        <v>1.28</v>
      </c>
      <c r="GR39" s="127" t="s">
        <v>73</v>
      </c>
      <c r="GS39" s="128" t="s">
        <v>18</v>
      </c>
      <c r="GT39" s="129" t="s">
        <v>258</v>
      </c>
      <c r="GU39" s="130" t="s">
        <v>27</v>
      </c>
      <c r="GV39" s="135">
        <v>431952.14</v>
      </c>
      <c r="GW39" s="136">
        <f t="shared" si="45"/>
        <v>561538</v>
      </c>
      <c r="GX39" s="141">
        <v>30.0</v>
      </c>
      <c r="GY39" s="134">
        <f t="shared" si="99"/>
        <v>16846140</v>
      </c>
      <c r="GZ39" s="127" t="s">
        <v>259</v>
      </c>
      <c r="HA39" s="127" t="s">
        <v>73</v>
      </c>
      <c r="HB39" s="128" t="s">
        <v>18</v>
      </c>
      <c r="HC39" s="129" t="s">
        <v>258</v>
      </c>
      <c r="HD39" s="130" t="s">
        <v>27</v>
      </c>
      <c r="HE39" s="135">
        <v>451455.0</v>
      </c>
      <c r="HF39" s="136">
        <f t="shared" si="47"/>
        <v>586892</v>
      </c>
      <c r="HG39" s="141">
        <v>30.0</v>
      </c>
      <c r="HH39" s="134">
        <f t="shared" si="100"/>
        <v>17606760</v>
      </c>
      <c r="HI39" s="127" t="s">
        <v>259</v>
      </c>
      <c r="HJ39" s="127" t="s">
        <v>73</v>
      </c>
      <c r="HK39" s="128" t="s">
        <v>18</v>
      </c>
      <c r="HL39" s="129" t="s">
        <v>258</v>
      </c>
      <c r="HM39" s="130" t="s">
        <v>27</v>
      </c>
      <c r="HN39" s="135">
        <v>451455.0</v>
      </c>
      <c r="HO39" s="136">
        <f t="shared" si="49"/>
        <v>586892</v>
      </c>
      <c r="HP39" s="141">
        <v>30.0</v>
      </c>
      <c r="HQ39" s="134">
        <f t="shared" si="101"/>
        <v>17606760</v>
      </c>
      <c r="HR39" s="127" t="s">
        <v>259</v>
      </c>
      <c r="HS39" s="127" t="s">
        <v>73</v>
      </c>
      <c r="HT39" s="128" t="s">
        <v>18</v>
      </c>
      <c r="HU39" s="129" t="s">
        <v>258</v>
      </c>
      <c r="HV39" s="130" t="s">
        <v>27</v>
      </c>
      <c r="HW39" s="135">
        <v>428640.0</v>
      </c>
      <c r="HX39" s="136">
        <f t="shared" si="51"/>
        <v>557232</v>
      </c>
      <c r="HY39" s="141">
        <v>30.0</v>
      </c>
      <c r="HZ39" s="134">
        <f t="shared" si="102"/>
        <v>16716960</v>
      </c>
      <c r="IA39" s="147" t="s">
        <v>259</v>
      </c>
      <c r="IB39" s="143" t="s">
        <v>73</v>
      </c>
      <c r="IC39" s="149" t="s">
        <v>18</v>
      </c>
      <c r="ID39" s="145" t="s">
        <v>258</v>
      </c>
      <c r="IE39" s="151" t="s">
        <v>27</v>
      </c>
      <c r="IF39" s="135">
        <v>425722.0</v>
      </c>
      <c r="IG39" s="136">
        <f t="shared" si="53"/>
        <v>553439</v>
      </c>
      <c r="IH39" s="141">
        <v>30.0</v>
      </c>
      <c r="II39" s="134">
        <f t="shared" si="103"/>
        <v>16603170</v>
      </c>
      <c r="IJ39" s="127" t="s">
        <v>259</v>
      </c>
      <c r="IK39" s="127" t="s">
        <v>73</v>
      </c>
      <c r="IL39" s="128" t="s">
        <v>18</v>
      </c>
      <c r="IM39" s="129" t="s">
        <v>258</v>
      </c>
      <c r="IN39" s="130" t="s">
        <v>27</v>
      </c>
      <c r="IO39" s="135">
        <v>426670.0</v>
      </c>
      <c r="IP39" s="136">
        <f t="shared" si="55"/>
        <v>554671</v>
      </c>
      <c r="IQ39" s="141">
        <v>30.0</v>
      </c>
      <c r="IR39" s="134">
        <f t="shared" si="104"/>
        <v>16640130</v>
      </c>
      <c r="IS39" s="127" t="s">
        <v>259</v>
      </c>
      <c r="IT39" s="127" t="s">
        <v>73</v>
      </c>
      <c r="IU39" s="128" t="s">
        <v>18</v>
      </c>
      <c r="IV39" s="129" t="s">
        <v>258</v>
      </c>
      <c r="IW39" s="130" t="s">
        <v>27</v>
      </c>
      <c r="IX39" s="135">
        <v>426309.0</v>
      </c>
      <c r="IY39" s="136">
        <f t="shared" si="57"/>
        <v>554202</v>
      </c>
      <c r="IZ39" s="141">
        <v>30.0</v>
      </c>
      <c r="JA39" s="134">
        <f t="shared" si="105"/>
        <v>16626060</v>
      </c>
      <c r="JB39" s="127" t="s">
        <v>259</v>
      </c>
      <c r="JC39" s="127" t="s">
        <v>73</v>
      </c>
      <c r="JD39" s="128" t="s">
        <v>18</v>
      </c>
      <c r="JE39" s="129" t="s">
        <v>258</v>
      </c>
      <c r="JF39" s="130" t="s">
        <v>27</v>
      </c>
      <c r="JG39" s="135">
        <v>421343.0</v>
      </c>
      <c r="JH39" s="136">
        <f t="shared" si="59"/>
        <v>547746</v>
      </c>
      <c r="JI39" s="141">
        <v>30.0</v>
      </c>
      <c r="JJ39" s="134">
        <f t="shared" si="106"/>
        <v>16432380</v>
      </c>
      <c r="JK39" s="127" t="s">
        <v>259</v>
      </c>
      <c r="JL39" s="127" t="s">
        <v>73</v>
      </c>
      <c r="JM39" s="128" t="s">
        <v>18</v>
      </c>
      <c r="JN39" s="129" t="s">
        <v>258</v>
      </c>
      <c r="JO39" s="130" t="s">
        <v>27</v>
      </c>
      <c r="JP39" s="135">
        <v>416332.0</v>
      </c>
      <c r="JQ39" s="136">
        <f t="shared" si="61"/>
        <v>541232</v>
      </c>
      <c r="JR39" s="141">
        <v>30.0</v>
      </c>
      <c r="JS39" s="134">
        <f t="shared" si="107"/>
        <v>16236960</v>
      </c>
      <c r="JT39" s="127" t="s">
        <v>259</v>
      </c>
      <c r="JU39" s="127" t="s">
        <v>73</v>
      </c>
      <c r="JV39" s="128" t="s">
        <v>18</v>
      </c>
      <c r="JW39" s="129" t="s">
        <v>258</v>
      </c>
      <c r="JX39" s="130" t="s">
        <v>27</v>
      </c>
      <c r="JY39" s="135">
        <v>425558.0</v>
      </c>
      <c r="JZ39" s="136">
        <f t="shared" si="63"/>
        <v>553225</v>
      </c>
      <c r="KA39" s="141">
        <v>30.0</v>
      </c>
      <c r="KB39" s="134">
        <f t="shared" si="108"/>
        <v>16596750</v>
      </c>
      <c r="KC39" s="127" t="s">
        <v>259</v>
      </c>
      <c r="KD39" s="127" t="s">
        <v>73</v>
      </c>
      <c r="KE39" s="128" t="s">
        <v>18</v>
      </c>
      <c r="KF39" s="129" t="s">
        <v>258</v>
      </c>
      <c r="KG39" s="130" t="s">
        <v>27</v>
      </c>
      <c r="KH39" s="135">
        <v>400000.0</v>
      </c>
      <c r="KI39" s="136">
        <f t="shared" si="65"/>
        <v>520000</v>
      </c>
      <c r="KJ39" s="141">
        <v>30.0</v>
      </c>
      <c r="KK39" s="134">
        <f t="shared" si="109"/>
        <v>15600000</v>
      </c>
      <c r="KL39" s="127" t="s">
        <v>259</v>
      </c>
      <c r="KM39" s="127" t="s">
        <v>73</v>
      </c>
      <c r="KN39" s="128" t="s">
        <v>18</v>
      </c>
      <c r="KO39" s="129" t="s">
        <v>258</v>
      </c>
      <c r="KP39" s="130" t="s">
        <v>27</v>
      </c>
      <c r="KQ39" s="135">
        <v>433397.0</v>
      </c>
      <c r="KR39" s="136">
        <f t="shared" si="67"/>
        <v>563416</v>
      </c>
      <c r="KS39" s="141">
        <v>30.0</v>
      </c>
      <c r="KT39" s="134">
        <f t="shared" si="110"/>
        <v>16902480</v>
      </c>
      <c r="KU39" s="127" t="s">
        <v>259</v>
      </c>
      <c r="KV39" s="127" t="s">
        <v>73</v>
      </c>
      <c r="KW39" s="128" t="s">
        <v>18</v>
      </c>
      <c r="KX39" s="129" t="s">
        <v>258</v>
      </c>
      <c r="KY39" s="130" t="s">
        <v>27</v>
      </c>
      <c r="KZ39" s="135">
        <v>425686.0</v>
      </c>
      <c r="LA39" s="136">
        <f t="shared" si="69"/>
        <v>553392</v>
      </c>
      <c r="LB39" s="141">
        <v>30.0</v>
      </c>
      <c r="LC39" s="134">
        <f t="shared" si="111"/>
        <v>16601760</v>
      </c>
      <c r="LD39" s="127" t="s">
        <v>259</v>
      </c>
      <c r="LE39" s="127" t="s">
        <v>73</v>
      </c>
      <c r="LF39" s="128" t="s">
        <v>18</v>
      </c>
      <c r="LG39" s="129" t="s">
        <v>258</v>
      </c>
      <c r="LH39" s="130" t="s">
        <v>27</v>
      </c>
      <c r="LI39" s="135">
        <v>450000.0</v>
      </c>
      <c r="LJ39" s="136">
        <f t="shared" si="71"/>
        <v>585000</v>
      </c>
      <c r="LK39" s="141">
        <v>30.0</v>
      </c>
      <c r="LL39" s="134">
        <f t="shared" si="112"/>
        <v>17550000</v>
      </c>
      <c r="LM39" s="147" t="s">
        <v>259</v>
      </c>
      <c r="LN39" s="143" t="s">
        <v>73</v>
      </c>
      <c r="LO39" s="149" t="s">
        <v>18</v>
      </c>
      <c r="LP39" s="129" t="s">
        <v>258</v>
      </c>
      <c r="LQ39" s="130" t="s">
        <v>27</v>
      </c>
      <c r="LR39" s="139">
        <v>417676.0</v>
      </c>
      <c r="LS39" s="136">
        <f t="shared" si="73"/>
        <v>542979</v>
      </c>
      <c r="LT39" s="141">
        <v>30.0</v>
      </c>
      <c r="LU39" s="134">
        <f t="shared" si="113"/>
        <v>16289370</v>
      </c>
      <c r="LV39" s="147" t="s">
        <v>259</v>
      </c>
      <c r="LW39" s="143" t="s">
        <v>73</v>
      </c>
      <c r="LX39" s="149" t="s">
        <v>18</v>
      </c>
      <c r="LY39" s="129" t="s">
        <v>258</v>
      </c>
      <c r="LZ39" s="130" t="s">
        <v>27</v>
      </c>
      <c r="MA39" s="139">
        <v>419436.0</v>
      </c>
      <c r="MB39" s="136">
        <f t="shared" si="75"/>
        <v>545267</v>
      </c>
      <c r="MC39" s="141">
        <v>30.0</v>
      </c>
      <c r="MD39" s="134">
        <f t="shared" si="114"/>
        <v>16358010</v>
      </c>
    </row>
    <row r="40" ht="18.0" customHeight="1">
      <c r="A40" s="127">
        <v>1.29</v>
      </c>
      <c r="B40" s="127">
        <v>8.1</v>
      </c>
      <c r="C40" s="128" t="s">
        <v>18</v>
      </c>
      <c r="D40" s="129" t="s">
        <v>260</v>
      </c>
      <c r="E40" s="130" t="s">
        <v>27</v>
      </c>
      <c r="F40" s="131">
        <v>480747.86</v>
      </c>
      <c r="G40" s="132">
        <f t="shared" si="1"/>
        <v>624972</v>
      </c>
      <c r="H40" s="140">
        <v>30.0</v>
      </c>
      <c r="I40" s="134">
        <f t="shared" si="77"/>
        <v>18749160</v>
      </c>
      <c r="J40" s="127">
        <v>1.29</v>
      </c>
      <c r="K40" s="127" t="s">
        <v>75</v>
      </c>
      <c r="L40" s="128" t="s">
        <v>18</v>
      </c>
      <c r="M40" s="129" t="s">
        <v>260</v>
      </c>
      <c r="N40" s="130" t="s">
        <v>27</v>
      </c>
      <c r="O40" s="135">
        <v>480075.0</v>
      </c>
      <c r="P40" s="136">
        <f t="shared" si="3"/>
        <v>624098</v>
      </c>
      <c r="Q40" s="141">
        <v>30.0</v>
      </c>
      <c r="R40" s="134">
        <f t="shared" si="78"/>
        <v>18722940</v>
      </c>
      <c r="S40" s="127">
        <v>1.29</v>
      </c>
      <c r="T40" s="127" t="s">
        <v>75</v>
      </c>
      <c r="U40" s="128" t="s">
        <v>18</v>
      </c>
      <c r="V40" s="129" t="s">
        <v>260</v>
      </c>
      <c r="W40" s="130" t="s">
        <v>27</v>
      </c>
      <c r="X40" s="135">
        <v>482536.36</v>
      </c>
      <c r="Y40" s="136">
        <f t="shared" si="5"/>
        <v>627297</v>
      </c>
      <c r="Z40" s="141">
        <v>30.0</v>
      </c>
      <c r="AA40" s="134">
        <f t="shared" si="79"/>
        <v>18818910</v>
      </c>
      <c r="AB40" s="127">
        <v>1.29</v>
      </c>
      <c r="AC40" s="127" t="s">
        <v>75</v>
      </c>
      <c r="AD40" s="128" t="s">
        <v>18</v>
      </c>
      <c r="AE40" s="129" t="s">
        <v>260</v>
      </c>
      <c r="AF40" s="130" t="s">
        <v>27</v>
      </c>
      <c r="AG40" s="135">
        <v>484570.0</v>
      </c>
      <c r="AH40" s="136">
        <f t="shared" si="7"/>
        <v>629941</v>
      </c>
      <c r="AI40" s="141">
        <v>30.0</v>
      </c>
      <c r="AJ40" s="134">
        <f t="shared" si="80"/>
        <v>18898230</v>
      </c>
      <c r="AK40" s="127">
        <v>1.29</v>
      </c>
      <c r="AL40" s="127" t="s">
        <v>75</v>
      </c>
      <c r="AM40" s="128" t="s">
        <v>18</v>
      </c>
      <c r="AN40" s="129" t="s">
        <v>260</v>
      </c>
      <c r="AO40" s="130" t="s">
        <v>27</v>
      </c>
      <c r="AP40" s="135">
        <v>480645.0</v>
      </c>
      <c r="AQ40" s="136">
        <f t="shared" si="9"/>
        <v>624839</v>
      </c>
      <c r="AR40" s="141">
        <v>30.0</v>
      </c>
      <c r="AS40" s="134">
        <f t="shared" si="81"/>
        <v>18745170</v>
      </c>
      <c r="AT40" s="127">
        <v>1.29</v>
      </c>
      <c r="AU40" s="127" t="s">
        <v>75</v>
      </c>
      <c r="AV40" s="128" t="s">
        <v>18</v>
      </c>
      <c r="AW40" s="129" t="s">
        <v>260</v>
      </c>
      <c r="AX40" s="130" t="s">
        <v>27</v>
      </c>
      <c r="AY40" s="135">
        <v>481106.0</v>
      </c>
      <c r="AZ40" s="136">
        <f t="shared" si="11"/>
        <v>625438</v>
      </c>
      <c r="BA40" s="141">
        <v>30.0</v>
      </c>
      <c r="BB40" s="134">
        <f t="shared" si="82"/>
        <v>18763140</v>
      </c>
      <c r="BC40" s="127">
        <v>1.29</v>
      </c>
      <c r="BD40" s="127" t="s">
        <v>75</v>
      </c>
      <c r="BE40" s="128" t="s">
        <v>18</v>
      </c>
      <c r="BF40" s="129" t="s">
        <v>260</v>
      </c>
      <c r="BG40" s="130" t="s">
        <v>27</v>
      </c>
      <c r="BH40" s="135">
        <v>484059.0</v>
      </c>
      <c r="BI40" s="136">
        <f t="shared" si="13"/>
        <v>629277</v>
      </c>
      <c r="BJ40" s="141">
        <v>30.0</v>
      </c>
      <c r="BK40" s="134">
        <f t="shared" si="83"/>
        <v>18878310</v>
      </c>
      <c r="BL40" s="127">
        <v>1.29</v>
      </c>
      <c r="BM40" s="127" t="s">
        <v>75</v>
      </c>
      <c r="BN40" s="128" t="s">
        <v>18</v>
      </c>
      <c r="BO40" s="129" t="s">
        <v>260</v>
      </c>
      <c r="BP40" s="130" t="s">
        <v>27</v>
      </c>
      <c r="BQ40" s="135">
        <v>485297.0</v>
      </c>
      <c r="BR40" s="136">
        <f t="shared" si="15"/>
        <v>630886</v>
      </c>
      <c r="BS40" s="141">
        <v>30.0</v>
      </c>
      <c r="BT40" s="134">
        <f t="shared" si="84"/>
        <v>18926580</v>
      </c>
      <c r="BU40" s="127">
        <v>1.29</v>
      </c>
      <c r="BV40" s="127" t="s">
        <v>75</v>
      </c>
      <c r="BW40" s="128" t="s">
        <v>18</v>
      </c>
      <c r="BX40" s="129" t="s">
        <v>260</v>
      </c>
      <c r="BY40" s="130" t="s">
        <v>27</v>
      </c>
      <c r="BZ40" s="135">
        <v>484325.0</v>
      </c>
      <c r="CA40" s="136">
        <f t="shared" si="17"/>
        <v>629623</v>
      </c>
      <c r="CB40" s="141">
        <v>30.0</v>
      </c>
      <c r="CC40" s="134">
        <f t="shared" si="85"/>
        <v>18888690</v>
      </c>
      <c r="CD40" s="127" t="s">
        <v>261</v>
      </c>
      <c r="CE40" s="127" t="s">
        <v>75</v>
      </c>
      <c r="CF40" s="128" t="s">
        <v>18</v>
      </c>
      <c r="CG40" s="129" t="s">
        <v>260</v>
      </c>
      <c r="CH40" s="130" t="s">
        <v>27</v>
      </c>
      <c r="CI40" s="135">
        <v>470120.0</v>
      </c>
      <c r="CJ40" s="136">
        <f t="shared" si="19"/>
        <v>611156</v>
      </c>
      <c r="CK40" s="141">
        <v>30.0</v>
      </c>
      <c r="CL40" s="134">
        <f t="shared" si="86"/>
        <v>18334680</v>
      </c>
      <c r="CM40" s="127" t="s">
        <v>261</v>
      </c>
      <c r="CN40" s="127" t="s">
        <v>75</v>
      </c>
      <c r="CO40" s="128" t="s">
        <v>18</v>
      </c>
      <c r="CP40" s="129" t="s">
        <v>260</v>
      </c>
      <c r="CQ40" s="130" t="s">
        <v>27</v>
      </c>
      <c r="CR40" s="135">
        <v>487455.5</v>
      </c>
      <c r="CS40" s="136">
        <f t="shared" si="21"/>
        <v>633692</v>
      </c>
      <c r="CT40" s="141">
        <v>30.0</v>
      </c>
      <c r="CU40" s="134">
        <f t="shared" si="87"/>
        <v>19010760</v>
      </c>
      <c r="CV40" s="127" t="s">
        <v>261</v>
      </c>
      <c r="CW40" s="127" t="s">
        <v>75</v>
      </c>
      <c r="CX40" s="128" t="s">
        <v>18</v>
      </c>
      <c r="CY40" s="129" t="s">
        <v>260</v>
      </c>
      <c r="CZ40" s="130" t="s">
        <v>27</v>
      </c>
      <c r="DA40" s="135">
        <v>490559.0</v>
      </c>
      <c r="DB40" s="136">
        <f t="shared" si="23"/>
        <v>637727</v>
      </c>
      <c r="DC40" s="141">
        <v>30.0</v>
      </c>
      <c r="DD40" s="134">
        <f t="shared" si="88"/>
        <v>19131810</v>
      </c>
      <c r="DE40" s="127" t="s">
        <v>261</v>
      </c>
      <c r="DF40" s="127" t="s">
        <v>75</v>
      </c>
      <c r="DG40" s="128" t="s">
        <v>18</v>
      </c>
      <c r="DH40" s="129" t="s">
        <v>260</v>
      </c>
      <c r="DI40" s="130" t="s">
        <v>27</v>
      </c>
      <c r="DJ40" s="135">
        <v>510990.0</v>
      </c>
      <c r="DK40" s="136">
        <f t="shared" si="25"/>
        <v>664287</v>
      </c>
      <c r="DL40" s="141">
        <v>30.0</v>
      </c>
      <c r="DM40" s="134">
        <f t="shared" si="89"/>
        <v>19928610</v>
      </c>
      <c r="DN40" s="127" t="s">
        <v>261</v>
      </c>
      <c r="DO40" s="127" t="s">
        <v>75</v>
      </c>
      <c r="DP40" s="128" t="s">
        <v>18</v>
      </c>
      <c r="DQ40" s="129" t="s">
        <v>260</v>
      </c>
      <c r="DR40" s="130" t="s">
        <v>27</v>
      </c>
      <c r="DS40" s="135">
        <v>483456.0</v>
      </c>
      <c r="DT40" s="136">
        <f t="shared" si="27"/>
        <v>628493</v>
      </c>
      <c r="DU40" s="141">
        <v>30.0</v>
      </c>
      <c r="DV40" s="134">
        <f t="shared" si="90"/>
        <v>18854790</v>
      </c>
      <c r="DW40" s="127" t="s">
        <v>261</v>
      </c>
      <c r="DX40" s="127" t="s">
        <v>75</v>
      </c>
      <c r="DY40" s="128" t="s">
        <v>18</v>
      </c>
      <c r="DZ40" s="129" t="s">
        <v>260</v>
      </c>
      <c r="EA40" s="130" t="s">
        <v>27</v>
      </c>
      <c r="EB40" s="135">
        <v>479310.0</v>
      </c>
      <c r="EC40" s="136">
        <f t="shared" si="29"/>
        <v>623103</v>
      </c>
      <c r="ED40" s="141">
        <v>30.0</v>
      </c>
      <c r="EE40" s="134">
        <f t="shared" si="91"/>
        <v>18693090</v>
      </c>
      <c r="EF40" s="127">
        <v>1.29</v>
      </c>
      <c r="EG40" s="127" t="s">
        <v>75</v>
      </c>
      <c r="EH40" s="128" t="s">
        <v>18</v>
      </c>
      <c r="EI40" s="129" t="s">
        <v>260</v>
      </c>
      <c r="EJ40" s="130" t="s">
        <v>27</v>
      </c>
      <c r="EK40" s="135">
        <v>510999.0</v>
      </c>
      <c r="EL40" s="136">
        <f t="shared" si="31"/>
        <v>664299</v>
      </c>
      <c r="EM40" s="141">
        <v>30.0</v>
      </c>
      <c r="EN40" s="134">
        <f t="shared" si="92"/>
        <v>19928970</v>
      </c>
      <c r="EO40" s="127">
        <v>1.29</v>
      </c>
      <c r="EP40" s="127" t="s">
        <v>75</v>
      </c>
      <c r="EQ40" s="128" t="s">
        <v>18</v>
      </c>
      <c r="ER40" s="129" t="s">
        <v>260</v>
      </c>
      <c r="ES40" s="130" t="s">
        <v>27</v>
      </c>
      <c r="ET40" s="135">
        <v>483865.0</v>
      </c>
      <c r="EU40" s="136">
        <f t="shared" si="33"/>
        <v>629025</v>
      </c>
      <c r="EV40" s="141">
        <v>30.0</v>
      </c>
      <c r="EW40" s="134">
        <f t="shared" si="93"/>
        <v>18870750</v>
      </c>
      <c r="EX40" s="127">
        <v>1.29</v>
      </c>
      <c r="EY40" s="127" t="s">
        <v>75</v>
      </c>
      <c r="EZ40" s="128" t="s">
        <v>18</v>
      </c>
      <c r="FA40" s="129" t="s">
        <v>260</v>
      </c>
      <c r="FB40" s="130" t="s">
        <v>27</v>
      </c>
      <c r="FC40" s="135">
        <v>482894.0</v>
      </c>
      <c r="FD40" s="136">
        <f t="shared" si="35"/>
        <v>627762</v>
      </c>
      <c r="FE40" s="141">
        <v>30.0</v>
      </c>
      <c r="FF40" s="134">
        <f t="shared" si="94"/>
        <v>18832860</v>
      </c>
      <c r="FG40" s="127">
        <v>1.29</v>
      </c>
      <c r="FH40" s="127" t="s">
        <v>75</v>
      </c>
      <c r="FI40" s="128" t="s">
        <v>18</v>
      </c>
      <c r="FJ40" s="129" t="s">
        <v>260</v>
      </c>
      <c r="FK40" s="130" t="s">
        <v>27</v>
      </c>
      <c r="FL40" s="135">
        <v>486727.0</v>
      </c>
      <c r="FM40" s="136">
        <f t="shared" si="37"/>
        <v>632745</v>
      </c>
      <c r="FN40" s="141">
        <v>30.0</v>
      </c>
      <c r="FO40" s="134">
        <f t="shared" si="95"/>
        <v>18982350</v>
      </c>
      <c r="FP40" s="127">
        <v>1.29</v>
      </c>
      <c r="FQ40" s="127" t="s">
        <v>75</v>
      </c>
      <c r="FR40" s="128" t="s">
        <v>18</v>
      </c>
      <c r="FS40" s="129" t="s">
        <v>260</v>
      </c>
      <c r="FT40" s="130" t="s">
        <v>27</v>
      </c>
      <c r="FU40" s="135">
        <v>482639.0</v>
      </c>
      <c r="FV40" s="136">
        <f t="shared" si="39"/>
        <v>627431</v>
      </c>
      <c r="FW40" s="141">
        <v>30.0</v>
      </c>
      <c r="FX40" s="134">
        <f t="shared" si="96"/>
        <v>18822930</v>
      </c>
      <c r="FY40" s="127" t="s">
        <v>261</v>
      </c>
      <c r="FZ40" s="127" t="s">
        <v>75</v>
      </c>
      <c r="GA40" s="128" t="s">
        <v>18</v>
      </c>
      <c r="GB40" s="129" t="s">
        <v>260</v>
      </c>
      <c r="GC40" s="130" t="s">
        <v>27</v>
      </c>
      <c r="GD40" s="135">
        <v>484491.0</v>
      </c>
      <c r="GE40" s="136">
        <f t="shared" si="41"/>
        <v>629838</v>
      </c>
      <c r="GF40" s="141">
        <v>30.0</v>
      </c>
      <c r="GG40" s="134">
        <f t="shared" si="97"/>
        <v>18895140</v>
      </c>
      <c r="GH40" s="127" t="s">
        <v>261</v>
      </c>
      <c r="GI40" s="127" t="s">
        <v>75</v>
      </c>
      <c r="GJ40" s="128" t="s">
        <v>18</v>
      </c>
      <c r="GK40" s="129" t="s">
        <v>260</v>
      </c>
      <c r="GL40" s="130" t="s">
        <v>27</v>
      </c>
      <c r="GM40" s="135">
        <v>482563.0</v>
      </c>
      <c r="GN40" s="136">
        <f t="shared" si="43"/>
        <v>627332</v>
      </c>
      <c r="GO40" s="141">
        <v>30.0</v>
      </c>
      <c r="GP40" s="134">
        <f t="shared" si="98"/>
        <v>18819960</v>
      </c>
      <c r="GQ40" s="127">
        <v>1.29</v>
      </c>
      <c r="GR40" s="127" t="s">
        <v>75</v>
      </c>
      <c r="GS40" s="128" t="s">
        <v>18</v>
      </c>
      <c r="GT40" s="129" t="s">
        <v>260</v>
      </c>
      <c r="GU40" s="130" t="s">
        <v>27</v>
      </c>
      <c r="GV40" s="135">
        <v>488923.84</v>
      </c>
      <c r="GW40" s="136">
        <f t="shared" si="45"/>
        <v>635601</v>
      </c>
      <c r="GX40" s="141">
        <v>30.0</v>
      </c>
      <c r="GY40" s="134">
        <f t="shared" si="99"/>
        <v>19068030</v>
      </c>
      <c r="GZ40" s="127" t="s">
        <v>261</v>
      </c>
      <c r="HA40" s="127" t="s">
        <v>75</v>
      </c>
      <c r="HB40" s="128" t="s">
        <v>18</v>
      </c>
      <c r="HC40" s="129" t="s">
        <v>260</v>
      </c>
      <c r="HD40" s="130" t="s">
        <v>27</v>
      </c>
      <c r="HE40" s="135">
        <v>510999.0</v>
      </c>
      <c r="HF40" s="136">
        <f t="shared" si="47"/>
        <v>664299</v>
      </c>
      <c r="HG40" s="141">
        <v>30.0</v>
      </c>
      <c r="HH40" s="134">
        <f t="shared" si="100"/>
        <v>19928970</v>
      </c>
      <c r="HI40" s="127" t="s">
        <v>261</v>
      </c>
      <c r="HJ40" s="127" t="s">
        <v>75</v>
      </c>
      <c r="HK40" s="128" t="s">
        <v>18</v>
      </c>
      <c r="HL40" s="129" t="s">
        <v>260</v>
      </c>
      <c r="HM40" s="130" t="s">
        <v>27</v>
      </c>
      <c r="HN40" s="135">
        <v>510999.0</v>
      </c>
      <c r="HO40" s="136">
        <f t="shared" si="49"/>
        <v>664299</v>
      </c>
      <c r="HP40" s="141">
        <v>30.0</v>
      </c>
      <c r="HQ40" s="134">
        <f t="shared" si="101"/>
        <v>19928970</v>
      </c>
      <c r="HR40" s="127" t="s">
        <v>261</v>
      </c>
      <c r="HS40" s="127" t="s">
        <v>75</v>
      </c>
      <c r="HT40" s="128" t="s">
        <v>18</v>
      </c>
      <c r="HU40" s="129" t="s">
        <v>260</v>
      </c>
      <c r="HV40" s="130" t="s">
        <v>27</v>
      </c>
      <c r="HW40" s="135">
        <v>485170.0</v>
      </c>
      <c r="HX40" s="136">
        <f t="shared" si="51"/>
        <v>630721</v>
      </c>
      <c r="HY40" s="141">
        <v>30.0</v>
      </c>
      <c r="HZ40" s="134">
        <f t="shared" si="102"/>
        <v>18921630</v>
      </c>
      <c r="IA40" s="147" t="s">
        <v>261</v>
      </c>
      <c r="IB40" s="148" t="s">
        <v>75</v>
      </c>
      <c r="IC40" s="149" t="s">
        <v>18</v>
      </c>
      <c r="ID40" s="150" t="s">
        <v>260</v>
      </c>
      <c r="IE40" s="151" t="s">
        <v>27</v>
      </c>
      <c r="IF40" s="135">
        <v>481872.0</v>
      </c>
      <c r="IG40" s="136">
        <f t="shared" si="53"/>
        <v>626434</v>
      </c>
      <c r="IH40" s="141">
        <v>30.0</v>
      </c>
      <c r="II40" s="134">
        <f t="shared" si="103"/>
        <v>18793020</v>
      </c>
      <c r="IJ40" s="127" t="s">
        <v>261</v>
      </c>
      <c r="IK40" s="127" t="s">
        <v>75</v>
      </c>
      <c r="IL40" s="128" t="s">
        <v>18</v>
      </c>
      <c r="IM40" s="129" t="s">
        <v>260</v>
      </c>
      <c r="IN40" s="130" t="s">
        <v>27</v>
      </c>
      <c r="IO40" s="135">
        <v>482945.0</v>
      </c>
      <c r="IP40" s="136">
        <f t="shared" si="55"/>
        <v>627829</v>
      </c>
      <c r="IQ40" s="141">
        <v>30.0</v>
      </c>
      <c r="IR40" s="134">
        <f t="shared" si="104"/>
        <v>18834870</v>
      </c>
      <c r="IS40" s="127" t="s">
        <v>261</v>
      </c>
      <c r="IT40" s="127" t="s">
        <v>75</v>
      </c>
      <c r="IU40" s="128" t="s">
        <v>18</v>
      </c>
      <c r="IV40" s="129" t="s">
        <v>260</v>
      </c>
      <c r="IW40" s="130" t="s">
        <v>27</v>
      </c>
      <c r="IX40" s="135">
        <v>482536.0</v>
      </c>
      <c r="IY40" s="136">
        <f t="shared" si="57"/>
        <v>627297</v>
      </c>
      <c r="IZ40" s="141">
        <v>30.0</v>
      </c>
      <c r="JA40" s="134">
        <f t="shared" si="105"/>
        <v>18818910</v>
      </c>
      <c r="JB40" s="127" t="s">
        <v>261</v>
      </c>
      <c r="JC40" s="127" t="s">
        <v>75</v>
      </c>
      <c r="JD40" s="128" t="s">
        <v>18</v>
      </c>
      <c r="JE40" s="129" t="s">
        <v>260</v>
      </c>
      <c r="JF40" s="130" t="s">
        <v>27</v>
      </c>
      <c r="JG40" s="135">
        <v>476915.0</v>
      </c>
      <c r="JH40" s="136">
        <f t="shared" si="59"/>
        <v>619990</v>
      </c>
      <c r="JI40" s="141">
        <v>30.0</v>
      </c>
      <c r="JJ40" s="134">
        <f t="shared" si="106"/>
        <v>18599700</v>
      </c>
      <c r="JK40" s="127" t="s">
        <v>261</v>
      </c>
      <c r="JL40" s="127" t="s">
        <v>75</v>
      </c>
      <c r="JM40" s="128" t="s">
        <v>18</v>
      </c>
      <c r="JN40" s="129" t="s">
        <v>260</v>
      </c>
      <c r="JO40" s="130" t="s">
        <v>27</v>
      </c>
      <c r="JP40" s="135">
        <v>471243.0</v>
      </c>
      <c r="JQ40" s="136">
        <f t="shared" si="61"/>
        <v>612616</v>
      </c>
      <c r="JR40" s="141">
        <v>30.0</v>
      </c>
      <c r="JS40" s="134">
        <f t="shared" si="107"/>
        <v>18378480</v>
      </c>
      <c r="JT40" s="127" t="s">
        <v>261</v>
      </c>
      <c r="JU40" s="127" t="s">
        <v>75</v>
      </c>
      <c r="JV40" s="128" t="s">
        <v>18</v>
      </c>
      <c r="JW40" s="129" t="s">
        <v>260</v>
      </c>
      <c r="JX40" s="130" t="s">
        <v>27</v>
      </c>
      <c r="JY40" s="135">
        <v>481686.0</v>
      </c>
      <c r="JZ40" s="136">
        <f t="shared" si="63"/>
        <v>626192</v>
      </c>
      <c r="KA40" s="141">
        <v>30.0</v>
      </c>
      <c r="KB40" s="134">
        <f t="shared" si="108"/>
        <v>18785760</v>
      </c>
      <c r="KC40" s="127" t="s">
        <v>261</v>
      </c>
      <c r="KD40" s="127" t="s">
        <v>75</v>
      </c>
      <c r="KE40" s="128" t="s">
        <v>18</v>
      </c>
      <c r="KF40" s="129" t="s">
        <v>260</v>
      </c>
      <c r="KG40" s="130" t="s">
        <v>27</v>
      </c>
      <c r="KH40" s="135">
        <v>500000.0</v>
      </c>
      <c r="KI40" s="136">
        <f t="shared" si="65"/>
        <v>650000</v>
      </c>
      <c r="KJ40" s="141">
        <v>30.0</v>
      </c>
      <c r="KK40" s="134">
        <f t="shared" si="109"/>
        <v>19500000</v>
      </c>
      <c r="KL40" s="127" t="s">
        <v>261</v>
      </c>
      <c r="KM40" s="127" t="s">
        <v>75</v>
      </c>
      <c r="KN40" s="128" t="s">
        <v>18</v>
      </c>
      <c r="KO40" s="129" t="s">
        <v>260</v>
      </c>
      <c r="KP40" s="130" t="s">
        <v>27</v>
      </c>
      <c r="KQ40" s="135">
        <v>490559.0</v>
      </c>
      <c r="KR40" s="136">
        <f t="shared" si="67"/>
        <v>637727</v>
      </c>
      <c r="KS40" s="141">
        <v>30.0</v>
      </c>
      <c r="KT40" s="134">
        <f t="shared" si="110"/>
        <v>19131810</v>
      </c>
      <c r="KU40" s="127" t="s">
        <v>261</v>
      </c>
      <c r="KV40" s="127" t="s">
        <v>75</v>
      </c>
      <c r="KW40" s="128" t="s">
        <v>18</v>
      </c>
      <c r="KX40" s="129" t="s">
        <v>260</v>
      </c>
      <c r="KY40" s="130" t="s">
        <v>27</v>
      </c>
      <c r="KZ40" s="135">
        <v>481831.0</v>
      </c>
      <c r="LA40" s="136">
        <f t="shared" si="69"/>
        <v>626380</v>
      </c>
      <c r="LB40" s="141">
        <v>30.0</v>
      </c>
      <c r="LC40" s="134">
        <f t="shared" si="111"/>
        <v>18791400</v>
      </c>
      <c r="LD40" s="127" t="s">
        <v>261</v>
      </c>
      <c r="LE40" s="127" t="s">
        <v>75</v>
      </c>
      <c r="LF40" s="128" t="s">
        <v>18</v>
      </c>
      <c r="LG40" s="129" t="s">
        <v>260</v>
      </c>
      <c r="LH40" s="130" t="s">
        <v>27</v>
      </c>
      <c r="LI40" s="135">
        <v>500000.0</v>
      </c>
      <c r="LJ40" s="136">
        <f t="shared" si="71"/>
        <v>650000</v>
      </c>
      <c r="LK40" s="141">
        <v>30.0</v>
      </c>
      <c r="LL40" s="134">
        <f t="shared" si="112"/>
        <v>19500000</v>
      </c>
      <c r="LM40" s="147" t="s">
        <v>261</v>
      </c>
      <c r="LN40" s="148" t="s">
        <v>75</v>
      </c>
      <c r="LO40" s="149" t="s">
        <v>18</v>
      </c>
      <c r="LP40" s="129" t="s">
        <v>260</v>
      </c>
      <c r="LQ40" s="130" t="s">
        <v>27</v>
      </c>
      <c r="LR40" s="139">
        <v>472765.0</v>
      </c>
      <c r="LS40" s="136">
        <f t="shared" si="73"/>
        <v>614595</v>
      </c>
      <c r="LT40" s="141">
        <v>30.0</v>
      </c>
      <c r="LU40" s="134">
        <f t="shared" si="113"/>
        <v>18437850</v>
      </c>
      <c r="LV40" s="147" t="s">
        <v>261</v>
      </c>
      <c r="LW40" s="148" t="s">
        <v>75</v>
      </c>
      <c r="LX40" s="149" t="s">
        <v>18</v>
      </c>
      <c r="LY40" s="129" t="s">
        <v>260</v>
      </c>
      <c r="LZ40" s="130" t="s">
        <v>27</v>
      </c>
      <c r="MA40" s="139">
        <v>474757.0</v>
      </c>
      <c r="MB40" s="136">
        <f t="shared" si="75"/>
        <v>617184</v>
      </c>
      <c r="MC40" s="141">
        <v>30.0</v>
      </c>
      <c r="MD40" s="134">
        <f t="shared" si="114"/>
        <v>18515520</v>
      </c>
    </row>
    <row r="41" ht="18.0" customHeight="1">
      <c r="A41" s="127">
        <v>1.3</v>
      </c>
      <c r="B41" s="127">
        <v>4.52</v>
      </c>
      <c r="C41" s="128" t="s">
        <v>18</v>
      </c>
      <c r="D41" s="129" t="s">
        <v>78</v>
      </c>
      <c r="E41" s="130" t="s">
        <v>79</v>
      </c>
      <c r="F41" s="131">
        <v>7205.59</v>
      </c>
      <c r="G41" s="132">
        <f t="shared" si="1"/>
        <v>9367</v>
      </c>
      <c r="H41" s="140">
        <v>450.0</v>
      </c>
      <c r="I41" s="134">
        <f t="shared" si="77"/>
        <v>4215150</v>
      </c>
      <c r="J41" s="127">
        <v>1.3</v>
      </c>
      <c r="K41" s="127" t="s">
        <v>77</v>
      </c>
      <c r="L41" s="128" t="s">
        <v>18</v>
      </c>
      <c r="M41" s="129" t="s">
        <v>78</v>
      </c>
      <c r="N41" s="130" t="s">
        <v>79</v>
      </c>
      <c r="O41" s="135">
        <v>7195.0</v>
      </c>
      <c r="P41" s="136">
        <f t="shared" si="3"/>
        <v>9354</v>
      </c>
      <c r="Q41" s="141">
        <v>450.0</v>
      </c>
      <c r="R41" s="134">
        <f t="shared" si="78"/>
        <v>4209300</v>
      </c>
      <c r="S41" s="127">
        <v>1.3</v>
      </c>
      <c r="T41" s="127" t="s">
        <v>77</v>
      </c>
      <c r="U41" s="128" t="s">
        <v>18</v>
      </c>
      <c r="V41" s="129" t="s">
        <v>78</v>
      </c>
      <c r="W41" s="130" t="s">
        <v>79</v>
      </c>
      <c r="X41" s="135">
        <v>7232.39</v>
      </c>
      <c r="Y41" s="136">
        <f t="shared" si="5"/>
        <v>9402</v>
      </c>
      <c r="Z41" s="141">
        <v>450.0</v>
      </c>
      <c r="AA41" s="134">
        <f t="shared" si="79"/>
        <v>4230900</v>
      </c>
      <c r="AB41" s="127">
        <v>1.3</v>
      </c>
      <c r="AC41" s="127" t="s">
        <v>77</v>
      </c>
      <c r="AD41" s="128" t="s">
        <v>18</v>
      </c>
      <c r="AE41" s="129" t="s">
        <v>78</v>
      </c>
      <c r="AF41" s="130" t="s">
        <v>79</v>
      </c>
      <c r="AG41" s="135">
        <v>7263.0</v>
      </c>
      <c r="AH41" s="136">
        <f t="shared" si="7"/>
        <v>9442</v>
      </c>
      <c r="AI41" s="141">
        <v>450.0</v>
      </c>
      <c r="AJ41" s="134">
        <f t="shared" si="80"/>
        <v>4248900</v>
      </c>
      <c r="AK41" s="127">
        <v>1.3</v>
      </c>
      <c r="AL41" s="127" t="s">
        <v>77</v>
      </c>
      <c r="AM41" s="128" t="s">
        <v>18</v>
      </c>
      <c r="AN41" s="129" t="s">
        <v>78</v>
      </c>
      <c r="AO41" s="130" t="s">
        <v>79</v>
      </c>
      <c r="AP41" s="135">
        <v>7204.0</v>
      </c>
      <c r="AQ41" s="136">
        <f t="shared" si="9"/>
        <v>9365</v>
      </c>
      <c r="AR41" s="141">
        <v>450.0</v>
      </c>
      <c r="AS41" s="134">
        <f t="shared" si="81"/>
        <v>4214250</v>
      </c>
      <c r="AT41" s="127">
        <v>1.3</v>
      </c>
      <c r="AU41" s="127" t="s">
        <v>77</v>
      </c>
      <c r="AV41" s="128" t="s">
        <v>18</v>
      </c>
      <c r="AW41" s="129" t="s">
        <v>78</v>
      </c>
      <c r="AX41" s="130" t="s">
        <v>79</v>
      </c>
      <c r="AY41" s="135">
        <v>7211.0</v>
      </c>
      <c r="AZ41" s="136">
        <f t="shared" si="11"/>
        <v>9374</v>
      </c>
      <c r="BA41" s="141">
        <v>450.0</v>
      </c>
      <c r="BB41" s="134">
        <f t="shared" si="82"/>
        <v>4218300</v>
      </c>
      <c r="BC41" s="127">
        <v>1.3</v>
      </c>
      <c r="BD41" s="127" t="s">
        <v>77</v>
      </c>
      <c r="BE41" s="128" t="s">
        <v>18</v>
      </c>
      <c r="BF41" s="129" t="s">
        <v>78</v>
      </c>
      <c r="BG41" s="130" t="s">
        <v>79</v>
      </c>
      <c r="BH41" s="135">
        <v>7255.0</v>
      </c>
      <c r="BI41" s="136">
        <f t="shared" si="13"/>
        <v>9432</v>
      </c>
      <c r="BJ41" s="141">
        <v>450.0</v>
      </c>
      <c r="BK41" s="134">
        <f t="shared" si="83"/>
        <v>4244400</v>
      </c>
      <c r="BL41" s="127">
        <v>1.3</v>
      </c>
      <c r="BM41" s="127" t="s">
        <v>77</v>
      </c>
      <c r="BN41" s="128" t="s">
        <v>18</v>
      </c>
      <c r="BO41" s="129" t="s">
        <v>78</v>
      </c>
      <c r="BP41" s="130" t="s">
        <v>79</v>
      </c>
      <c r="BQ41" s="135">
        <v>7274.0</v>
      </c>
      <c r="BR41" s="136">
        <f t="shared" si="15"/>
        <v>9456</v>
      </c>
      <c r="BS41" s="141">
        <v>450.0</v>
      </c>
      <c r="BT41" s="134">
        <f t="shared" si="84"/>
        <v>4255200</v>
      </c>
      <c r="BU41" s="127">
        <v>1.3</v>
      </c>
      <c r="BV41" s="127" t="s">
        <v>77</v>
      </c>
      <c r="BW41" s="128" t="s">
        <v>18</v>
      </c>
      <c r="BX41" s="129" t="s">
        <v>78</v>
      </c>
      <c r="BY41" s="130" t="s">
        <v>79</v>
      </c>
      <c r="BZ41" s="135">
        <v>7259.0</v>
      </c>
      <c r="CA41" s="136">
        <f t="shared" si="17"/>
        <v>9437</v>
      </c>
      <c r="CB41" s="141">
        <v>450.0</v>
      </c>
      <c r="CC41" s="134">
        <f t="shared" si="85"/>
        <v>4246650</v>
      </c>
      <c r="CD41" s="127" t="s">
        <v>17</v>
      </c>
      <c r="CE41" s="127" t="s">
        <v>77</v>
      </c>
      <c r="CF41" s="128" t="s">
        <v>18</v>
      </c>
      <c r="CG41" s="129" t="s">
        <v>78</v>
      </c>
      <c r="CH41" s="130" t="s">
        <v>79</v>
      </c>
      <c r="CI41" s="135">
        <v>7047.0</v>
      </c>
      <c r="CJ41" s="136">
        <f t="shared" si="19"/>
        <v>9161</v>
      </c>
      <c r="CK41" s="141">
        <v>450.0</v>
      </c>
      <c r="CL41" s="134">
        <f t="shared" si="86"/>
        <v>4122450</v>
      </c>
      <c r="CM41" s="127" t="s">
        <v>17</v>
      </c>
      <c r="CN41" s="127" t="s">
        <v>77</v>
      </c>
      <c r="CO41" s="128" t="s">
        <v>18</v>
      </c>
      <c r="CP41" s="129" t="s">
        <v>78</v>
      </c>
      <c r="CQ41" s="130" t="s">
        <v>79</v>
      </c>
      <c r="CR41" s="135">
        <v>7306.12</v>
      </c>
      <c r="CS41" s="136">
        <f t="shared" si="21"/>
        <v>9498</v>
      </c>
      <c r="CT41" s="141">
        <v>450.0</v>
      </c>
      <c r="CU41" s="134">
        <f t="shared" si="87"/>
        <v>4274100</v>
      </c>
      <c r="CV41" s="127" t="s">
        <v>17</v>
      </c>
      <c r="CW41" s="127" t="s">
        <v>77</v>
      </c>
      <c r="CX41" s="128" t="s">
        <v>18</v>
      </c>
      <c r="CY41" s="129" t="s">
        <v>78</v>
      </c>
      <c r="CZ41" s="130" t="s">
        <v>79</v>
      </c>
      <c r="DA41" s="135">
        <v>7353.0</v>
      </c>
      <c r="DB41" s="136">
        <f t="shared" si="23"/>
        <v>9559</v>
      </c>
      <c r="DC41" s="141">
        <v>450.0</v>
      </c>
      <c r="DD41" s="134">
        <f t="shared" si="88"/>
        <v>4301550</v>
      </c>
      <c r="DE41" s="127" t="s">
        <v>17</v>
      </c>
      <c r="DF41" s="127" t="s">
        <v>77</v>
      </c>
      <c r="DG41" s="128" t="s">
        <v>18</v>
      </c>
      <c r="DH41" s="129" t="s">
        <v>78</v>
      </c>
      <c r="DI41" s="130" t="s">
        <v>79</v>
      </c>
      <c r="DJ41" s="135">
        <v>7650.0</v>
      </c>
      <c r="DK41" s="136">
        <f t="shared" si="25"/>
        <v>9945</v>
      </c>
      <c r="DL41" s="141">
        <v>450.0</v>
      </c>
      <c r="DM41" s="134">
        <f t="shared" si="89"/>
        <v>4475250</v>
      </c>
      <c r="DN41" s="127" t="s">
        <v>17</v>
      </c>
      <c r="DO41" s="127" t="s">
        <v>77</v>
      </c>
      <c r="DP41" s="128" t="s">
        <v>18</v>
      </c>
      <c r="DQ41" s="129" t="s">
        <v>78</v>
      </c>
      <c r="DR41" s="130" t="s">
        <v>79</v>
      </c>
      <c r="DS41" s="135">
        <v>7246.0</v>
      </c>
      <c r="DT41" s="136">
        <f t="shared" si="27"/>
        <v>9420</v>
      </c>
      <c r="DU41" s="141">
        <v>450.0</v>
      </c>
      <c r="DV41" s="134">
        <f t="shared" si="90"/>
        <v>4239000</v>
      </c>
      <c r="DW41" s="127" t="s">
        <v>17</v>
      </c>
      <c r="DX41" s="127" t="s">
        <v>77</v>
      </c>
      <c r="DY41" s="128" t="s">
        <v>18</v>
      </c>
      <c r="DZ41" s="129" t="s">
        <v>78</v>
      </c>
      <c r="EA41" s="130" t="s">
        <v>79</v>
      </c>
      <c r="EB41" s="135">
        <v>7184.0</v>
      </c>
      <c r="EC41" s="136">
        <f t="shared" si="29"/>
        <v>9339</v>
      </c>
      <c r="ED41" s="141">
        <v>450.0</v>
      </c>
      <c r="EE41" s="134">
        <f t="shared" si="91"/>
        <v>4202550</v>
      </c>
      <c r="EF41" s="127">
        <v>1.3</v>
      </c>
      <c r="EG41" s="127" t="s">
        <v>77</v>
      </c>
      <c r="EH41" s="128" t="s">
        <v>18</v>
      </c>
      <c r="EI41" s="129" t="s">
        <v>78</v>
      </c>
      <c r="EJ41" s="130" t="s">
        <v>79</v>
      </c>
      <c r="EK41" s="135">
        <v>7659.0</v>
      </c>
      <c r="EL41" s="136">
        <f t="shared" si="31"/>
        <v>9957</v>
      </c>
      <c r="EM41" s="141">
        <v>450.0</v>
      </c>
      <c r="EN41" s="134">
        <f t="shared" si="92"/>
        <v>4480650</v>
      </c>
      <c r="EO41" s="127">
        <v>1.3</v>
      </c>
      <c r="EP41" s="127" t="s">
        <v>77</v>
      </c>
      <c r="EQ41" s="128" t="s">
        <v>18</v>
      </c>
      <c r="ER41" s="129" t="s">
        <v>78</v>
      </c>
      <c r="ES41" s="130" t="s">
        <v>79</v>
      </c>
      <c r="ET41" s="135">
        <v>7252.0</v>
      </c>
      <c r="EU41" s="136">
        <f t="shared" si="33"/>
        <v>9428</v>
      </c>
      <c r="EV41" s="141">
        <v>450.0</v>
      </c>
      <c r="EW41" s="134">
        <f t="shared" si="93"/>
        <v>4242600</v>
      </c>
      <c r="EX41" s="127">
        <v>1.3</v>
      </c>
      <c r="EY41" s="127" t="s">
        <v>77</v>
      </c>
      <c r="EZ41" s="128" t="s">
        <v>18</v>
      </c>
      <c r="FA41" s="129" t="s">
        <v>78</v>
      </c>
      <c r="FB41" s="130" t="s">
        <v>79</v>
      </c>
      <c r="FC41" s="135">
        <v>7237.0</v>
      </c>
      <c r="FD41" s="136">
        <f t="shared" si="35"/>
        <v>9408</v>
      </c>
      <c r="FE41" s="141">
        <v>450.0</v>
      </c>
      <c r="FF41" s="134">
        <f t="shared" si="94"/>
        <v>4233600</v>
      </c>
      <c r="FG41" s="127">
        <v>1.3</v>
      </c>
      <c r="FH41" s="127" t="s">
        <v>77</v>
      </c>
      <c r="FI41" s="128" t="s">
        <v>18</v>
      </c>
      <c r="FJ41" s="129" t="s">
        <v>78</v>
      </c>
      <c r="FK41" s="130" t="s">
        <v>79</v>
      </c>
      <c r="FL41" s="135">
        <v>7295.0</v>
      </c>
      <c r="FM41" s="136">
        <f t="shared" si="37"/>
        <v>9484</v>
      </c>
      <c r="FN41" s="141">
        <v>450.0</v>
      </c>
      <c r="FO41" s="134">
        <f t="shared" si="95"/>
        <v>4267800</v>
      </c>
      <c r="FP41" s="127">
        <v>1.3</v>
      </c>
      <c r="FQ41" s="127" t="s">
        <v>77</v>
      </c>
      <c r="FR41" s="128" t="s">
        <v>18</v>
      </c>
      <c r="FS41" s="129" t="s">
        <v>78</v>
      </c>
      <c r="FT41" s="130" t="s">
        <v>79</v>
      </c>
      <c r="FU41" s="135">
        <v>7234.0</v>
      </c>
      <c r="FV41" s="136">
        <f t="shared" si="39"/>
        <v>9404</v>
      </c>
      <c r="FW41" s="141">
        <v>450.0</v>
      </c>
      <c r="FX41" s="134">
        <f t="shared" si="96"/>
        <v>4231800</v>
      </c>
      <c r="FY41" s="127" t="s">
        <v>17</v>
      </c>
      <c r="FZ41" s="127" t="s">
        <v>77</v>
      </c>
      <c r="GA41" s="128" t="s">
        <v>18</v>
      </c>
      <c r="GB41" s="129" t="s">
        <v>78</v>
      </c>
      <c r="GC41" s="130" t="s">
        <v>79</v>
      </c>
      <c r="GD41" s="135">
        <v>7261.0</v>
      </c>
      <c r="GE41" s="136">
        <f t="shared" si="41"/>
        <v>9439</v>
      </c>
      <c r="GF41" s="141">
        <v>450.0</v>
      </c>
      <c r="GG41" s="134">
        <f t="shared" si="97"/>
        <v>4247550</v>
      </c>
      <c r="GH41" s="127" t="s">
        <v>17</v>
      </c>
      <c r="GI41" s="127" t="s">
        <v>77</v>
      </c>
      <c r="GJ41" s="128" t="s">
        <v>18</v>
      </c>
      <c r="GK41" s="129" t="s">
        <v>78</v>
      </c>
      <c r="GL41" s="130" t="s">
        <v>79</v>
      </c>
      <c r="GM41" s="135">
        <v>7233.0</v>
      </c>
      <c r="GN41" s="136">
        <f t="shared" si="43"/>
        <v>9403</v>
      </c>
      <c r="GO41" s="141">
        <v>450.0</v>
      </c>
      <c r="GP41" s="134">
        <f t="shared" si="98"/>
        <v>4231350</v>
      </c>
      <c r="GQ41" s="127">
        <v>1.3</v>
      </c>
      <c r="GR41" s="127" t="s">
        <v>77</v>
      </c>
      <c r="GS41" s="128" t="s">
        <v>18</v>
      </c>
      <c r="GT41" s="129" t="s">
        <v>78</v>
      </c>
      <c r="GU41" s="130" t="s">
        <v>79</v>
      </c>
      <c r="GV41" s="135">
        <v>7328.13</v>
      </c>
      <c r="GW41" s="136">
        <f t="shared" si="45"/>
        <v>9527</v>
      </c>
      <c r="GX41" s="141">
        <v>450.0</v>
      </c>
      <c r="GY41" s="134">
        <f t="shared" si="99"/>
        <v>4287150</v>
      </c>
      <c r="GZ41" s="127" t="s">
        <v>17</v>
      </c>
      <c r="HA41" s="127" t="s">
        <v>77</v>
      </c>
      <c r="HB41" s="128" t="s">
        <v>18</v>
      </c>
      <c r="HC41" s="129" t="s">
        <v>78</v>
      </c>
      <c r="HD41" s="130" t="s">
        <v>79</v>
      </c>
      <c r="HE41" s="135">
        <v>7659.0</v>
      </c>
      <c r="HF41" s="136">
        <f t="shared" si="47"/>
        <v>9957</v>
      </c>
      <c r="HG41" s="141">
        <v>450.0</v>
      </c>
      <c r="HH41" s="134">
        <f t="shared" si="100"/>
        <v>4480650</v>
      </c>
      <c r="HI41" s="127" t="s">
        <v>17</v>
      </c>
      <c r="HJ41" s="127" t="s">
        <v>77</v>
      </c>
      <c r="HK41" s="128" t="s">
        <v>18</v>
      </c>
      <c r="HL41" s="129" t="s">
        <v>78</v>
      </c>
      <c r="HM41" s="130" t="s">
        <v>79</v>
      </c>
      <c r="HN41" s="135">
        <v>7659.0</v>
      </c>
      <c r="HO41" s="136">
        <f t="shared" si="49"/>
        <v>9957</v>
      </c>
      <c r="HP41" s="141">
        <v>450.0</v>
      </c>
      <c r="HQ41" s="134">
        <f t="shared" si="101"/>
        <v>4480650</v>
      </c>
      <c r="HR41" s="127" t="s">
        <v>17</v>
      </c>
      <c r="HS41" s="127" t="s">
        <v>77</v>
      </c>
      <c r="HT41" s="128" t="s">
        <v>18</v>
      </c>
      <c r="HU41" s="129" t="s">
        <v>78</v>
      </c>
      <c r="HV41" s="130" t="s">
        <v>79</v>
      </c>
      <c r="HW41" s="135">
        <v>7270.0</v>
      </c>
      <c r="HX41" s="136">
        <f t="shared" si="51"/>
        <v>9451</v>
      </c>
      <c r="HY41" s="141">
        <v>450.0</v>
      </c>
      <c r="HZ41" s="134">
        <f t="shared" si="102"/>
        <v>4252950</v>
      </c>
      <c r="IA41" s="147" t="s">
        <v>17</v>
      </c>
      <c r="IB41" s="148" t="s">
        <v>77</v>
      </c>
      <c r="IC41" s="149" t="s">
        <v>18</v>
      </c>
      <c r="ID41" s="150" t="s">
        <v>78</v>
      </c>
      <c r="IE41" s="151" t="s">
        <v>79</v>
      </c>
      <c r="IF41" s="135">
        <v>7222.0</v>
      </c>
      <c r="IG41" s="136">
        <f t="shared" si="53"/>
        <v>9389</v>
      </c>
      <c r="IH41" s="141">
        <v>450.0</v>
      </c>
      <c r="II41" s="134">
        <f t="shared" si="103"/>
        <v>4225050</v>
      </c>
      <c r="IJ41" s="127" t="s">
        <v>17</v>
      </c>
      <c r="IK41" s="127" t="s">
        <v>77</v>
      </c>
      <c r="IL41" s="128" t="s">
        <v>18</v>
      </c>
      <c r="IM41" s="129" t="s">
        <v>78</v>
      </c>
      <c r="IN41" s="130" t="s">
        <v>79</v>
      </c>
      <c r="IO41" s="135">
        <v>7239.0</v>
      </c>
      <c r="IP41" s="136">
        <f t="shared" si="55"/>
        <v>9411</v>
      </c>
      <c r="IQ41" s="141">
        <v>450.0</v>
      </c>
      <c r="IR41" s="134">
        <f t="shared" si="104"/>
        <v>4234950</v>
      </c>
      <c r="IS41" s="127" t="s">
        <v>17</v>
      </c>
      <c r="IT41" s="127" t="s">
        <v>77</v>
      </c>
      <c r="IU41" s="128" t="s">
        <v>18</v>
      </c>
      <c r="IV41" s="129" t="s">
        <v>78</v>
      </c>
      <c r="IW41" s="130" t="s">
        <v>79</v>
      </c>
      <c r="IX41" s="135">
        <v>7232.0</v>
      </c>
      <c r="IY41" s="136">
        <f t="shared" si="57"/>
        <v>9402</v>
      </c>
      <c r="IZ41" s="141">
        <v>450.0</v>
      </c>
      <c r="JA41" s="134">
        <f t="shared" si="105"/>
        <v>4230900</v>
      </c>
      <c r="JB41" s="127" t="s">
        <v>17</v>
      </c>
      <c r="JC41" s="127" t="s">
        <v>77</v>
      </c>
      <c r="JD41" s="128" t="s">
        <v>18</v>
      </c>
      <c r="JE41" s="129" t="s">
        <v>78</v>
      </c>
      <c r="JF41" s="130" t="s">
        <v>79</v>
      </c>
      <c r="JG41" s="135">
        <v>7148.0</v>
      </c>
      <c r="JH41" s="136">
        <f t="shared" si="59"/>
        <v>9292</v>
      </c>
      <c r="JI41" s="141">
        <v>450.0</v>
      </c>
      <c r="JJ41" s="134">
        <f t="shared" si="106"/>
        <v>4181400</v>
      </c>
      <c r="JK41" s="127" t="s">
        <v>17</v>
      </c>
      <c r="JL41" s="127" t="s">
        <v>77</v>
      </c>
      <c r="JM41" s="128" t="s">
        <v>18</v>
      </c>
      <c r="JN41" s="129" t="s">
        <v>78</v>
      </c>
      <c r="JO41" s="130" t="s">
        <v>79</v>
      </c>
      <c r="JP41" s="135">
        <v>7063.0</v>
      </c>
      <c r="JQ41" s="136">
        <f t="shared" si="61"/>
        <v>9182</v>
      </c>
      <c r="JR41" s="141">
        <v>450.0</v>
      </c>
      <c r="JS41" s="134">
        <f t="shared" si="107"/>
        <v>4131900</v>
      </c>
      <c r="JT41" s="127" t="s">
        <v>17</v>
      </c>
      <c r="JU41" s="127" t="s">
        <v>77</v>
      </c>
      <c r="JV41" s="128" t="s">
        <v>18</v>
      </c>
      <c r="JW41" s="129" t="s">
        <v>78</v>
      </c>
      <c r="JX41" s="130" t="s">
        <v>79</v>
      </c>
      <c r="JY41" s="135">
        <v>7220.0</v>
      </c>
      <c r="JZ41" s="136">
        <f t="shared" si="63"/>
        <v>9386</v>
      </c>
      <c r="KA41" s="141">
        <v>450.0</v>
      </c>
      <c r="KB41" s="134">
        <f t="shared" si="108"/>
        <v>4223700</v>
      </c>
      <c r="KC41" s="127" t="s">
        <v>17</v>
      </c>
      <c r="KD41" s="127" t="s">
        <v>77</v>
      </c>
      <c r="KE41" s="128" t="s">
        <v>18</v>
      </c>
      <c r="KF41" s="129" t="s">
        <v>78</v>
      </c>
      <c r="KG41" s="130" t="s">
        <v>79</v>
      </c>
      <c r="KH41" s="135">
        <v>7000.0</v>
      </c>
      <c r="KI41" s="136">
        <f t="shared" si="65"/>
        <v>9100</v>
      </c>
      <c r="KJ41" s="141">
        <v>450.0</v>
      </c>
      <c r="KK41" s="134">
        <f t="shared" si="109"/>
        <v>4095000</v>
      </c>
      <c r="KL41" s="127" t="s">
        <v>17</v>
      </c>
      <c r="KM41" s="127" t="s">
        <v>77</v>
      </c>
      <c r="KN41" s="128" t="s">
        <v>18</v>
      </c>
      <c r="KO41" s="129" t="s">
        <v>78</v>
      </c>
      <c r="KP41" s="130" t="s">
        <v>79</v>
      </c>
      <c r="KQ41" s="135">
        <v>7353.0</v>
      </c>
      <c r="KR41" s="136">
        <f t="shared" si="67"/>
        <v>9559</v>
      </c>
      <c r="KS41" s="141">
        <v>450.0</v>
      </c>
      <c r="KT41" s="134">
        <f t="shared" si="110"/>
        <v>4301550</v>
      </c>
      <c r="KU41" s="127" t="s">
        <v>17</v>
      </c>
      <c r="KV41" s="127" t="s">
        <v>77</v>
      </c>
      <c r="KW41" s="128" t="s">
        <v>18</v>
      </c>
      <c r="KX41" s="129" t="s">
        <v>78</v>
      </c>
      <c r="KY41" s="130" t="s">
        <v>79</v>
      </c>
      <c r="KZ41" s="135">
        <v>7222.0</v>
      </c>
      <c r="LA41" s="136">
        <f t="shared" si="69"/>
        <v>9389</v>
      </c>
      <c r="LB41" s="141">
        <v>450.0</v>
      </c>
      <c r="LC41" s="134">
        <f t="shared" si="111"/>
        <v>4225050</v>
      </c>
      <c r="LD41" s="127" t="s">
        <v>17</v>
      </c>
      <c r="LE41" s="127" t="s">
        <v>77</v>
      </c>
      <c r="LF41" s="128" t="s">
        <v>18</v>
      </c>
      <c r="LG41" s="129" t="s">
        <v>78</v>
      </c>
      <c r="LH41" s="130" t="s">
        <v>79</v>
      </c>
      <c r="LI41" s="135">
        <v>7500.0</v>
      </c>
      <c r="LJ41" s="136">
        <f t="shared" si="71"/>
        <v>9750</v>
      </c>
      <c r="LK41" s="141">
        <v>450.0</v>
      </c>
      <c r="LL41" s="134">
        <f t="shared" si="112"/>
        <v>4387500</v>
      </c>
      <c r="LM41" s="147" t="s">
        <v>17</v>
      </c>
      <c r="LN41" s="148" t="s">
        <v>77</v>
      </c>
      <c r="LO41" s="149" t="s">
        <v>18</v>
      </c>
      <c r="LP41" s="129" t="s">
        <v>78</v>
      </c>
      <c r="LQ41" s="130" t="s">
        <v>79</v>
      </c>
      <c r="LR41" s="139">
        <v>7086.0</v>
      </c>
      <c r="LS41" s="136">
        <f t="shared" si="73"/>
        <v>9212</v>
      </c>
      <c r="LT41" s="141">
        <v>450.0</v>
      </c>
      <c r="LU41" s="134">
        <f t="shared" si="113"/>
        <v>4145400</v>
      </c>
      <c r="LV41" s="147" t="s">
        <v>17</v>
      </c>
      <c r="LW41" s="148" t="s">
        <v>77</v>
      </c>
      <c r="LX41" s="149" t="s">
        <v>18</v>
      </c>
      <c r="LY41" s="129" t="s">
        <v>78</v>
      </c>
      <c r="LZ41" s="130" t="s">
        <v>79</v>
      </c>
      <c r="MA41" s="139">
        <v>7116.0</v>
      </c>
      <c r="MB41" s="136">
        <f t="shared" si="75"/>
        <v>9251</v>
      </c>
      <c r="MC41" s="141">
        <v>450.0</v>
      </c>
      <c r="MD41" s="134">
        <f t="shared" si="114"/>
        <v>4162950</v>
      </c>
    </row>
    <row r="42" ht="18.0" customHeight="1">
      <c r="A42" s="127">
        <v>1.31</v>
      </c>
      <c r="B42" s="127" t="s">
        <v>80</v>
      </c>
      <c r="C42" s="128" t="s">
        <v>23</v>
      </c>
      <c r="D42" s="129" t="s">
        <v>81</v>
      </c>
      <c r="E42" s="130" t="s">
        <v>27</v>
      </c>
      <c r="F42" s="131">
        <v>7098.14</v>
      </c>
      <c r="G42" s="132">
        <f t="shared" si="1"/>
        <v>9228</v>
      </c>
      <c r="H42" s="140">
        <v>600.0</v>
      </c>
      <c r="I42" s="134">
        <f t="shared" si="77"/>
        <v>5536800</v>
      </c>
      <c r="J42" s="127">
        <v>1.31</v>
      </c>
      <c r="K42" s="127" t="s">
        <v>80</v>
      </c>
      <c r="L42" s="128" t="s">
        <v>23</v>
      </c>
      <c r="M42" s="129" t="s">
        <v>81</v>
      </c>
      <c r="N42" s="130" t="s">
        <v>27</v>
      </c>
      <c r="O42" s="135">
        <v>7088.0</v>
      </c>
      <c r="P42" s="136">
        <f t="shared" si="3"/>
        <v>9214</v>
      </c>
      <c r="Q42" s="141">
        <v>600.0</v>
      </c>
      <c r="R42" s="134">
        <f t="shared" si="78"/>
        <v>5528400</v>
      </c>
      <c r="S42" s="127">
        <v>1.31</v>
      </c>
      <c r="T42" s="127" t="s">
        <v>80</v>
      </c>
      <c r="U42" s="128" t="s">
        <v>23</v>
      </c>
      <c r="V42" s="129" t="s">
        <v>81</v>
      </c>
      <c r="W42" s="130" t="s">
        <v>27</v>
      </c>
      <c r="X42" s="135">
        <v>7124.55</v>
      </c>
      <c r="Y42" s="136">
        <f t="shared" si="5"/>
        <v>9262</v>
      </c>
      <c r="Z42" s="141">
        <v>600.0</v>
      </c>
      <c r="AA42" s="134">
        <f t="shared" si="79"/>
        <v>5557200</v>
      </c>
      <c r="AB42" s="127">
        <v>1.31</v>
      </c>
      <c r="AC42" s="127" t="s">
        <v>80</v>
      </c>
      <c r="AD42" s="128" t="s">
        <v>23</v>
      </c>
      <c r="AE42" s="129" t="s">
        <v>81</v>
      </c>
      <c r="AF42" s="130" t="s">
        <v>27</v>
      </c>
      <c r="AG42" s="135">
        <v>7155.0</v>
      </c>
      <c r="AH42" s="136">
        <f t="shared" si="7"/>
        <v>9302</v>
      </c>
      <c r="AI42" s="141">
        <v>600.0</v>
      </c>
      <c r="AJ42" s="134">
        <f t="shared" si="80"/>
        <v>5581200</v>
      </c>
      <c r="AK42" s="127">
        <v>1.31</v>
      </c>
      <c r="AL42" s="127" t="s">
        <v>80</v>
      </c>
      <c r="AM42" s="128" t="s">
        <v>23</v>
      </c>
      <c r="AN42" s="129" t="s">
        <v>81</v>
      </c>
      <c r="AO42" s="130" t="s">
        <v>27</v>
      </c>
      <c r="AP42" s="135">
        <v>7096.0</v>
      </c>
      <c r="AQ42" s="136">
        <f t="shared" si="9"/>
        <v>9225</v>
      </c>
      <c r="AR42" s="141">
        <v>600.0</v>
      </c>
      <c r="AS42" s="134">
        <f t="shared" si="81"/>
        <v>5535000</v>
      </c>
      <c r="AT42" s="127">
        <v>1.31</v>
      </c>
      <c r="AU42" s="127" t="s">
        <v>80</v>
      </c>
      <c r="AV42" s="128" t="s">
        <v>23</v>
      </c>
      <c r="AW42" s="129" t="s">
        <v>81</v>
      </c>
      <c r="AX42" s="130" t="s">
        <v>27</v>
      </c>
      <c r="AY42" s="135">
        <v>7103.0</v>
      </c>
      <c r="AZ42" s="136">
        <f t="shared" si="11"/>
        <v>9234</v>
      </c>
      <c r="BA42" s="141">
        <v>600.0</v>
      </c>
      <c r="BB42" s="134">
        <f t="shared" si="82"/>
        <v>5540400</v>
      </c>
      <c r="BC42" s="127">
        <v>1.31</v>
      </c>
      <c r="BD42" s="127" t="s">
        <v>80</v>
      </c>
      <c r="BE42" s="128" t="s">
        <v>23</v>
      </c>
      <c r="BF42" s="129" t="s">
        <v>81</v>
      </c>
      <c r="BG42" s="130" t="s">
        <v>27</v>
      </c>
      <c r="BH42" s="135">
        <v>7147.0</v>
      </c>
      <c r="BI42" s="136">
        <f t="shared" si="13"/>
        <v>9291</v>
      </c>
      <c r="BJ42" s="141">
        <v>600.0</v>
      </c>
      <c r="BK42" s="134">
        <f t="shared" si="83"/>
        <v>5574600</v>
      </c>
      <c r="BL42" s="127">
        <v>1.31</v>
      </c>
      <c r="BM42" s="127" t="s">
        <v>80</v>
      </c>
      <c r="BN42" s="128" t="s">
        <v>23</v>
      </c>
      <c r="BO42" s="129" t="s">
        <v>81</v>
      </c>
      <c r="BP42" s="130" t="s">
        <v>27</v>
      </c>
      <c r="BQ42" s="135">
        <v>7165.0</v>
      </c>
      <c r="BR42" s="136">
        <f t="shared" si="15"/>
        <v>9315</v>
      </c>
      <c r="BS42" s="141">
        <v>600.0</v>
      </c>
      <c r="BT42" s="134">
        <f t="shared" si="84"/>
        <v>5589000</v>
      </c>
      <c r="BU42" s="127">
        <v>1.31</v>
      </c>
      <c r="BV42" s="127" t="s">
        <v>80</v>
      </c>
      <c r="BW42" s="128" t="s">
        <v>23</v>
      </c>
      <c r="BX42" s="129" t="s">
        <v>81</v>
      </c>
      <c r="BY42" s="130" t="s">
        <v>27</v>
      </c>
      <c r="BZ42" s="135">
        <v>7151.0</v>
      </c>
      <c r="CA42" s="136">
        <f t="shared" si="17"/>
        <v>9296</v>
      </c>
      <c r="CB42" s="141">
        <v>600.0</v>
      </c>
      <c r="CC42" s="134">
        <f t="shared" si="85"/>
        <v>5577600</v>
      </c>
      <c r="CD42" s="127" t="s">
        <v>262</v>
      </c>
      <c r="CE42" s="127" t="s">
        <v>80</v>
      </c>
      <c r="CF42" s="128" t="s">
        <v>23</v>
      </c>
      <c r="CG42" s="129" t="s">
        <v>81</v>
      </c>
      <c r="CH42" s="130" t="s">
        <v>27</v>
      </c>
      <c r="CI42" s="135">
        <v>6942.0</v>
      </c>
      <c r="CJ42" s="136">
        <f t="shared" si="19"/>
        <v>9025</v>
      </c>
      <c r="CK42" s="141">
        <v>600.0</v>
      </c>
      <c r="CL42" s="134">
        <f t="shared" si="86"/>
        <v>5415000</v>
      </c>
      <c r="CM42" s="127" t="s">
        <v>262</v>
      </c>
      <c r="CN42" s="127" t="s">
        <v>80</v>
      </c>
      <c r="CO42" s="128" t="s">
        <v>23</v>
      </c>
      <c r="CP42" s="129" t="s">
        <v>81</v>
      </c>
      <c r="CQ42" s="130" t="s">
        <v>27</v>
      </c>
      <c r="CR42" s="135">
        <v>7197.18</v>
      </c>
      <c r="CS42" s="136">
        <f t="shared" si="21"/>
        <v>9356</v>
      </c>
      <c r="CT42" s="141">
        <v>600.0</v>
      </c>
      <c r="CU42" s="134">
        <f t="shared" si="87"/>
        <v>5613600</v>
      </c>
      <c r="CV42" s="127" t="s">
        <v>262</v>
      </c>
      <c r="CW42" s="127" t="s">
        <v>80</v>
      </c>
      <c r="CX42" s="128" t="s">
        <v>23</v>
      </c>
      <c r="CY42" s="129" t="s">
        <v>81</v>
      </c>
      <c r="CZ42" s="130" t="s">
        <v>27</v>
      </c>
      <c r="DA42" s="135">
        <v>7243.0</v>
      </c>
      <c r="DB42" s="136">
        <f t="shared" si="23"/>
        <v>9416</v>
      </c>
      <c r="DC42" s="141">
        <v>600.0</v>
      </c>
      <c r="DD42" s="134">
        <f t="shared" si="88"/>
        <v>5649600</v>
      </c>
      <c r="DE42" s="127" t="s">
        <v>262</v>
      </c>
      <c r="DF42" s="127" t="s">
        <v>80</v>
      </c>
      <c r="DG42" s="128" t="s">
        <v>23</v>
      </c>
      <c r="DH42" s="129" t="s">
        <v>81</v>
      </c>
      <c r="DI42" s="130" t="s">
        <v>27</v>
      </c>
      <c r="DJ42" s="135">
        <v>7540.0</v>
      </c>
      <c r="DK42" s="136">
        <f t="shared" si="25"/>
        <v>9802</v>
      </c>
      <c r="DL42" s="141">
        <v>600.0</v>
      </c>
      <c r="DM42" s="134">
        <f t="shared" si="89"/>
        <v>5881200</v>
      </c>
      <c r="DN42" s="127" t="s">
        <v>262</v>
      </c>
      <c r="DO42" s="127" t="s">
        <v>80</v>
      </c>
      <c r="DP42" s="128" t="s">
        <v>23</v>
      </c>
      <c r="DQ42" s="129" t="s">
        <v>81</v>
      </c>
      <c r="DR42" s="130" t="s">
        <v>27</v>
      </c>
      <c r="DS42" s="135">
        <v>7138.0</v>
      </c>
      <c r="DT42" s="136">
        <f t="shared" si="27"/>
        <v>9279</v>
      </c>
      <c r="DU42" s="141">
        <v>600.0</v>
      </c>
      <c r="DV42" s="134">
        <f t="shared" si="90"/>
        <v>5567400</v>
      </c>
      <c r="DW42" s="127" t="s">
        <v>262</v>
      </c>
      <c r="DX42" s="127" t="s">
        <v>80</v>
      </c>
      <c r="DY42" s="128" t="s">
        <v>23</v>
      </c>
      <c r="DZ42" s="129" t="s">
        <v>81</v>
      </c>
      <c r="EA42" s="130" t="s">
        <v>27</v>
      </c>
      <c r="EB42" s="135">
        <v>7076.0</v>
      </c>
      <c r="EC42" s="136">
        <f t="shared" si="29"/>
        <v>9199</v>
      </c>
      <c r="ED42" s="141">
        <v>600.0</v>
      </c>
      <c r="EE42" s="134">
        <f t="shared" si="91"/>
        <v>5519400</v>
      </c>
      <c r="EF42" s="127">
        <v>1.31</v>
      </c>
      <c r="EG42" s="127" t="s">
        <v>80</v>
      </c>
      <c r="EH42" s="128" t="s">
        <v>23</v>
      </c>
      <c r="EI42" s="129" t="s">
        <v>81</v>
      </c>
      <c r="EJ42" s="130" t="s">
        <v>27</v>
      </c>
      <c r="EK42" s="135">
        <v>7544.79</v>
      </c>
      <c r="EL42" s="136">
        <f t="shared" si="31"/>
        <v>9808</v>
      </c>
      <c r="EM42" s="141">
        <v>600.0</v>
      </c>
      <c r="EN42" s="134">
        <f t="shared" si="92"/>
        <v>5884800</v>
      </c>
      <c r="EO42" s="127">
        <v>1.31</v>
      </c>
      <c r="EP42" s="127" t="s">
        <v>80</v>
      </c>
      <c r="EQ42" s="128" t="s">
        <v>23</v>
      </c>
      <c r="ER42" s="129" t="s">
        <v>81</v>
      </c>
      <c r="ES42" s="130" t="s">
        <v>27</v>
      </c>
      <c r="ET42" s="135">
        <v>7144.0</v>
      </c>
      <c r="EU42" s="136">
        <f t="shared" si="33"/>
        <v>9287</v>
      </c>
      <c r="EV42" s="141">
        <v>600.0</v>
      </c>
      <c r="EW42" s="134">
        <f t="shared" si="93"/>
        <v>5572200</v>
      </c>
      <c r="EX42" s="127">
        <v>1.31</v>
      </c>
      <c r="EY42" s="127" t="s">
        <v>80</v>
      </c>
      <c r="EZ42" s="128" t="s">
        <v>23</v>
      </c>
      <c r="FA42" s="129" t="s">
        <v>81</v>
      </c>
      <c r="FB42" s="130" t="s">
        <v>27</v>
      </c>
      <c r="FC42" s="135">
        <v>7129.0</v>
      </c>
      <c r="FD42" s="136">
        <f t="shared" si="35"/>
        <v>9268</v>
      </c>
      <c r="FE42" s="141">
        <v>600.0</v>
      </c>
      <c r="FF42" s="134">
        <f t="shared" si="94"/>
        <v>5560800</v>
      </c>
      <c r="FG42" s="127">
        <v>1.31</v>
      </c>
      <c r="FH42" s="127" t="s">
        <v>80</v>
      </c>
      <c r="FI42" s="128" t="s">
        <v>23</v>
      </c>
      <c r="FJ42" s="129" t="s">
        <v>81</v>
      </c>
      <c r="FK42" s="130" t="s">
        <v>27</v>
      </c>
      <c r="FL42" s="135">
        <v>7092.0</v>
      </c>
      <c r="FM42" s="136">
        <f t="shared" si="37"/>
        <v>9220</v>
      </c>
      <c r="FN42" s="141">
        <v>600.0</v>
      </c>
      <c r="FO42" s="134">
        <f t="shared" si="95"/>
        <v>5532000</v>
      </c>
      <c r="FP42" s="127">
        <v>1.31</v>
      </c>
      <c r="FQ42" s="127" t="s">
        <v>80</v>
      </c>
      <c r="FR42" s="128" t="s">
        <v>23</v>
      </c>
      <c r="FS42" s="129" t="s">
        <v>81</v>
      </c>
      <c r="FT42" s="130" t="s">
        <v>27</v>
      </c>
      <c r="FU42" s="135">
        <v>7126.0</v>
      </c>
      <c r="FV42" s="136">
        <f t="shared" si="39"/>
        <v>9264</v>
      </c>
      <c r="FW42" s="141">
        <v>600.0</v>
      </c>
      <c r="FX42" s="134">
        <f t="shared" si="96"/>
        <v>5558400</v>
      </c>
      <c r="FY42" s="127" t="s">
        <v>262</v>
      </c>
      <c r="FZ42" s="127" t="s">
        <v>80</v>
      </c>
      <c r="GA42" s="128" t="s">
        <v>23</v>
      </c>
      <c r="GB42" s="129" t="s">
        <v>81</v>
      </c>
      <c r="GC42" s="130" t="s">
        <v>27</v>
      </c>
      <c r="GD42" s="135">
        <v>7153.0</v>
      </c>
      <c r="GE42" s="136">
        <f t="shared" si="41"/>
        <v>9299</v>
      </c>
      <c r="GF42" s="141">
        <v>600.0</v>
      </c>
      <c r="GG42" s="134">
        <f t="shared" si="97"/>
        <v>5579400</v>
      </c>
      <c r="GH42" s="127" t="s">
        <v>262</v>
      </c>
      <c r="GI42" s="127" t="s">
        <v>80</v>
      </c>
      <c r="GJ42" s="128" t="s">
        <v>23</v>
      </c>
      <c r="GK42" s="129" t="s">
        <v>81</v>
      </c>
      <c r="GL42" s="130" t="s">
        <v>27</v>
      </c>
      <c r="GM42" s="135">
        <v>7125.0</v>
      </c>
      <c r="GN42" s="136">
        <f t="shared" si="43"/>
        <v>9263</v>
      </c>
      <c r="GO42" s="141">
        <v>600.0</v>
      </c>
      <c r="GP42" s="134">
        <f t="shared" si="98"/>
        <v>5557800</v>
      </c>
      <c r="GQ42" s="127">
        <v>1.31</v>
      </c>
      <c r="GR42" s="127" t="s">
        <v>80</v>
      </c>
      <c r="GS42" s="128" t="s">
        <v>23</v>
      </c>
      <c r="GT42" s="129" t="s">
        <v>81</v>
      </c>
      <c r="GU42" s="130" t="s">
        <v>27</v>
      </c>
      <c r="GV42" s="135">
        <v>7218.86</v>
      </c>
      <c r="GW42" s="136">
        <f t="shared" si="45"/>
        <v>9385</v>
      </c>
      <c r="GX42" s="141">
        <v>600.0</v>
      </c>
      <c r="GY42" s="134">
        <f t="shared" si="99"/>
        <v>5631000</v>
      </c>
      <c r="GZ42" s="127" t="s">
        <v>262</v>
      </c>
      <c r="HA42" s="127" t="s">
        <v>80</v>
      </c>
      <c r="HB42" s="128" t="s">
        <v>23</v>
      </c>
      <c r="HC42" s="129" t="s">
        <v>81</v>
      </c>
      <c r="HD42" s="130" t="s">
        <v>27</v>
      </c>
      <c r="HE42" s="135">
        <v>7544.79</v>
      </c>
      <c r="HF42" s="136">
        <f t="shared" si="47"/>
        <v>9808</v>
      </c>
      <c r="HG42" s="141">
        <v>600.0</v>
      </c>
      <c r="HH42" s="134">
        <f t="shared" si="100"/>
        <v>5884800</v>
      </c>
      <c r="HI42" s="127" t="s">
        <v>262</v>
      </c>
      <c r="HJ42" s="127" t="s">
        <v>80</v>
      </c>
      <c r="HK42" s="128" t="s">
        <v>23</v>
      </c>
      <c r="HL42" s="129" t="s">
        <v>81</v>
      </c>
      <c r="HM42" s="130" t="s">
        <v>27</v>
      </c>
      <c r="HN42" s="135">
        <v>7544.0</v>
      </c>
      <c r="HO42" s="136">
        <f t="shared" si="49"/>
        <v>9807</v>
      </c>
      <c r="HP42" s="141">
        <v>600.0</v>
      </c>
      <c r="HQ42" s="134">
        <f t="shared" si="101"/>
        <v>5884200</v>
      </c>
      <c r="HR42" s="127" t="s">
        <v>262</v>
      </c>
      <c r="HS42" s="127" t="s">
        <v>80</v>
      </c>
      <c r="HT42" s="128" t="s">
        <v>23</v>
      </c>
      <c r="HU42" s="129" t="s">
        <v>81</v>
      </c>
      <c r="HV42" s="130" t="s">
        <v>27</v>
      </c>
      <c r="HW42" s="135">
        <v>7160.0</v>
      </c>
      <c r="HX42" s="136">
        <f t="shared" si="51"/>
        <v>9308</v>
      </c>
      <c r="HY42" s="141">
        <v>600.0</v>
      </c>
      <c r="HZ42" s="134">
        <f t="shared" si="102"/>
        <v>5584800</v>
      </c>
      <c r="IA42" s="147" t="s">
        <v>262</v>
      </c>
      <c r="IB42" s="148" t="s">
        <v>80</v>
      </c>
      <c r="IC42" s="149" t="s">
        <v>23</v>
      </c>
      <c r="ID42" s="150" t="s">
        <v>81</v>
      </c>
      <c r="IE42" s="151" t="s">
        <v>27</v>
      </c>
      <c r="IF42" s="135">
        <v>7115.0</v>
      </c>
      <c r="IG42" s="136">
        <f t="shared" si="53"/>
        <v>9250</v>
      </c>
      <c r="IH42" s="141">
        <v>600.0</v>
      </c>
      <c r="II42" s="134">
        <f t="shared" si="103"/>
        <v>5550000</v>
      </c>
      <c r="IJ42" s="127" t="s">
        <v>262</v>
      </c>
      <c r="IK42" s="127" t="s">
        <v>80</v>
      </c>
      <c r="IL42" s="128" t="s">
        <v>23</v>
      </c>
      <c r="IM42" s="129" t="s">
        <v>81</v>
      </c>
      <c r="IN42" s="130" t="s">
        <v>27</v>
      </c>
      <c r="IO42" s="135">
        <v>7131.0</v>
      </c>
      <c r="IP42" s="136">
        <f t="shared" si="55"/>
        <v>9270</v>
      </c>
      <c r="IQ42" s="141">
        <v>600.0</v>
      </c>
      <c r="IR42" s="134">
        <f t="shared" si="104"/>
        <v>5562000</v>
      </c>
      <c r="IS42" s="127" t="s">
        <v>262</v>
      </c>
      <c r="IT42" s="127" t="s">
        <v>80</v>
      </c>
      <c r="IU42" s="128" t="s">
        <v>23</v>
      </c>
      <c r="IV42" s="129" t="s">
        <v>81</v>
      </c>
      <c r="IW42" s="130" t="s">
        <v>27</v>
      </c>
      <c r="IX42" s="135">
        <v>7125.0</v>
      </c>
      <c r="IY42" s="136">
        <f t="shared" si="57"/>
        <v>9263</v>
      </c>
      <c r="IZ42" s="141">
        <v>600.0</v>
      </c>
      <c r="JA42" s="134">
        <f t="shared" si="105"/>
        <v>5557800</v>
      </c>
      <c r="JB42" s="127" t="s">
        <v>262</v>
      </c>
      <c r="JC42" s="127" t="s">
        <v>80</v>
      </c>
      <c r="JD42" s="128" t="s">
        <v>23</v>
      </c>
      <c r="JE42" s="129" t="s">
        <v>81</v>
      </c>
      <c r="JF42" s="130" t="s">
        <v>27</v>
      </c>
      <c r="JG42" s="135">
        <v>7042.0</v>
      </c>
      <c r="JH42" s="136">
        <f t="shared" si="59"/>
        <v>9155</v>
      </c>
      <c r="JI42" s="141">
        <v>600.0</v>
      </c>
      <c r="JJ42" s="134">
        <f t="shared" si="106"/>
        <v>5493000</v>
      </c>
      <c r="JK42" s="127" t="s">
        <v>262</v>
      </c>
      <c r="JL42" s="127" t="s">
        <v>80</v>
      </c>
      <c r="JM42" s="128" t="s">
        <v>23</v>
      </c>
      <c r="JN42" s="129" t="s">
        <v>81</v>
      </c>
      <c r="JO42" s="130" t="s">
        <v>27</v>
      </c>
      <c r="JP42" s="135">
        <v>6958.0</v>
      </c>
      <c r="JQ42" s="136">
        <f t="shared" si="61"/>
        <v>9045</v>
      </c>
      <c r="JR42" s="141">
        <v>600.0</v>
      </c>
      <c r="JS42" s="134">
        <f t="shared" si="107"/>
        <v>5427000</v>
      </c>
      <c r="JT42" s="127" t="s">
        <v>262</v>
      </c>
      <c r="JU42" s="127" t="s">
        <v>80</v>
      </c>
      <c r="JV42" s="128" t="s">
        <v>23</v>
      </c>
      <c r="JW42" s="129" t="s">
        <v>81</v>
      </c>
      <c r="JX42" s="130" t="s">
        <v>27</v>
      </c>
      <c r="JY42" s="135">
        <v>7112.0</v>
      </c>
      <c r="JZ42" s="136">
        <f t="shared" si="63"/>
        <v>9246</v>
      </c>
      <c r="KA42" s="141">
        <v>600.0</v>
      </c>
      <c r="KB42" s="134">
        <f t="shared" si="108"/>
        <v>5547600</v>
      </c>
      <c r="KC42" s="127" t="s">
        <v>262</v>
      </c>
      <c r="KD42" s="127" t="s">
        <v>80</v>
      </c>
      <c r="KE42" s="128" t="s">
        <v>23</v>
      </c>
      <c r="KF42" s="129" t="s">
        <v>81</v>
      </c>
      <c r="KG42" s="130" t="s">
        <v>27</v>
      </c>
      <c r="KH42" s="135">
        <v>7000.0</v>
      </c>
      <c r="KI42" s="136">
        <f t="shared" si="65"/>
        <v>9100</v>
      </c>
      <c r="KJ42" s="141">
        <v>600.0</v>
      </c>
      <c r="KK42" s="134">
        <f t="shared" si="109"/>
        <v>5460000</v>
      </c>
      <c r="KL42" s="127" t="s">
        <v>262</v>
      </c>
      <c r="KM42" s="127" t="s">
        <v>80</v>
      </c>
      <c r="KN42" s="128" t="s">
        <v>23</v>
      </c>
      <c r="KO42" s="129" t="s">
        <v>81</v>
      </c>
      <c r="KP42" s="130" t="s">
        <v>27</v>
      </c>
      <c r="KQ42" s="135">
        <v>7243.0</v>
      </c>
      <c r="KR42" s="136">
        <f t="shared" si="67"/>
        <v>9416</v>
      </c>
      <c r="KS42" s="141">
        <v>600.0</v>
      </c>
      <c r="KT42" s="134">
        <f t="shared" si="110"/>
        <v>5649600</v>
      </c>
      <c r="KU42" s="127" t="s">
        <v>262</v>
      </c>
      <c r="KV42" s="127" t="s">
        <v>80</v>
      </c>
      <c r="KW42" s="128" t="s">
        <v>23</v>
      </c>
      <c r="KX42" s="129" t="s">
        <v>81</v>
      </c>
      <c r="KY42" s="130" t="s">
        <v>27</v>
      </c>
      <c r="KZ42" s="135">
        <v>7114.0</v>
      </c>
      <c r="LA42" s="136">
        <f t="shared" si="69"/>
        <v>9248</v>
      </c>
      <c r="LB42" s="141">
        <v>600.0</v>
      </c>
      <c r="LC42" s="134">
        <f t="shared" si="111"/>
        <v>5548800</v>
      </c>
      <c r="LD42" s="127" t="s">
        <v>262</v>
      </c>
      <c r="LE42" s="127" t="s">
        <v>80</v>
      </c>
      <c r="LF42" s="128" t="s">
        <v>23</v>
      </c>
      <c r="LG42" s="129" t="s">
        <v>81</v>
      </c>
      <c r="LH42" s="130" t="s">
        <v>27</v>
      </c>
      <c r="LI42" s="135">
        <v>7150.0</v>
      </c>
      <c r="LJ42" s="136">
        <f t="shared" si="71"/>
        <v>9295</v>
      </c>
      <c r="LK42" s="141">
        <v>600.0</v>
      </c>
      <c r="LL42" s="134">
        <f t="shared" si="112"/>
        <v>5577000</v>
      </c>
      <c r="LM42" s="147" t="s">
        <v>262</v>
      </c>
      <c r="LN42" s="148" t="s">
        <v>80</v>
      </c>
      <c r="LO42" s="149" t="s">
        <v>23</v>
      </c>
      <c r="LP42" s="129" t="s">
        <v>81</v>
      </c>
      <c r="LQ42" s="130" t="s">
        <v>27</v>
      </c>
      <c r="LR42" s="139">
        <v>6980.0</v>
      </c>
      <c r="LS42" s="136">
        <f t="shared" si="73"/>
        <v>9074</v>
      </c>
      <c r="LT42" s="141">
        <v>600.0</v>
      </c>
      <c r="LU42" s="134">
        <f t="shared" si="113"/>
        <v>5444400</v>
      </c>
      <c r="LV42" s="147" t="s">
        <v>262</v>
      </c>
      <c r="LW42" s="148" t="s">
        <v>80</v>
      </c>
      <c r="LX42" s="149" t="s">
        <v>23</v>
      </c>
      <c r="LY42" s="129" t="s">
        <v>81</v>
      </c>
      <c r="LZ42" s="130" t="s">
        <v>27</v>
      </c>
      <c r="MA42" s="139">
        <v>7010.0</v>
      </c>
      <c r="MB42" s="136">
        <f t="shared" si="75"/>
        <v>9113</v>
      </c>
      <c r="MC42" s="141">
        <v>600.0</v>
      </c>
      <c r="MD42" s="134">
        <f t="shared" si="114"/>
        <v>5467800</v>
      </c>
    </row>
    <row r="43" ht="18.0" customHeight="1">
      <c r="A43" s="127">
        <v>1.32</v>
      </c>
      <c r="B43" s="127">
        <v>1.6</v>
      </c>
      <c r="C43" s="128" t="s">
        <v>18</v>
      </c>
      <c r="D43" s="129" t="s">
        <v>263</v>
      </c>
      <c r="E43" s="130" t="s">
        <v>84</v>
      </c>
      <c r="F43" s="131">
        <v>1580.54</v>
      </c>
      <c r="G43" s="132">
        <f t="shared" si="1"/>
        <v>2055</v>
      </c>
      <c r="H43" s="140">
        <v>48000.0</v>
      </c>
      <c r="I43" s="134">
        <f t="shared" si="77"/>
        <v>98640000</v>
      </c>
      <c r="J43" s="127">
        <v>1.32</v>
      </c>
      <c r="K43" s="127" t="s">
        <v>82</v>
      </c>
      <c r="L43" s="128" t="s">
        <v>18</v>
      </c>
      <c r="M43" s="129" t="s">
        <v>83</v>
      </c>
      <c r="N43" s="130" t="s">
        <v>84</v>
      </c>
      <c r="O43" s="135">
        <v>1578.0</v>
      </c>
      <c r="P43" s="136">
        <f t="shared" si="3"/>
        <v>2051</v>
      </c>
      <c r="Q43" s="141">
        <v>48000.0</v>
      </c>
      <c r="R43" s="134">
        <f t="shared" si="78"/>
        <v>98448000</v>
      </c>
      <c r="S43" s="127">
        <v>1.32</v>
      </c>
      <c r="T43" s="127" t="s">
        <v>82</v>
      </c>
      <c r="U43" s="128" t="s">
        <v>18</v>
      </c>
      <c r="V43" s="129" t="s">
        <v>83</v>
      </c>
      <c r="W43" s="130" t="s">
        <v>84</v>
      </c>
      <c r="X43" s="135">
        <v>1586.42</v>
      </c>
      <c r="Y43" s="136">
        <f t="shared" si="5"/>
        <v>2062</v>
      </c>
      <c r="Z43" s="141">
        <v>48000.0</v>
      </c>
      <c r="AA43" s="134">
        <f t="shared" si="79"/>
        <v>98976000</v>
      </c>
      <c r="AB43" s="127">
        <v>1.32</v>
      </c>
      <c r="AC43" s="127" t="s">
        <v>82</v>
      </c>
      <c r="AD43" s="128" t="s">
        <v>18</v>
      </c>
      <c r="AE43" s="129" t="s">
        <v>83</v>
      </c>
      <c r="AF43" s="130" t="s">
        <v>84</v>
      </c>
      <c r="AG43" s="135">
        <v>1593.0</v>
      </c>
      <c r="AH43" s="136">
        <f t="shared" si="7"/>
        <v>2071</v>
      </c>
      <c r="AI43" s="141">
        <v>48000.0</v>
      </c>
      <c r="AJ43" s="134">
        <f t="shared" si="80"/>
        <v>99408000</v>
      </c>
      <c r="AK43" s="127">
        <v>1.32</v>
      </c>
      <c r="AL43" s="127" t="s">
        <v>82</v>
      </c>
      <c r="AM43" s="128" t="s">
        <v>18</v>
      </c>
      <c r="AN43" s="129" t="s">
        <v>83</v>
      </c>
      <c r="AO43" s="130" t="s">
        <v>84</v>
      </c>
      <c r="AP43" s="135">
        <v>1580.0</v>
      </c>
      <c r="AQ43" s="136">
        <f t="shared" si="9"/>
        <v>2054</v>
      </c>
      <c r="AR43" s="141">
        <v>48000.0</v>
      </c>
      <c r="AS43" s="134">
        <f t="shared" si="81"/>
        <v>98592000</v>
      </c>
      <c r="AT43" s="127">
        <v>1.32</v>
      </c>
      <c r="AU43" s="127" t="s">
        <v>82</v>
      </c>
      <c r="AV43" s="128" t="s">
        <v>18</v>
      </c>
      <c r="AW43" s="129" t="s">
        <v>83</v>
      </c>
      <c r="AX43" s="130" t="s">
        <v>84</v>
      </c>
      <c r="AY43" s="135">
        <v>1582.0</v>
      </c>
      <c r="AZ43" s="136">
        <f t="shared" si="11"/>
        <v>2057</v>
      </c>
      <c r="BA43" s="141">
        <v>48000.0</v>
      </c>
      <c r="BB43" s="134">
        <f t="shared" si="82"/>
        <v>98736000</v>
      </c>
      <c r="BC43" s="127">
        <v>1.32</v>
      </c>
      <c r="BD43" s="127" t="s">
        <v>82</v>
      </c>
      <c r="BE43" s="128" t="s">
        <v>18</v>
      </c>
      <c r="BF43" s="129" t="s">
        <v>83</v>
      </c>
      <c r="BG43" s="130" t="s">
        <v>84</v>
      </c>
      <c r="BH43" s="135">
        <v>1591.0</v>
      </c>
      <c r="BI43" s="136">
        <f t="shared" si="13"/>
        <v>2068</v>
      </c>
      <c r="BJ43" s="141">
        <v>48000.0</v>
      </c>
      <c r="BK43" s="134">
        <f t="shared" si="83"/>
        <v>99264000</v>
      </c>
      <c r="BL43" s="127">
        <v>1.32</v>
      </c>
      <c r="BM43" s="127" t="s">
        <v>82</v>
      </c>
      <c r="BN43" s="128" t="s">
        <v>18</v>
      </c>
      <c r="BO43" s="129" t="s">
        <v>83</v>
      </c>
      <c r="BP43" s="130" t="s">
        <v>84</v>
      </c>
      <c r="BQ43" s="135">
        <v>1595.0</v>
      </c>
      <c r="BR43" s="136">
        <f t="shared" si="15"/>
        <v>2074</v>
      </c>
      <c r="BS43" s="141">
        <v>48000.0</v>
      </c>
      <c r="BT43" s="134">
        <f t="shared" si="84"/>
        <v>99552000</v>
      </c>
      <c r="BU43" s="127">
        <v>1.32</v>
      </c>
      <c r="BV43" s="127" t="s">
        <v>82</v>
      </c>
      <c r="BW43" s="128" t="s">
        <v>18</v>
      </c>
      <c r="BX43" s="129" t="s">
        <v>83</v>
      </c>
      <c r="BY43" s="130" t="s">
        <v>84</v>
      </c>
      <c r="BZ43" s="135">
        <v>1592.0</v>
      </c>
      <c r="CA43" s="136">
        <f t="shared" si="17"/>
        <v>2070</v>
      </c>
      <c r="CB43" s="141">
        <v>48000.0</v>
      </c>
      <c r="CC43" s="134">
        <f t="shared" si="85"/>
        <v>99360000</v>
      </c>
      <c r="CD43" s="127" t="s">
        <v>264</v>
      </c>
      <c r="CE43" s="127" t="s">
        <v>82</v>
      </c>
      <c r="CF43" s="128" t="s">
        <v>18</v>
      </c>
      <c r="CG43" s="129" t="s">
        <v>83</v>
      </c>
      <c r="CH43" s="130" t="s">
        <v>84</v>
      </c>
      <c r="CI43" s="135">
        <v>1546.0</v>
      </c>
      <c r="CJ43" s="136">
        <f t="shared" si="19"/>
        <v>2010</v>
      </c>
      <c r="CK43" s="141">
        <v>48000.0</v>
      </c>
      <c r="CL43" s="134">
        <f t="shared" si="86"/>
        <v>96480000</v>
      </c>
      <c r="CM43" s="127" t="s">
        <v>264</v>
      </c>
      <c r="CN43" s="127" t="s">
        <v>82</v>
      </c>
      <c r="CO43" s="128" t="s">
        <v>18</v>
      </c>
      <c r="CP43" s="129" t="s">
        <v>83</v>
      </c>
      <c r="CQ43" s="130" t="s">
        <v>84</v>
      </c>
      <c r="CR43" s="135">
        <v>1602.6</v>
      </c>
      <c r="CS43" s="136">
        <f t="shared" si="21"/>
        <v>2083</v>
      </c>
      <c r="CT43" s="141">
        <v>48000.0</v>
      </c>
      <c r="CU43" s="134">
        <f t="shared" si="87"/>
        <v>99984000</v>
      </c>
      <c r="CV43" s="127" t="s">
        <v>264</v>
      </c>
      <c r="CW43" s="127" t="s">
        <v>82</v>
      </c>
      <c r="CX43" s="128" t="s">
        <v>18</v>
      </c>
      <c r="CY43" s="129" t="s">
        <v>83</v>
      </c>
      <c r="CZ43" s="130" t="s">
        <v>84</v>
      </c>
      <c r="DA43" s="135">
        <v>1546.0</v>
      </c>
      <c r="DB43" s="136">
        <f t="shared" si="23"/>
        <v>2010</v>
      </c>
      <c r="DC43" s="141">
        <v>48000.0</v>
      </c>
      <c r="DD43" s="134">
        <f t="shared" si="88"/>
        <v>96480000</v>
      </c>
      <c r="DE43" s="127" t="s">
        <v>264</v>
      </c>
      <c r="DF43" s="127" t="s">
        <v>82</v>
      </c>
      <c r="DG43" s="128" t="s">
        <v>18</v>
      </c>
      <c r="DH43" s="129" t="s">
        <v>83</v>
      </c>
      <c r="DI43" s="130" t="s">
        <v>84</v>
      </c>
      <c r="DJ43" s="135">
        <v>1680.0</v>
      </c>
      <c r="DK43" s="136">
        <f t="shared" si="25"/>
        <v>2184</v>
      </c>
      <c r="DL43" s="141">
        <v>48000.0</v>
      </c>
      <c r="DM43" s="134">
        <f t="shared" si="89"/>
        <v>104832000</v>
      </c>
      <c r="DN43" s="127" t="s">
        <v>264</v>
      </c>
      <c r="DO43" s="127" t="s">
        <v>82</v>
      </c>
      <c r="DP43" s="128" t="s">
        <v>18</v>
      </c>
      <c r="DQ43" s="129" t="s">
        <v>83</v>
      </c>
      <c r="DR43" s="130" t="s">
        <v>84</v>
      </c>
      <c r="DS43" s="135">
        <v>1589.0</v>
      </c>
      <c r="DT43" s="136">
        <f t="shared" si="27"/>
        <v>2066</v>
      </c>
      <c r="DU43" s="141">
        <v>48000.0</v>
      </c>
      <c r="DV43" s="134">
        <f t="shared" si="90"/>
        <v>99168000</v>
      </c>
      <c r="DW43" s="127" t="s">
        <v>264</v>
      </c>
      <c r="DX43" s="127" t="s">
        <v>82</v>
      </c>
      <c r="DY43" s="128" t="s">
        <v>18</v>
      </c>
      <c r="DZ43" s="129" t="s">
        <v>83</v>
      </c>
      <c r="EA43" s="130" t="s">
        <v>84</v>
      </c>
      <c r="EB43" s="135">
        <v>1576.0</v>
      </c>
      <c r="EC43" s="136">
        <f t="shared" si="29"/>
        <v>2049</v>
      </c>
      <c r="ED43" s="141">
        <v>48000.0</v>
      </c>
      <c r="EE43" s="134">
        <f t="shared" si="91"/>
        <v>98352000</v>
      </c>
      <c r="EF43" s="127">
        <v>1.32</v>
      </c>
      <c r="EG43" s="127" t="s">
        <v>82</v>
      </c>
      <c r="EH43" s="128" t="s">
        <v>18</v>
      </c>
      <c r="EI43" s="129" t="s">
        <v>83</v>
      </c>
      <c r="EJ43" s="130" t="s">
        <v>84</v>
      </c>
      <c r="EK43" s="135">
        <v>1680.0</v>
      </c>
      <c r="EL43" s="136">
        <f t="shared" si="31"/>
        <v>2184</v>
      </c>
      <c r="EM43" s="141">
        <v>48000.0</v>
      </c>
      <c r="EN43" s="134">
        <f t="shared" si="92"/>
        <v>104832000</v>
      </c>
      <c r="EO43" s="127">
        <v>1.32</v>
      </c>
      <c r="EP43" s="127" t="s">
        <v>82</v>
      </c>
      <c r="EQ43" s="128" t="s">
        <v>18</v>
      </c>
      <c r="ER43" s="129" t="s">
        <v>83</v>
      </c>
      <c r="ES43" s="130" t="s">
        <v>84</v>
      </c>
      <c r="ET43" s="135">
        <v>1591.0</v>
      </c>
      <c r="EU43" s="136">
        <f t="shared" si="33"/>
        <v>2068</v>
      </c>
      <c r="EV43" s="141">
        <v>48000.0</v>
      </c>
      <c r="EW43" s="134">
        <f t="shared" si="93"/>
        <v>99264000</v>
      </c>
      <c r="EX43" s="127">
        <v>1.32</v>
      </c>
      <c r="EY43" s="127" t="s">
        <v>82</v>
      </c>
      <c r="EZ43" s="128" t="s">
        <v>18</v>
      </c>
      <c r="FA43" s="129" t="s">
        <v>83</v>
      </c>
      <c r="FB43" s="130" t="s">
        <v>84</v>
      </c>
      <c r="FC43" s="135">
        <v>1508.0</v>
      </c>
      <c r="FD43" s="136">
        <f t="shared" si="35"/>
        <v>1960</v>
      </c>
      <c r="FE43" s="141">
        <v>48000.0</v>
      </c>
      <c r="FF43" s="134">
        <f t="shared" si="94"/>
        <v>94080000</v>
      </c>
      <c r="FG43" s="127">
        <v>1.32</v>
      </c>
      <c r="FH43" s="127" t="s">
        <v>82</v>
      </c>
      <c r="FI43" s="128" t="s">
        <v>18</v>
      </c>
      <c r="FJ43" s="129" t="s">
        <v>83</v>
      </c>
      <c r="FK43" s="130" t="s">
        <v>84</v>
      </c>
      <c r="FL43" s="135">
        <v>1553.0</v>
      </c>
      <c r="FM43" s="136">
        <f t="shared" si="37"/>
        <v>2019</v>
      </c>
      <c r="FN43" s="141">
        <v>48000.0</v>
      </c>
      <c r="FO43" s="134">
        <f t="shared" si="95"/>
        <v>96912000</v>
      </c>
      <c r="FP43" s="127">
        <v>1.32</v>
      </c>
      <c r="FQ43" s="127" t="s">
        <v>82</v>
      </c>
      <c r="FR43" s="128" t="s">
        <v>18</v>
      </c>
      <c r="FS43" s="129" t="s">
        <v>83</v>
      </c>
      <c r="FT43" s="130" t="s">
        <v>84</v>
      </c>
      <c r="FU43" s="135">
        <v>1587.0</v>
      </c>
      <c r="FV43" s="136">
        <f t="shared" si="39"/>
        <v>2063</v>
      </c>
      <c r="FW43" s="141">
        <v>48000.0</v>
      </c>
      <c r="FX43" s="134">
        <f t="shared" si="96"/>
        <v>99024000</v>
      </c>
      <c r="FY43" s="127" t="s">
        <v>264</v>
      </c>
      <c r="FZ43" s="127" t="s">
        <v>82</v>
      </c>
      <c r="GA43" s="128" t="s">
        <v>18</v>
      </c>
      <c r="GB43" s="129" t="s">
        <v>83</v>
      </c>
      <c r="GC43" s="130" t="s">
        <v>84</v>
      </c>
      <c r="GD43" s="135">
        <v>1592.0</v>
      </c>
      <c r="GE43" s="136">
        <f t="shared" si="41"/>
        <v>2070</v>
      </c>
      <c r="GF43" s="141">
        <v>48000.0</v>
      </c>
      <c r="GG43" s="134">
        <f t="shared" si="97"/>
        <v>99360000</v>
      </c>
      <c r="GH43" s="127" t="s">
        <v>264</v>
      </c>
      <c r="GI43" s="127" t="s">
        <v>82</v>
      </c>
      <c r="GJ43" s="128" t="s">
        <v>18</v>
      </c>
      <c r="GK43" s="129" t="s">
        <v>83</v>
      </c>
      <c r="GL43" s="130" t="s">
        <v>84</v>
      </c>
      <c r="GM43" s="135">
        <v>1587.0</v>
      </c>
      <c r="GN43" s="136">
        <f t="shared" si="43"/>
        <v>2063</v>
      </c>
      <c r="GO43" s="141">
        <v>48000.0</v>
      </c>
      <c r="GP43" s="134">
        <f t="shared" si="98"/>
        <v>99024000</v>
      </c>
      <c r="GQ43" s="127">
        <v>1.32</v>
      </c>
      <c r="GR43" s="127" t="s">
        <v>82</v>
      </c>
      <c r="GS43" s="128" t="s">
        <v>18</v>
      </c>
      <c r="GT43" s="129" t="s">
        <v>83</v>
      </c>
      <c r="GU43" s="130" t="s">
        <v>84</v>
      </c>
      <c r="GV43" s="135">
        <v>1607.42</v>
      </c>
      <c r="GW43" s="136">
        <f t="shared" si="45"/>
        <v>2090</v>
      </c>
      <c r="GX43" s="141">
        <v>48000.0</v>
      </c>
      <c r="GY43" s="134">
        <f t="shared" si="99"/>
        <v>100320000</v>
      </c>
      <c r="GZ43" s="127" t="s">
        <v>264</v>
      </c>
      <c r="HA43" s="127" t="s">
        <v>82</v>
      </c>
      <c r="HB43" s="128" t="s">
        <v>18</v>
      </c>
      <c r="HC43" s="129" t="s">
        <v>83</v>
      </c>
      <c r="HD43" s="130" t="s">
        <v>84</v>
      </c>
      <c r="HE43" s="135">
        <v>1680.0</v>
      </c>
      <c r="HF43" s="136">
        <f t="shared" si="47"/>
        <v>2184</v>
      </c>
      <c r="HG43" s="141">
        <v>48000.0</v>
      </c>
      <c r="HH43" s="134">
        <f t="shared" si="100"/>
        <v>104832000</v>
      </c>
      <c r="HI43" s="127" t="s">
        <v>264</v>
      </c>
      <c r="HJ43" s="127" t="s">
        <v>82</v>
      </c>
      <c r="HK43" s="128" t="s">
        <v>18</v>
      </c>
      <c r="HL43" s="129" t="s">
        <v>83</v>
      </c>
      <c r="HM43" s="130" t="s">
        <v>84</v>
      </c>
      <c r="HN43" s="135">
        <v>1680.0</v>
      </c>
      <c r="HO43" s="136">
        <f t="shared" si="49"/>
        <v>2184</v>
      </c>
      <c r="HP43" s="141">
        <v>48000.0</v>
      </c>
      <c r="HQ43" s="134">
        <f t="shared" si="101"/>
        <v>104832000</v>
      </c>
      <c r="HR43" s="127" t="s">
        <v>264</v>
      </c>
      <c r="HS43" s="127" t="s">
        <v>82</v>
      </c>
      <c r="HT43" s="128" t="s">
        <v>18</v>
      </c>
      <c r="HU43" s="129" t="s">
        <v>83</v>
      </c>
      <c r="HV43" s="130" t="s">
        <v>84</v>
      </c>
      <c r="HW43" s="135">
        <v>1590.0</v>
      </c>
      <c r="HX43" s="136">
        <f t="shared" si="51"/>
        <v>2067</v>
      </c>
      <c r="HY43" s="141">
        <v>48000.0</v>
      </c>
      <c r="HZ43" s="134">
        <f t="shared" si="102"/>
        <v>99216000</v>
      </c>
      <c r="IA43" s="147" t="s">
        <v>264</v>
      </c>
      <c r="IB43" s="165" t="s">
        <v>82</v>
      </c>
      <c r="IC43" s="149" t="s">
        <v>18</v>
      </c>
      <c r="ID43" s="150" t="s">
        <v>83</v>
      </c>
      <c r="IE43" s="151" t="s">
        <v>84</v>
      </c>
      <c r="IF43" s="135">
        <v>1584.0</v>
      </c>
      <c r="IG43" s="136">
        <f t="shared" si="53"/>
        <v>2059</v>
      </c>
      <c r="IH43" s="141">
        <v>48000.0</v>
      </c>
      <c r="II43" s="134">
        <f t="shared" si="103"/>
        <v>98832000</v>
      </c>
      <c r="IJ43" s="127" t="s">
        <v>264</v>
      </c>
      <c r="IK43" s="127" t="s">
        <v>82</v>
      </c>
      <c r="IL43" s="128" t="s">
        <v>18</v>
      </c>
      <c r="IM43" s="129" t="s">
        <v>83</v>
      </c>
      <c r="IN43" s="130" t="s">
        <v>84</v>
      </c>
      <c r="IO43" s="135">
        <v>1588.0</v>
      </c>
      <c r="IP43" s="136">
        <f t="shared" si="55"/>
        <v>2064</v>
      </c>
      <c r="IQ43" s="141">
        <v>48000.0</v>
      </c>
      <c r="IR43" s="134">
        <f t="shared" si="104"/>
        <v>99072000</v>
      </c>
      <c r="IS43" s="127" t="s">
        <v>264</v>
      </c>
      <c r="IT43" s="127" t="s">
        <v>82</v>
      </c>
      <c r="IU43" s="128" t="s">
        <v>18</v>
      </c>
      <c r="IV43" s="129" t="s">
        <v>83</v>
      </c>
      <c r="IW43" s="130" t="s">
        <v>84</v>
      </c>
      <c r="IX43" s="135">
        <v>1586.0</v>
      </c>
      <c r="IY43" s="136">
        <f t="shared" si="57"/>
        <v>2062</v>
      </c>
      <c r="IZ43" s="141">
        <v>48000.0</v>
      </c>
      <c r="JA43" s="134">
        <f t="shared" si="105"/>
        <v>98976000</v>
      </c>
      <c r="JB43" s="127" t="s">
        <v>264</v>
      </c>
      <c r="JC43" s="127" t="s">
        <v>82</v>
      </c>
      <c r="JD43" s="128" t="s">
        <v>18</v>
      </c>
      <c r="JE43" s="129" t="s">
        <v>83</v>
      </c>
      <c r="JF43" s="130" t="s">
        <v>84</v>
      </c>
      <c r="JG43" s="135">
        <v>1568.0</v>
      </c>
      <c r="JH43" s="136">
        <f t="shared" si="59"/>
        <v>2038</v>
      </c>
      <c r="JI43" s="141">
        <v>48000.0</v>
      </c>
      <c r="JJ43" s="134">
        <f t="shared" si="106"/>
        <v>97824000</v>
      </c>
      <c r="JK43" s="127" t="s">
        <v>264</v>
      </c>
      <c r="JL43" s="127" t="s">
        <v>82</v>
      </c>
      <c r="JM43" s="128" t="s">
        <v>18</v>
      </c>
      <c r="JN43" s="129" t="s">
        <v>83</v>
      </c>
      <c r="JO43" s="130" t="s">
        <v>84</v>
      </c>
      <c r="JP43" s="135">
        <v>1549.0</v>
      </c>
      <c r="JQ43" s="136">
        <f t="shared" si="61"/>
        <v>2014</v>
      </c>
      <c r="JR43" s="141">
        <v>48000.0</v>
      </c>
      <c r="JS43" s="134">
        <f t="shared" si="107"/>
        <v>96672000</v>
      </c>
      <c r="JT43" s="127" t="s">
        <v>264</v>
      </c>
      <c r="JU43" s="127" t="s">
        <v>82</v>
      </c>
      <c r="JV43" s="128" t="s">
        <v>18</v>
      </c>
      <c r="JW43" s="129" t="s">
        <v>83</v>
      </c>
      <c r="JX43" s="130" t="s">
        <v>84</v>
      </c>
      <c r="JY43" s="135">
        <v>1584.0</v>
      </c>
      <c r="JZ43" s="136">
        <f t="shared" si="63"/>
        <v>2059</v>
      </c>
      <c r="KA43" s="141">
        <v>48000.0</v>
      </c>
      <c r="KB43" s="134">
        <f t="shared" si="108"/>
        <v>98832000</v>
      </c>
      <c r="KC43" s="127" t="s">
        <v>264</v>
      </c>
      <c r="KD43" s="127" t="s">
        <v>82</v>
      </c>
      <c r="KE43" s="128" t="s">
        <v>18</v>
      </c>
      <c r="KF43" s="129" t="s">
        <v>83</v>
      </c>
      <c r="KG43" s="130" t="s">
        <v>84</v>
      </c>
      <c r="KH43" s="135">
        <v>1600.0</v>
      </c>
      <c r="KI43" s="136">
        <f t="shared" si="65"/>
        <v>2080</v>
      </c>
      <c r="KJ43" s="141">
        <v>48000.0</v>
      </c>
      <c r="KK43" s="134">
        <f t="shared" si="109"/>
        <v>99840000</v>
      </c>
      <c r="KL43" s="127" t="s">
        <v>264</v>
      </c>
      <c r="KM43" s="127" t="s">
        <v>82</v>
      </c>
      <c r="KN43" s="128" t="s">
        <v>18</v>
      </c>
      <c r="KO43" s="129" t="s">
        <v>83</v>
      </c>
      <c r="KP43" s="130" t="s">
        <v>84</v>
      </c>
      <c r="KQ43" s="135">
        <v>1600.0</v>
      </c>
      <c r="KR43" s="136">
        <f t="shared" si="67"/>
        <v>2080</v>
      </c>
      <c r="KS43" s="141">
        <v>48000.0</v>
      </c>
      <c r="KT43" s="134">
        <f t="shared" si="110"/>
        <v>99840000</v>
      </c>
      <c r="KU43" s="127" t="s">
        <v>264</v>
      </c>
      <c r="KV43" s="127" t="s">
        <v>82</v>
      </c>
      <c r="KW43" s="128" t="s">
        <v>18</v>
      </c>
      <c r="KX43" s="129" t="s">
        <v>83</v>
      </c>
      <c r="KY43" s="130" t="s">
        <v>84</v>
      </c>
      <c r="KZ43" s="135">
        <v>1584.0</v>
      </c>
      <c r="LA43" s="136">
        <f t="shared" si="69"/>
        <v>2059</v>
      </c>
      <c r="LB43" s="141">
        <v>48000.0</v>
      </c>
      <c r="LC43" s="134">
        <f t="shared" si="111"/>
        <v>98832000</v>
      </c>
      <c r="LD43" s="127" t="s">
        <v>264</v>
      </c>
      <c r="LE43" s="127" t="s">
        <v>82</v>
      </c>
      <c r="LF43" s="128" t="s">
        <v>18</v>
      </c>
      <c r="LG43" s="129" t="s">
        <v>83</v>
      </c>
      <c r="LH43" s="130" t="s">
        <v>84</v>
      </c>
      <c r="LI43" s="135">
        <v>1600.0</v>
      </c>
      <c r="LJ43" s="136">
        <f t="shared" si="71"/>
        <v>2080</v>
      </c>
      <c r="LK43" s="141">
        <v>48000.0</v>
      </c>
      <c r="LL43" s="134">
        <f t="shared" si="112"/>
        <v>99840000</v>
      </c>
      <c r="LM43" s="147" t="s">
        <v>264</v>
      </c>
      <c r="LN43" s="165" t="s">
        <v>82</v>
      </c>
      <c r="LO43" s="149" t="s">
        <v>18</v>
      </c>
      <c r="LP43" s="129" t="s">
        <v>83</v>
      </c>
      <c r="LQ43" s="130" t="s">
        <v>84</v>
      </c>
      <c r="LR43" s="139">
        <v>1554.0</v>
      </c>
      <c r="LS43" s="136">
        <f t="shared" si="73"/>
        <v>2020</v>
      </c>
      <c r="LT43" s="141">
        <v>48000.0</v>
      </c>
      <c r="LU43" s="134">
        <f t="shared" si="113"/>
        <v>96960000</v>
      </c>
      <c r="LV43" s="147" t="s">
        <v>264</v>
      </c>
      <c r="LW43" s="165" t="s">
        <v>82</v>
      </c>
      <c r="LX43" s="149" t="s">
        <v>18</v>
      </c>
      <c r="LY43" s="129" t="s">
        <v>83</v>
      </c>
      <c r="LZ43" s="130" t="s">
        <v>84</v>
      </c>
      <c r="MA43" s="139">
        <v>1561.0</v>
      </c>
      <c r="MB43" s="136">
        <f t="shared" si="75"/>
        <v>2029</v>
      </c>
      <c r="MC43" s="141">
        <v>48000.0</v>
      </c>
      <c r="MD43" s="134">
        <f t="shared" si="114"/>
        <v>97392000</v>
      </c>
    </row>
    <row r="44" ht="18.0" customHeight="1">
      <c r="A44" s="127">
        <v>1.33</v>
      </c>
      <c r="B44" s="127">
        <v>4.7</v>
      </c>
      <c r="C44" s="128" t="s">
        <v>18</v>
      </c>
      <c r="D44" s="129" t="s">
        <v>86</v>
      </c>
      <c r="E44" s="130" t="s">
        <v>11</v>
      </c>
      <c r="F44" s="131">
        <v>1395197.93</v>
      </c>
      <c r="G44" s="132">
        <f t="shared" si="1"/>
        <v>1813757</v>
      </c>
      <c r="H44" s="140">
        <v>20.0</v>
      </c>
      <c r="I44" s="134">
        <f t="shared" si="77"/>
        <v>36275140</v>
      </c>
      <c r="J44" s="127">
        <v>1.33</v>
      </c>
      <c r="K44" s="127" t="s">
        <v>85</v>
      </c>
      <c r="L44" s="128" t="s">
        <v>18</v>
      </c>
      <c r="M44" s="129" t="s">
        <v>86</v>
      </c>
      <c r="N44" s="130" t="s">
        <v>11</v>
      </c>
      <c r="O44" s="135">
        <v>1393245.0</v>
      </c>
      <c r="P44" s="136">
        <f t="shared" si="3"/>
        <v>1811219</v>
      </c>
      <c r="Q44" s="141">
        <v>20.0</v>
      </c>
      <c r="R44" s="134">
        <f t="shared" si="78"/>
        <v>36224380</v>
      </c>
      <c r="S44" s="127">
        <v>1.33</v>
      </c>
      <c r="T44" s="127" t="s">
        <v>85</v>
      </c>
      <c r="U44" s="128" t="s">
        <v>18</v>
      </c>
      <c r="V44" s="129" t="s">
        <v>86</v>
      </c>
      <c r="W44" s="130" t="s">
        <v>11</v>
      </c>
      <c r="X44" s="135">
        <v>1400388.4</v>
      </c>
      <c r="Y44" s="136">
        <f t="shared" si="5"/>
        <v>1820505</v>
      </c>
      <c r="Z44" s="141">
        <v>20.0</v>
      </c>
      <c r="AA44" s="134">
        <f t="shared" si="79"/>
        <v>36410100</v>
      </c>
      <c r="AB44" s="127">
        <v>1.33</v>
      </c>
      <c r="AC44" s="127" t="s">
        <v>85</v>
      </c>
      <c r="AD44" s="128" t="s">
        <v>18</v>
      </c>
      <c r="AE44" s="129" t="s">
        <v>86</v>
      </c>
      <c r="AF44" s="130" t="s">
        <v>11</v>
      </c>
      <c r="AG44" s="135">
        <v>1406290.0</v>
      </c>
      <c r="AH44" s="136">
        <f t="shared" si="7"/>
        <v>1828177</v>
      </c>
      <c r="AI44" s="141">
        <v>20.0</v>
      </c>
      <c r="AJ44" s="134">
        <f t="shared" si="80"/>
        <v>36563540</v>
      </c>
      <c r="AK44" s="127">
        <v>1.33</v>
      </c>
      <c r="AL44" s="127" t="s">
        <v>85</v>
      </c>
      <c r="AM44" s="128" t="s">
        <v>18</v>
      </c>
      <c r="AN44" s="129" t="s">
        <v>86</v>
      </c>
      <c r="AO44" s="130" t="s">
        <v>11</v>
      </c>
      <c r="AP44" s="135">
        <v>1394901.0</v>
      </c>
      <c r="AQ44" s="136">
        <f t="shared" si="9"/>
        <v>1813371</v>
      </c>
      <c r="AR44" s="141">
        <v>20.0</v>
      </c>
      <c r="AS44" s="134">
        <f t="shared" si="81"/>
        <v>36267420</v>
      </c>
      <c r="AT44" s="127">
        <v>1.33</v>
      </c>
      <c r="AU44" s="127" t="s">
        <v>85</v>
      </c>
      <c r="AV44" s="128" t="s">
        <v>18</v>
      </c>
      <c r="AW44" s="129" t="s">
        <v>86</v>
      </c>
      <c r="AX44" s="130" t="s">
        <v>11</v>
      </c>
      <c r="AY44" s="135">
        <v>1396236.0</v>
      </c>
      <c r="AZ44" s="136">
        <f t="shared" si="11"/>
        <v>1815107</v>
      </c>
      <c r="BA44" s="141">
        <v>20.0</v>
      </c>
      <c r="BB44" s="134">
        <f t="shared" si="82"/>
        <v>36302140</v>
      </c>
      <c r="BC44" s="127">
        <v>1.33</v>
      </c>
      <c r="BD44" s="127" t="s">
        <v>85</v>
      </c>
      <c r="BE44" s="128" t="s">
        <v>18</v>
      </c>
      <c r="BF44" s="129" t="s">
        <v>86</v>
      </c>
      <c r="BG44" s="130" t="s">
        <v>11</v>
      </c>
      <c r="BH44" s="135">
        <v>1404808.0</v>
      </c>
      <c r="BI44" s="136">
        <f t="shared" si="13"/>
        <v>1826250</v>
      </c>
      <c r="BJ44" s="141">
        <v>20.0</v>
      </c>
      <c r="BK44" s="134">
        <f t="shared" si="83"/>
        <v>36525000</v>
      </c>
      <c r="BL44" s="127">
        <v>1.33</v>
      </c>
      <c r="BM44" s="127" t="s">
        <v>85</v>
      </c>
      <c r="BN44" s="128" t="s">
        <v>18</v>
      </c>
      <c r="BO44" s="129" t="s">
        <v>86</v>
      </c>
      <c r="BP44" s="130" t="s">
        <v>11</v>
      </c>
      <c r="BQ44" s="135">
        <v>1408399.0</v>
      </c>
      <c r="BR44" s="136">
        <f t="shared" si="15"/>
        <v>1830919</v>
      </c>
      <c r="BS44" s="141">
        <v>20.0</v>
      </c>
      <c r="BT44" s="134">
        <f t="shared" si="84"/>
        <v>36618380</v>
      </c>
      <c r="BU44" s="127">
        <v>1.33</v>
      </c>
      <c r="BV44" s="127" t="s">
        <v>85</v>
      </c>
      <c r="BW44" s="128" t="s">
        <v>18</v>
      </c>
      <c r="BX44" s="129" t="s">
        <v>86</v>
      </c>
      <c r="BY44" s="130" t="s">
        <v>11</v>
      </c>
      <c r="BZ44" s="135">
        <v>1405579.0</v>
      </c>
      <c r="CA44" s="136">
        <f t="shared" si="17"/>
        <v>1827253</v>
      </c>
      <c r="CB44" s="141">
        <v>20.0</v>
      </c>
      <c r="CC44" s="134">
        <f t="shared" si="85"/>
        <v>36545060</v>
      </c>
      <c r="CD44" s="127" t="s">
        <v>265</v>
      </c>
      <c r="CE44" s="127" t="s">
        <v>85</v>
      </c>
      <c r="CF44" s="128" t="s">
        <v>18</v>
      </c>
      <c r="CG44" s="129" t="s">
        <v>86</v>
      </c>
      <c r="CH44" s="130" t="s">
        <v>11</v>
      </c>
      <c r="CI44" s="135">
        <v>1364352.0</v>
      </c>
      <c r="CJ44" s="136">
        <f t="shared" si="19"/>
        <v>1773658</v>
      </c>
      <c r="CK44" s="141">
        <v>20.0</v>
      </c>
      <c r="CL44" s="134">
        <f t="shared" si="86"/>
        <v>35473160</v>
      </c>
      <c r="CM44" s="127" t="s">
        <v>265</v>
      </c>
      <c r="CN44" s="127" t="s">
        <v>85</v>
      </c>
      <c r="CO44" s="128" t="s">
        <v>18</v>
      </c>
      <c r="CP44" s="129" t="s">
        <v>86</v>
      </c>
      <c r="CQ44" s="130" t="s">
        <v>11</v>
      </c>
      <c r="CR44" s="135">
        <v>1414664.44</v>
      </c>
      <c r="CS44" s="136">
        <f t="shared" si="21"/>
        <v>1839064</v>
      </c>
      <c r="CT44" s="141">
        <v>20.0</v>
      </c>
      <c r="CU44" s="134">
        <f t="shared" si="87"/>
        <v>36781280</v>
      </c>
      <c r="CV44" s="127" t="s">
        <v>265</v>
      </c>
      <c r="CW44" s="127" t="s">
        <v>85</v>
      </c>
      <c r="CX44" s="128" t="s">
        <v>18</v>
      </c>
      <c r="CY44" s="129" t="s">
        <v>86</v>
      </c>
      <c r="CZ44" s="130" t="s">
        <v>11</v>
      </c>
      <c r="DA44" s="135">
        <v>1423671.0</v>
      </c>
      <c r="DB44" s="136">
        <f t="shared" si="23"/>
        <v>1850772</v>
      </c>
      <c r="DC44" s="141">
        <v>20.0</v>
      </c>
      <c r="DD44" s="134">
        <f t="shared" si="88"/>
        <v>37015440</v>
      </c>
      <c r="DE44" s="127" t="s">
        <v>265</v>
      </c>
      <c r="DF44" s="127" t="s">
        <v>85</v>
      </c>
      <c r="DG44" s="128" t="s">
        <v>18</v>
      </c>
      <c r="DH44" s="129" t="s">
        <v>86</v>
      </c>
      <c r="DI44" s="130" t="s">
        <v>11</v>
      </c>
      <c r="DJ44" s="135">
        <v>1482990.0</v>
      </c>
      <c r="DK44" s="136">
        <f t="shared" si="25"/>
        <v>1927887</v>
      </c>
      <c r="DL44" s="141">
        <v>20.0</v>
      </c>
      <c r="DM44" s="134">
        <f t="shared" si="89"/>
        <v>38557740</v>
      </c>
      <c r="DN44" s="127" t="s">
        <v>265</v>
      </c>
      <c r="DO44" s="127" t="s">
        <v>85</v>
      </c>
      <c r="DP44" s="128" t="s">
        <v>18</v>
      </c>
      <c r="DQ44" s="129" t="s">
        <v>86</v>
      </c>
      <c r="DR44" s="130" t="s">
        <v>11</v>
      </c>
      <c r="DS44" s="135">
        <v>1403058.0</v>
      </c>
      <c r="DT44" s="136">
        <f t="shared" si="27"/>
        <v>1823975</v>
      </c>
      <c r="DU44" s="141">
        <v>20.0</v>
      </c>
      <c r="DV44" s="134">
        <f t="shared" si="90"/>
        <v>36479500</v>
      </c>
      <c r="DW44" s="127" t="s">
        <v>265</v>
      </c>
      <c r="DX44" s="127" t="s">
        <v>85</v>
      </c>
      <c r="DY44" s="128" t="s">
        <v>18</v>
      </c>
      <c r="DZ44" s="129" t="s">
        <v>86</v>
      </c>
      <c r="EA44" s="130" t="s">
        <v>11</v>
      </c>
      <c r="EB44" s="135">
        <v>1391024.0</v>
      </c>
      <c r="EC44" s="136">
        <f t="shared" si="29"/>
        <v>1808331</v>
      </c>
      <c r="ED44" s="141">
        <v>20.0</v>
      </c>
      <c r="EE44" s="134">
        <f t="shared" si="91"/>
        <v>36166620</v>
      </c>
      <c r="EF44" s="127">
        <v>1.33</v>
      </c>
      <c r="EG44" s="127" t="s">
        <v>85</v>
      </c>
      <c r="EH44" s="128" t="s">
        <v>18</v>
      </c>
      <c r="EI44" s="129" t="s">
        <v>86</v>
      </c>
      <c r="EJ44" s="130" t="s">
        <v>11</v>
      </c>
      <c r="EK44" s="135">
        <v>1482991.0</v>
      </c>
      <c r="EL44" s="136">
        <f t="shared" si="31"/>
        <v>1927888</v>
      </c>
      <c r="EM44" s="141">
        <v>20.0</v>
      </c>
      <c r="EN44" s="134">
        <f t="shared" si="92"/>
        <v>38557760</v>
      </c>
      <c r="EO44" s="127">
        <v>1.33</v>
      </c>
      <c r="EP44" s="127" t="s">
        <v>85</v>
      </c>
      <c r="EQ44" s="128" t="s">
        <v>18</v>
      </c>
      <c r="ER44" s="129" t="s">
        <v>86</v>
      </c>
      <c r="ES44" s="130" t="s">
        <v>11</v>
      </c>
      <c r="ET44" s="135">
        <v>1404244.0</v>
      </c>
      <c r="EU44" s="136">
        <f t="shared" si="33"/>
        <v>1825517</v>
      </c>
      <c r="EV44" s="141">
        <v>20.0</v>
      </c>
      <c r="EW44" s="134">
        <f t="shared" si="93"/>
        <v>36510340</v>
      </c>
      <c r="EX44" s="127">
        <v>1.33</v>
      </c>
      <c r="EY44" s="127" t="s">
        <v>85</v>
      </c>
      <c r="EZ44" s="128" t="s">
        <v>18</v>
      </c>
      <c r="FA44" s="129" t="s">
        <v>86</v>
      </c>
      <c r="FB44" s="130" t="s">
        <v>11</v>
      </c>
      <c r="FC44" s="135">
        <v>1401426.0</v>
      </c>
      <c r="FD44" s="136">
        <f t="shared" si="35"/>
        <v>1821854</v>
      </c>
      <c r="FE44" s="141">
        <v>20.0</v>
      </c>
      <c r="FF44" s="134">
        <f t="shared" si="94"/>
        <v>36437080</v>
      </c>
      <c r="FG44" s="127">
        <v>1.33</v>
      </c>
      <c r="FH44" s="127" t="s">
        <v>85</v>
      </c>
      <c r="FI44" s="128" t="s">
        <v>18</v>
      </c>
      <c r="FJ44" s="129" t="s">
        <v>86</v>
      </c>
      <c r="FK44" s="130" t="s">
        <v>11</v>
      </c>
      <c r="FL44" s="135">
        <v>1349012.0</v>
      </c>
      <c r="FM44" s="136">
        <f t="shared" si="37"/>
        <v>1753716</v>
      </c>
      <c r="FN44" s="141">
        <v>20.0</v>
      </c>
      <c r="FO44" s="134">
        <f t="shared" si="95"/>
        <v>35074320</v>
      </c>
      <c r="FP44" s="127">
        <v>1.33</v>
      </c>
      <c r="FQ44" s="127" t="s">
        <v>85</v>
      </c>
      <c r="FR44" s="128" t="s">
        <v>18</v>
      </c>
      <c r="FS44" s="129" t="s">
        <v>86</v>
      </c>
      <c r="FT44" s="130" t="s">
        <v>11</v>
      </c>
      <c r="FU44" s="135">
        <v>1400685.0</v>
      </c>
      <c r="FV44" s="136">
        <f t="shared" si="39"/>
        <v>1820891</v>
      </c>
      <c r="FW44" s="141">
        <v>20.0</v>
      </c>
      <c r="FX44" s="134">
        <f t="shared" si="96"/>
        <v>36417820</v>
      </c>
      <c r="FY44" s="127" t="s">
        <v>265</v>
      </c>
      <c r="FZ44" s="127" t="s">
        <v>85</v>
      </c>
      <c r="GA44" s="128" t="s">
        <v>18</v>
      </c>
      <c r="GB44" s="129" t="s">
        <v>86</v>
      </c>
      <c r="GC44" s="130" t="s">
        <v>11</v>
      </c>
      <c r="GD44" s="135">
        <v>1406062.0</v>
      </c>
      <c r="GE44" s="136">
        <f t="shared" si="41"/>
        <v>1827881</v>
      </c>
      <c r="GF44" s="141">
        <v>20.0</v>
      </c>
      <c r="GG44" s="134">
        <f t="shared" si="97"/>
        <v>36557620</v>
      </c>
      <c r="GH44" s="127" t="s">
        <v>265</v>
      </c>
      <c r="GI44" s="127" t="s">
        <v>85</v>
      </c>
      <c r="GJ44" s="128" t="s">
        <v>18</v>
      </c>
      <c r="GK44" s="129" t="s">
        <v>86</v>
      </c>
      <c r="GL44" s="130" t="s">
        <v>11</v>
      </c>
      <c r="GM44" s="135">
        <v>1400466.0</v>
      </c>
      <c r="GN44" s="136">
        <f t="shared" si="43"/>
        <v>1820606</v>
      </c>
      <c r="GO44" s="141">
        <v>20.0</v>
      </c>
      <c r="GP44" s="134">
        <f t="shared" si="98"/>
        <v>36412120</v>
      </c>
      <c r="GQ44" s="127">
        <v>1.33</v>
      </c>
      <c r="GR44" s="127" t="s">
        <v>85</v>
      </c>
      <c r="GS44" s="128" t="s">
        <v>18</v>
      </c>
      <c r="GT44" s="129" t="s">
        <v>86</v>
      </c>
      <c r="GU44" s="130" t="s">
        <v>11</v>
      </c>
      <c r="GV44" s="135">
        <v>1418925.79</v>
      </c>
      <c r="GW44" s="136">
        <f t="shared" si="45"/>
        <v>1844604</v>
      </c>
      <c r="GX44" s="141">
        <v>20.0</v>
      </c>
      <c r="GY44" s="134">
        <f t="shared" si="99"/>
        <v>36892080</v>
      </c>
      <c r="GZ44" s="127" t="s">
        <v>265</v>
      </c>
      <c r="HA44" s="127" t="s">
        <v>85</v>
      </c>
      <c r="HB44" s="128" t="s">
        <v>18</v>
      </c>
      <c r="HC44" s="129" t="s">
        <v>86</v>
      </c>
      <c r="HD44" s="130" t="s">
        <v>11</v>
      </c>
      <c r="HE44" s="135">
        <v>1482991.0</v>
      </c>
      <c r="HF44" s="136">
        <f t="shared" si="47"/>
        <v>1927888</v>
      </c>
      <c r="HG44" s="141">
        <v>20.0</v>
      </c>
      <c r="HH44" s="134">
        <f t="shared" si="100"/>
        <v>38557760</v>
      </c>
      <c r="HI44" s="127" t="s">
        <v>265</v>
      </c>
      <c r="HJ44" s="127" t="s">
        <v>85</v>
      </c>
      <c r="HK44" s="128" t="s">
        <v>18</v>
      </c>
      <c r="HL44" s="129" t="s">
        <v>86</v>
      </c>
      <c r="HM44" s="130" t="s">
        <v>11</v>
      </c>
      <c r="HN44" s="135">
        <v>1482991.0</v>
      </c>
      <c r="HO44" s="136">
        <f t="shared" si="49"/>
        <v>1927888</v>
      </c>
      <c r="HP44" s="141">
        <v>20.0</v>
      </c>
      <c r="HQ44" s="134">
        <f t="shared" si="101"/>
        <v>38557760</v>
      </c>
      <c r="HR44" s="127" t="s">
        <v>265</v>
      </c>
      <c r="HS44" s="127" t="s">
        <v>85</v>
      </c>
      <c r="HT44" s="128" t="s">
        <v>18</v>
      </c>
      <c r="HU44" s="129" t="s">
        <v>86</v>
      </c>
      <c r="HV44" s="130" t="s">
        <v>11</v>
      </c>
      <c r="HW44" s="135">
        <v>1408000.0</v>
      </c>
      <c r="HX44" s="136">
        <f t="shared" si="51"/>
        <v>1830400</v>
      </c>
      <c r="HY44" s="141">
        <v>20.0</v>
      </c>
      <c r="HZ44" s="134">
        <f t="shared" si="102"/>
        <v>36608000</v>
      </c>
      <c r="IA44" s="147" t="s">
        <v>265</v>
      </c>
      <c r="IB44" s="148" t="s">
        <v>85</v>
      </c>
      <c r="IC44" s="149" t="s">
        <v>18</v>
      </c>
      <c r="ID44" s="150" t="s">
        <v>86</v>
      </c>
      <c r="IE44" s="151" t="s">
        <v>11</v>
      </c>
      <c r="IF44" s="135">
        <v>1398461.0</v>
      </c>
      <c r="IG44" s="136">
        <f t="shared" si="53"/>
        <v>1817999</v>
      </c>
      <c r="IH44" s="141">
        <v>20.0</v>
      </c>
      <c r="II44" s="134">
        <f t="shared" si="103"/>
        <v>36359980</v>
      </c>
      <c r="IJ44" s="127" t="s">
        <v>265</v>
      </c>
      <c r="IK44" s="127" t="s">
        <v>85</v>
      </c>
      <c r="IL44" s="128" t="s">
        <v>18</v>
      </c>
      <c r="IM44" s="129" t="s">
        <v>86</v>
      </c>
      <c r="IN44" s="130" t="s">
        <v>11</v>
      </c>
      <c r="IO44" s="135">
        <v>1401575.0</v>
      </c>
      <c r="IP44" s="136">
        <f t="shared" si="55"/>
        <v>1822048</v>
      </c>
      <c r="IQ44" s="141">
        <v>20.0</v>
      </c>
      <c r="IR44" s="134">
        <f t="shared" si="104"/>
        <v>36440960</v>
      </c>
      <c r="IS44" s="127" t="s">
        <v>265</v>
      </c>
      <c r="IT44" s="127" t="s">
        <v>85</v>
      </c>
      <c r="IU44" s="128" t="s">
        <v>18</v>
      </c>
      <c r="IV44" s="129" t="s">
        <v>86</v>
      </c>
      <c r="IW44" s="130" t="s">
        <v>11</v>
      </c>
      <c r="IX44" s="135">
        <v>1400388.0</v>
      </c>
      <c r="IY44" s="136">
        <f t="shared" si="57"/>
        <v>1820504</v>
      </c>
      <c r="IZ44" s="141">
        <v>20.0</v>
      </c>
      <c r="JA44" s="134">
        <f t="shared" si="105"/>
        <v>36410080</v>
      </c>
      <c r="JB44" s="127" t="s">
        <v>265</v>
      </c>
      <c r="JC44" s="127" t="s">
        <v>85</v>
      </c>
      <c r="JD44" s="128" t="s">
        <v>18</v>
      </c>
      <c r="JE44" s="129" t="s">
        <v>86</v>
      </c>
      <c r="JF44" s="130" t="s">
        <v>11</v>
      </c>
      <c r="JG44" s="135">
        <v>1384076.0</v>
      </c>
      <c r="JH44" s="136">
        <f t="shared" si="59"/>
        <v>1799299</v>
      </c>
      <c r="JI44" s="141">
        <v>20.0</v>
      </c>
      <c r="JJ44" s="134">
        <f t="shared" si="106"/>
        <v>35985980</v>
      </c>
      <c r="JK44" s="127" t="s">
        <v>265</v>
      </c>
      <c r="JL44" s="127" t="s">
        <v>85</v>
      </c>
      <c r="JM44" s="128" t="s">
        <v>18</v>
      </c>
      <c r="JN44" s="129" t="s">
        <v>86</v>
      </c>
      <c r="JO44" s="130" t="s">
        <v>11</v>
      </c>
      <c r="JP44" s="135">
        <v>1367614.0</v>
      </c>
      <c r="JQ44" s="136">
        <f t="shared" si="61"/>
        <v>1777898</v>
      </c>
      <c r="JR44" s="141">
        <v>20.0</v>
      </c>
      <c r="JS44" s="134">
        <f t="shared" si="107"/>
        <v>35557960</v>
      </c>
      <c r="JT44" s="127" t="s">
        <v>265</v>
      </c>
      <c r="JU44" s="127" t="s">
        <v>85</v>
      </c>
      <c r="JV44" s="128" t="s">
        <v>18</v>
      </c>
      <c r="JW44" s="129" t="s">
        <v>86</v>
      </c>
      <c r="JX44" s="130" t="s">
        <v>11</v>
      </c>
      <c r="JY44" s="135">
        <v>1397920.0</v>
      </c>
      <c r="JZ44" s="136">
        <f t="shared" si="63"/>
        <v>1817296</v>
      </c>
      <c r="KA44" s="141">
        <v>20.0</v>
      </c>
      <c r="KB44" s="134">
        <f t="shared" si="108"/>
        <v>36345920</v>
      </c>
      <c r="KC44" s="127" t="s">
        <v>265</v>
      </c>
      <c r="KD44" s="127" t="s">
        <v>85</v>
      </c>
      <c r="KE44" s="128" t="s">
        <v>18</v>
      </c>
      <c r="KF44" s="129" t="s">
        <v>86</v>
      </c>
      <c r="KG44" s="130" t="s">
        <v>11</v>
      </c>
      <c r="KH44" s="135">
        <v>1400000.0</v>
      </c>
      <c r="KI44" s="136">
        <f t="shared" si="65"/>
        <v>1820000</v>
      </c>
      <c r="KJ44" s="141">
        <v>20.0</v>
      </c>
      <c r="KK44" s="134">
        <f t="shared" si="109"/>
        <v>36400000</v>
      </c>
      <c r="KL44" s="127" t="s">
        <v>265</v>
      </c>
      <c r="KM44" s="127" t="s">
        <v>85</v>
      </c>
      <c r="KN44" s="128" t="s">
        <v>18</v>
      </c>
      <c r="KO44" s="129" t="s">
        <v>86</v>
      </c>
      <c r="KP44" s="130" t="s">
        <v>11</v>
      </c>
      <c r="KQ44" s="135">
        <v>1423671.0</v>
      </c>
      <c r="KR44" s="136">
        <f t="shared" si="67"/>
        <v>1850772</v>
      </c>
      <c r="KS44" s="141">
        <v>20.0</v>
      </c>
      <c r="KT44" s="134">
        <f t="shared" si="110"/>
        <v>37015440</v>
      </c>
      <c r="KU44" s="127" t="s">
        <v>265</v>
      </c>
      <c r="KV44" s="127" t="s">
        <v>85</v>
      </c>
      <c r="KW44" s="128" t="s">
        <v>18</v>
      </c>
      <c r="KX44" s="129" t="s">
        <v>86</v>
      </c>
      <c r="KY44" s="130" t="s">
        <v>11</v>
      </c>
      <c r="KZ44" s="135">
        <v>1398342.0</v>
      </c>
      <c r="LA44" s="136">
        <f t="shared" si="69"/>
        <v>1817845</v>
      </c>
      <c r="LB44" s="141">
        <v>20.0</v>
      </c>
      <c r="LC44" s="134">
        <f t="shared" si="111"/>
        <v>36356900</v>
      </c>
      <c r="LD44" s="127" t="s">
        <v>265</v>
      </c>
      <c r="LE44" s="127" t="s">
        <v>85</v>
      </c>
      <c r="LF44" s="128" t="s">
        <v>18</v>
      </c>
      <c r="LG44" s="129" t="s">
        <v>86</v>
      </c>
      <c r="LH44" s="130" t="s">
        <v>11</v>
      </c>
      <c r="LI44" s="135">
        <v>1405431.0</v>
      </c>
      <c r="LJ44" s="136">
        <f t="shared" si="71"/>
        <v>1827060</v>
      </c>
      <c r="LK44" s="141">
        <v>20.0</v>
      </c>
      <c r="LL44" s="134">
        <f t="shared" si="112"/>
        <v>36541200</v>
      </c>
      <c r="LM44" s="147" t="s">
        <v>265</v>
      </c>
      <c r="LN44" s="148" t="s">
        <v>85</v>
      </c>
      <c r="LO44" s="149" t="s">
        <v>18</v>
      </c>
      <c r="LP44" s="129" t="s">
        <v>86</v>
      </c>
      <c r="LQ44" s="130" t="s">
        <v>11</v>
      </c>
      <c r="LR44" s="139">
        <v>1372029.0</v>
      </c>
      <c r="LS44" s="136">
        <f t="shared" si="73"/>
        <v>1783638</v>
      </c>
      <c r="LT44" s="141">
        <v>20.0</v>
      </c>
      <c r="LU44" s="134">
        <f t="shared" si="113"/>
        <v>35672760</v>
      </c>
      <c r="LV44" s="147" t="s">
        <v>265</v>
      </c>
      <c r="LW44" s="148" t="s">
        <v>85</v>
      </c>
      <c r="LX44" s="149" t="s">
        <v>18</v>
      </c>
      <c r="LY44" s="129" t="s">
        <v>86</v>
      </c>
      <c r="LZ44" s="130" t="s">
        <v>11</v>
      </c>
      <c r="MA44" s="139">
        <v>1377811.0</v>
      </c>
      <c r="MB44" s="136">
        <f t="shared" si="75"/>
        <v>1791154</v>
      </c>
      <c r="MC44" s="141">
        <v>20.0</v>
      </c>
      <c r="MD44" s="134">
        <f t="shared" si="114"/>
        <v>35823080</v>
      </c>
    </row>
    <row r="45" ht="18.0" customHeight="1">
      <c r="A45" s="127">
        <v>1.34</v>
      </c>
      <c r="B45" s="127">
        <v>3.25</v>
      </c>
      <c r="C45" s="128" t="s">
        <v>18</v>
      </c>
      <c r="D45" s="129" t="s">
        <v>88</v>
      </c>
      <c r="E45" s="130" t="s">
        <v>32</v>
      </c>
      <c r="F45" s="131">
        <v>61860.42</v>
      </c>
      <c r="G45" s="132">
        <f t="shared" si="1"/>
        <v>80419</v>
      </c>
      <c r="H45" s="140">
        <v>50.0</v>
      </c>
      <c r="I45" s="134">
        <f t="shared" si="77"/>
        <v>4020950</v>
      </c>
      <c r="J45" s="127">
        <v>1.34</v>
      </c>
      <c r="K45" s="127" t="s">
        <v>87</v>
      </c>
      <c r="L45" s="128" t="s">
        <v>18</v>
      </c>
      <c r="M45" s="129" t="s">
        <v>88</v>
      </c>
      <c r="N45" s="130" t="s">
        <v>32</v>
      </c>
      <c r="O45" s="135">
        <v>61774.0</v>
      </c>
      <c r="P45" s="136">
        <f t="shared" si="3"/>
        <v>80306</v>
      </c>
      <c r="Q45" s="141">
        <v>50.0</v>
      </c>
      <c r="R45" s="134">
        <f t="shared" si="78"/>
        <v>4015300</v>
      </c>
      <c r="S45" s="127">
        <v>1.34</v>
      </c>
      <c r="T45" s="127" t="s">
        <v>87</v>
      </c>
      <c r="U45" s="128" t="s">
        <v>18</v>
      </c>
      <c r="V45" s="129" t="s">
        <v>88</v>
      </c>
      <c r="W45" s="130" t="s">
        <v>32</v>
      </c>
      <c r="X45" s="135">
        <v>62090.56</v>
      </c>
      <c r="Y45" s="136">
        <f t="shared" si="5"/>
        <v>80718</v>
      </c>
      <c r="Z45" s="141">
        <v>50.0</v>
      </c>
      <c r="AA45" s="134">
        <f t="shared" si="79"/>
        <v>4035900</v>
      </c>
      <c r="AB45" s="127">
        <v>1.34</v>
      </c>
      <c r="AC45" s="127" t="s">
        <v>87</v>
      </c>
      <c r="AD45" s="128" t="s">
        <v>18</v>
      </c>
      <c r="AE45" s="129" t="s">
        <v>88</v>
      </c>
      <c r="AF45" s="130" t="s">
        <v>32</v>
      </c>
      <c r="AG45" s="135">
        <v>62352.0</v>
      </c>
      <c r="AH45" s="136">
        <f t="shared" si="7"/>
        <v>81058</v>
      </c>
      <c r="AI45" s="141">
        <v>50.0</v>
      </c>
      <c r="AJ45" s="134">
        <f t="shared" si="80"/>
        <v>4052900</v>
      </c>
      <c r="AK45" s="127">
        <v>1.34</v>
      </c>
      <c r="AL45" s="127" t="s">
        <v>87</v>
      </c>
      <c r="AM45" s="128" t="s">
        <v>18</v>
      </c>
      <c r="AN45" s="129" t="s">
        <v>88</v>
      </c>
      <c r="AO45" s="130" t="s">
        <v>32</v>
      </c>
      <c r="AP45" s="135">
        <v>61847.0</v>
      </c>
      <c r="AQ45" s="136">
        <f t="shared" si="9"/>
        <v>80401</v>
      </c>
      <c r="AR45" s="141">
        <v>50.0</v>
      </c>
      <c r="AS45" s="134">
        <f t="shared" si="81"/>
        <v>4020050</v>
      </c>
      <c r="AT45" s="127">
        <v>1.34</v>
      </c>
      <c r="AU45" s="127" t="s">
        <v>87</v>
      </c>
      <c r="AV45" s="128" t="s">
        <v>18</v>
      </c>
      <c r="AW45" s="129" t="s">
        <v>88</v>
      </c>
      <c r="AX45" s="130" t="s">
        <v>32</v>
      </c>
      <c r="AY45" s="135">
        <v>61906.0</v>
      </c>
      <c r="AZ45" s="136">
        <f t="shared" si="11"/>
        <v>80478</v>
      </c>
      <c r="BA45" s="141">
        <v>50.0</v>
      </c>
      <c r="BB45" s="134">
        <f t="shared" si="82"/>
        <v>4023900</v>
      </c>
      <c r="BC45" s="127">
        <v>1.34</v>
      </c>
      <c r="BD45" s="127" t="s">
        <v>87</v>
      </c>
      <c r="BE45" s="128" t="s">
        <v>18</v>
      </c>
      <c r="BF45" s="129" t="s">
        <v>88</v>
      </c>
      <c r="BG45" s="130" t="s">
        <v>32</v>
      </c>
      <c r="BH45" s="135">
        <v>62287.0</v>
      </c>
      <c r="BI45" s="136">
        <f t="shared" si="13"/>
        <v>80973</v>
      </c>
      <c r="BJ45" s="141">
        <v>50.0</v>
      </c>
      <c r="BK45" s="134">
        <f t="shared" si="83"/>
        <v>4048650</v>
      </c>
      <c r="BL45" s="127">
        <v>1.34</v>
      </c>
      <c r="BM45" s="127" t="s">
        <v>87</v>
      </c>
      <c r="BN45" s="128" t="s">
        <v>18</v>
      </c>
      <c r="BO45" s="129" t="s">
        <v>88</v>
      </c>
      <c r="BP45" s="130" t="s">
        <v>32</v>
      </c>
      <c r="BQ45" s="135">
        <v>62446.0</v>
      </c>
      <c r="BR45" s="136">
        <f t="shared" si="15"/>
        <v>81180</v>
      </c>
      <c r="BS45" s="141">
        <v>50.0</v>
      </c>
      <c r="BT45" s="134">
        <f t="shared" si="84"/>
        <v>4059000</v>
      </c>
      <c r="BU45" s="127">
        <v>1.34</v>
      </c>
      <c r="BV45" s="127" t="s">
        <v>87</v>
      </c>
      <c r="BW45" s="128" t="s">
        <v>18</v>
      </c>
      <c r="BX45" s="129" t="s">
        <v>88</v>
      </c>
      <c r="BY45" s="130" t="s">
        <v>32</v>
      </c>
      <c r="BZ45" s="135">
        <v>62321.0</v>
      </c>
      <c r="CA45" s="136">
        <f t="shared" si="17"/>
        <v>81017</v>
      </c>
      <c r="CB45" s="141">
        <v>50.0</v>
      </c>
      <c r="CC45" s="134">
        <f t="shared" si="85"/>
        <v>4050850</v>
      </c>
      <c r="CD45" s="127" t="s">
        <v>266</v>
      </c>
      <c r="CE45" s="127" t="s">
        <v>87</v>
      </c>
      <c r="CF45" s="128" t="s">
        <v>18</v>
      </c>
      <c r="CG45" s="129" t="s">
        <v>88</v>
      </c>
      <c r="CH45" s="130" t="s">
        <v>32</v>
      </c>
      <c r="CI45" s="135">
        <v>60493.0</v>
      </c>
      <c r="CJ45" s="136">
        <f t="shared" si="19"/>
        <v>78641</v>
      </c>
      <c r="CK45" s="141">
        <v>50.0</v>
      </c>
      <c r="CL45" s="134">
        <f t="shared" si="86"/>
        <v>3932050</v>
      </c>
      <c r="CM45" s="127" t="s">
        <v>266</v>
      </c>
      <c r="CN45" s="127" t="s">
        <v>87</v>
      </c>
      <c r="CO45" s="128" t="s">
        <v>18</v>
      </c>
      <c r="CP45" s="129" t="s">
        <v>88</v>
      </c>
      <c r="CQ45" s="130" t="s">
        <v>32</v>
      </c>
      <c r="CR45" s="135">
        <v>62723.53</v>
      </c>
      <c r="CS45" s="136">
        <f t="shared" si="21"/>
        <v>81541</v>
      </c>
      <c r="CT45" s="141">
        <v>50.0</v>
      </c>
      <c r="CU45" s="134">
        <f t="shared" si="87"/>
        <v>4077050</v>
      </c>
      <c r="CV45" s="127" t="s">
        <v>266</v>
      </c>
      <c r="CW45" s="127" t="s">
        <v>87</v>
      </c>
      <c r="CX45" s="128" t="s">
        <v>18</v>
      </c>
      <c r="CY45" s="129" t="s">
        <v>88</v>
      </c>
      <c r="CZ45" s="130" t="s">
        <v>32</v>
      </c>
      <c r="DA45" s="135">
        <v>63123.0</v>
      </c>
      <c r="DB45" s="136">
        <f t="shared" si="23"/>
        <v>82060</v>
      </c>
      <c r="DC45" s="141">
        <v>50.0</v>
      </c>
      <c r="DD45" s="134">
        <f t="shared" si="88"/>
        <v>4103000</v>
      </c>
      <c r="DE45" s="127" t="s">
        <v>266</v>
      </c>
      <c r="DF45" s="127" t="s">
        <v>87</v>
      </c>
      <c r="DG45" s="128" t="s">
        <v>18</v>
      </c>
      <c r="DH45" s="129" t="s">
        <v>88</v>
      </c>
      <c r="DI45" s="130" t="s">
        <v>32</v>
      </c>
      <c r="DJ45" s="135">
        <v>65750.0</v>
      </c>
      <c r="DK45" s="136">
        <f t="shared" si="25"/>
        <v>85475</v>
      </c>
      <c r="DL45" s="141">
        <v>50.0</v>
      </c>
      <c r="DM45" s="134">
        <f t="shared" si="89"/>
        <v>4273750</v>
      </c>
      <c r="DN45" s="127" t="s">
        <v>266</v>
      </c>
      <c r="DO45" s="127" t="s">
        <v>87</v>
      </c>
      <c r="DP45" s="128" t="s">
        <v>18</v>
      </c>
      <c r="DQ45" s="129" t="s">
        <v>88</v>
      </c>
      <c r="DR45" s="130" t="s">
        <v>32</v>
      </c>
      <c r="DS45" s="135">
        <v>62209.0</v>
      </c>
      <c r="DT45" s="136">
        <f t="shared" si="27"/>
        <v>80872</v>
      </c>
      <c r="DU45" s="141">
        <v>50.0</v>
      </c>
      <c r="DV45" s="134">
        <f t="shared" si="90"/>
        <v>4043600</v>
      </c>
      <c r="DW45" s="127" t="s">
        <v>266</v>
      </c>
      <c r="DX45" s="127" t="s">
        <v>87</v>
      </c>
      <c r="DY45" s="128" t="s">
        <v>18</v>
      </c>
      <c r="DZ45" s="129" t="s">
        <v>88</v>
      </c>
      <c r="EA45" s="130" t="s">
        <v>32</v>
      </c>
      <c r="EB45" s="135">
        <v>61675.0</v>
      </c>
      <c r="EC45" s="136">
        <f t="shared" si="29"/>
        <v>80178</v>
      </c>
      <c r="ED45" s="141">
        <v>50.0</v>
      </c>
      <c r="EE45" s="134">
        <f t="shared" si="91"/>
        <v>4008900</v>
      </c>
      <c r="EF45" s="127">
        <v>1.34</v>
      </c>
      <c r="EG45" s="127" t="s">
        <v>87</v>
      </c>
      <c r="EH45" s="128" t="s">
        <v>18</v>
      </c>
      <c r="EI45" s="129" t="s">
        <v>88</v>
      </c>
      <c r="EJ45" s="130" t="s">
        <v>32</v>
      </c>
      <c r="EK45" s="135">
        <v>65753.0</v>
      </c>
      <c r="EL45" s="136">
        <f t="shared" si="31"/>
        <v>85479</v>
      </c>
      <c r="EM45" s="141">
        <v>50.0</v>
      </c>
      <c r="EN45" s="134">
        <f t="shared" si="92"/>
        <v>4273950</v>
      </c>
      <c r="EO45" s="127">
        <v>1.34</v>
      </c>
      <c r="EP45" s="127" t="s">
        <v>87</v>
      </c>
      <c r="EQ45" s="128" t="s">
        <v>18</v>
      </c>
      <c r="ER45" s="129" t="s">
        <v>88</v>
      </c>
      <c r="ES45" s="130" t="s">
        <v>32</v>
      </c>
      <c r="ET45" s="135">
        <v>62262.0</v>
      </c>
      <c r="EU45" s="136">
        <f t="shared" si="33"/>
        <v>80941</v>
      </c>
      <c r="EV45" s="141">
        <v>50.0</v>
      </c>
      <c r="EW45" s="134">
        <f t="shared" si="93"/>
        <v>4047050</v>
      </c>
      <c r="EX45" s="127">
        <v>1.34</v>
      </c>
      <c r="EY45" s="127" t="s">
        <v>87</v>
      </c>
      <c r="EZ45" s="128" t="s">
        <v>18</v>
      </c>
      <c r="FA45" s="129" t="s">
        <v>88</v>
      </c>
      <c r="FB45" s="130" t="s">
        <v>32</v>
      </c>
      <c r="FC45" s="135">
        <v>62136.0</v>
      </c>
      <c r="FD45" s="136">
        <f t="shared" si="35"/>
        <v>80777</v>
      </c>
      <c r="FE45" s="141">
        <v>50.0</v>
      </c>
      <c r="FF45" s="134">
        <f t="shared" si="94"/>
        <v>4038850</v>
      </c>
      <c r="FG45" s="127">
        <v>1.34</v>
      </c>
      <c r="FH45" s="127" t="s">
        <v>87</v>
      </c>
      <c r="FI45" s="128" t="s">
        <v>18</v>
      </c>
      <c r="FJ45" s="129" t="s">
        <v>88</v>
      </c>
      <c r="FK45" s="130" t="s">
        <v>32</v>
      </c>
      <c r="FL45" s="135">
        <v>62630.0</v>
      </c>
      <c r="FM45" s="136">
        <f t="shared" si="37"/>
        <v>81419</v>
      </c>
      <c r="FN45" s="141">
        <v>50.0</v>
      </c>
      <c r="FO45" s="134">
        <f t="shared" si="95"/>
        <v>4070950</v>
      </c>
      <c r="FP45" s="127">
        <v>1.34</v>
      </c>
      <c r="FQ45" s="127" t="s">
        <v>87</v>
      </c>
      <c r="FR45" s="128" t="s">
        <v>18</v>
      </c>
      <c r="FS45" s="129" t="s">
        <v>88</v>
      </c>
      <c r="FT45" s="130" t="s">
        <v>32</v>
      </c>
      <c r="FU45" s="135">
        <v>62104.0</v>
      </c>
      <c r="FV45" s="136">
        <f t="shared" si="39"/>
        <v>80735</v>
      </c>
      <c r="FW45" s="141">
        <v>50.0</v>
      </c>
      <c r="FX45" s="134">
        <f t="shared" si="96"/>
        <v>4036750</v>
      </c>
      <c r="FY45" s="127" t="s">
        <v>266</v>
      </c>
      <c r="FZ45" s="127" t="s">
        <v>87</v>
      </c>
      <c r="GA45" s="128" t="s">
        <v>18</v>
      </c>
      <c r="GB45" s="129" t="s">
        <v>88</v>
      </c>
      <c r="GC45" s="130" t="s">
        <v>32</v>
      </c>
      <c r="GD45" s="135">
        <v>62342.0</v>
      </c>
      <c r="GE45" s="136">
        <f t="shared" si="41"/>
        <v>81045</v>
      </c>
      <c r="GF45" s="141">
        <v>50.0</v>
      </c>
      <c r="GG45" s="134">
        <f t="shared" si="97"/>
        <v>4052250</v>
      </c>
      <c r="GH45" s="127" t="s">
        <v>266</v>
      </c>
      <c r="GI45" s="127" t="s">
        <v>87</v>
      </c>
      <c r="GJ45" s="128" t="s">
        <v>18</v>
      </c>
      <c r="GK45" s="129" t="s">
        <v>88</v>
      </c>
      <c r="GL45" s="130" t="s">
        <v>32</v>
      </c>
      <c r="GM45" s="135">
        <v>62094.0</v>
      </c>
      <c r="GN45" s="136">
        <f t="shared" si="43"/>
        <v>80722</v>
      </c>
      <c r="GO45" s="141">
        <v>50.0</v>
      </c>
      <c r="GP45" s="134">
        <f t="shared" si="98"/>
        <v>4036100</v>
      </c>
      <c r="GQ45" s="127">
        <v>1.34</v>
      </c>
      <c r="GR45" s="127" t="s">
        <v>87</v>
      </c>
      <c r="GS45" s="128" t="s">
        <v>18</v>
      </c>
      <c r="GT45" s="129" t="s">
        <v>88</v>
      </c>
      <c r="GU45" s="130" t="s">
        <v>32</v>
      </c>
      <c r="GV45" s="135">
        <v>62912.47</v>
      </c>
      <c r="GW45" s="136">
        <f t="shared" si="45"/>
        <v>81786</v>
      </c>
      <c r="GX45" s="141">
        <v>50.0</v>
      </c>
      <c r="GY45" s="134">
        <f t="shared" si="99"/>
        <v>4089300</v>
      </c>
      <c r="GZ45" s="127" t="s">
        <v>266</v>
      </c>
      <c r="HA45" s="127" t="s">
        <v>87</v>
      </c>
      <c r="HB45" s="128" t="s">
        <v>18</v>
      </c>
      <c r="HC45" s="129" t="s">
        <v>88</v>
      </c>
      <c r="HD45" s="130" t="s">
        <v>32</v>
      </c>
      <c r="HE45" s="135">
        <v>65753.0</v>
      </c>
      <c r="HF45" s="136">
        <f t="shared" si="47"/>
        <v>85479</v>
      </c>
      <c r="HG45" s="141">
        <v>50.0</v>
      </c>
      <c r="HH45" s="134">
        <f t="shared" si="100"/>
        <v>4273950</v>
      </c>
      <c r="HI45" s="127" t="s">
        <v>266</v>
      </c>
      <c r="HJ45" s="127" t="s">
        <v>87</v>
      </c>
      <c r="HK45" s="128" t="s">
        <v>18</v>
      </c>
      <c r="HL45" s="129" t="s">
        <v>88</v>
      </c>
      <c r="HM45" s="130" t="s">
        <v>32</v>
      </c>
      <c r="HN45" s="135">
        <v>65753.0</v>
      </c>
      <c r="HO45" s="136">
        <f t="shared" si="49"/>
        <v>85479</v>
      </c>
      <c r="HP45" s="141">
        <v>50.0</v>
      </c>
      <c r="HQ45" s="134">
        <f t="shared" si="101"/>
        <v>4273950</v>
      </c>
      <c r="HR45" s="127" t="s">
        <v>266</v>
      </c>
      <c r="HS45" s="127" t="s">
        <v>87</v>
      </c>
      <c r="HT45" s="128" t="s">
        <v>18</v>
      </c>
      <c r="HU45" s="129" t="s">
        <v>88</v>
      </c>
      <c r="HV45" s="130" t="s">
        <v>32</v>
      </c>
      <c r="HW45" s="135">
        <v>62430.0</v>
      </c>
      <c r="HX45" s="136">
        <f t="shared" si="51"/>
        <v>81159</v>
      </c>
      <c r="HY45" s="141">
        <v>50.0</v>
      </c>
      <c r="HZ45" s="134">
        <f t="shared" si="102"/>
        <v>4057950</v>
      </c>
      <c r="IA45" s="147" t="s">
        <v>266</v>
      </c>
      <c r="IB45" s="148" t="s">
        <v>87</v>
      </c>
      <c r="IC45" s="149" t="s">
        <v>18</v>
      </c>
      <c r="ID45" s="150" t="s">
        <v>88</v>
      </c>
      <c r="IE45" s="151" t="s">
        <v>32</v>
      </c>
      <c r="IF45" s="135">
        <v>62005.0</v>
      </c>
      <c r="IG45" s="136">
        <f t="shared" si="53"/>
        <v>80607</v>
      </c>
      <c r="IH45" s="141">
        <v>50.0</v>
      </c>
      <c r="II45" s="134">
        <f t="shared" si="103"/>
        <v>4030350</v>
      </c>
      <c r="IJ45" s="127" t="s">
        <v>266</v>
      </c>
      <c r="IK45" s="127" t="s">
        <v>87</v>
      </c>
      <c r="IL45" s="128" t="s">
        <v>18</v>
      </c>
      <c r="IM45" s="129" t="s">
        <v>88</v>
      </c>
      <c r="IN45" s="130" t="s">
        <v>32</v>
      </c>
      <c r="IO45" s="135">
        <v>62143.0</v>
      </c>
      <c r="IP45" s="136">
        <f t="shared" si="55"/>
        <v>80786</v>
      </c>
      <c r="IQ45" s="141">
        <v>50.0</v>
      </c>
      <c r="IR45" s="134">
        <f t="shared" si="104"/>
        <v>4039300</v>
      </c>
      <c r="IS45" s="127" t="s">
        <v>266</v>
      </c>
      <c r="IT45" s="127" t="s">
        <v>87</v>
      </c>
      <c r="IU45" s="128" t="s">
        <v>18</v>
      </c>
      <c r="IV45" s="129" t="s">
        <v>88</v>
      </c>
      <c r="IW45" s="130" t="s">
        <v>32</v>
      </c>
      <c r="IX45" s="135">
        <v>62091.0</v>
      </c>
      <c r="IY45" s="136">
        <f t="shared" si="57"/>
        <v>80718</v>
      </c>
      <c r="IZ45" s="141">
        <v>50.0</v>
      </c>
      <c r="JA45" s="134">
        <f t="shared" si="105"/>
        <v>4035900</v>
      </c>
      <c r="JB45" s="127" t="s">
        <v>266</v>
      </c>
      <c r="JC45" s="127" t="s">
        <v>87</v>
      </c>
      <c r="JD45" s="128" t="s">
        <v>18</v>
      </c>
      <c r="JE45" s="129" t="s">
        <v>88</v>
      </c>
      <c r="JF45" s="130" t="s">
        <v>32</v>
      </c>
      <c r="JG45" s="135">
        <v>61367.0</v>
      </c>
      <c r="JH45" s="136">
        <f t="shared" si="59"/>
        <v>79777</v>
      </c>
      <c r="JI45" s="141">
        <v>50.0</v>
      </c>
      <c r="JJ45" s="134">
        <f t="shared" si="106"/>
        <v>3988850</v>
      </c>
      <c r="JK45" s="127" t="s">
        <v>266</v>
      </c>
      <c r="JL45" s="127" t="s">
        <v>87</v>
      </c>
      <c r="JM45" s="128" t="s">
        <v>18</v>
      </c>
      <c r="JN45" s="129" t="s">
        <v>88</v>
      </c>
      <c r="JO45" s="130" t="s">
        <v>32</v>
      </c>
      <c r="JP45" s="135">
        <v>60637.0</v>
      </c>
      <c r="JQ45" s="136">
        <f t="shared" si="61"/>
        <v>78828</v>
      </c>
      <c r="JR45" s="141">
        <v>50.0</v>
      </c>
      <c r="JS45" s="134">
        <f t="shared" si="107"/>
        <v>3941400</v>
      </c>
      <c r="JT45" s="127" t="s">
        <v>266</v>
      </c>
      <c r="JU45" s="127" t="s">
        <v>87</v>
      </c>
      <c r="JV45" s="128" t="s">
        <v>18</v>
      </c>
      <c r="JW45" s="129" t="s">
        <v>88</v>
      </c>
      <c r="JX45" s="130" t="s">
        <v>32</v>
      </c>
      <c r="JY45" s="135">
        <v>61981.0</v>
      </c>
      <c r="JZ45" s="136">
        <f t="shared" si="63"/>
        <v>80575</v>
      </c>
      <c r="KA45" s="141">
        <v>50.0</v>
      </c>
      <c r="KB45" s="134">
        <f t="shared" si="108"/>
        <v>4028750</v>
      </c>
      <c r="KC45" s="127" t="s">
        <v>266</v>
      </c>
      <c r="KD45" s="127" t="s">
        <v>87</v>
      </c>
      <c r="KE45" s="128" t="s">
        <v>18</v>
      </c>
      <c r="KF45" s="129" t="s">
        <v>88</v>
      </c>
      <c r="KG45" s="130" t="s">
        <v>32</v>
      </c>
      <c r="KH45" s="135">
        <v>65000.0</v>
      </c>
      <c r="KI45" s="136">
        <f t="shared" si="65"/>
        <v>84500</v>
      </c>
      <c r="KJ45" s="141">
        <v>50.0</v>
      </c>
      <c r="KK45" s="134">
        <f t="shared" si="109"/>
        <v>4225000</v>
      </c>
      <c r="KL45" s="127" t="s">
        <v>266</v>
      </c>
      <c r="KM45" s="127" t="s">
        <v>87</v>
      </c>
      <c r="KN45" s="128" t="s">
        <v>18</v>
      </c>
      <c r="KO45" s="129" t="s">
        <v>88</v>
      </c>
      <c r="KP45" s="130" t="s">
        <v>32</v>
      </c>
      <c r="KQ45" s="135">
        <v>63123.0</v>
      </c>
      <c r="KR45" s="136">
        <f t="shared" si="67"/>
        <v>82060</v>
      </c>
      <c r="KS45" s="141">
        <v>50.0</v>
      </c>
      <c r="KT45" s="134">
        <f t="shared" si="110"/>
        <v>4103000</v>
      </c>
      <c r="KU45" s="127" t="s">
        <v>266</v>
      </c>
      <c r="KV45" s="127" t="s">
        <v>87</v>
      </c>
      <c r="KW45" s="128" t="s">
        <v>18</v>
      </c>
      <c r="KX45" s="129" t="s">
        <v>88</v>
      </c>
      <c r="KY45" s="130" t="s">
        <v>32</v>
      </c>
      <c r="KZ45" s="135">
        <v>62000.0</v>
      </c>
      <c r="LA45" s="136">
        <f t="shared" si="69"/>
        <v>80600</v>
      </c>
      <c r="LB45" s="141">
        <v>50.0</v>
      </c>
      <c r="LC45" s="134">
        <f t="shared" si="111"/>
        <v>4030000</v>
      </c>
      <c r="LD45" s="127" t="s">
        <v>266</v>
      </c>
      <c r="LE45" s="127" t="s">
        <v>87</v>
      </c>
      <c r="LF45" s="128" t="s">
        <v>18</v>
      </c>
      <c r="LG45" s="129" t="s">
        <v>88</v>
      </c>
      <c r="LH45" s="130" t="s">
        <v>32</v>
      </c>
      <c r="LI45" s="135">
        <v>62314.0</v>
      </c>
      <c r="LJ45" s="136">
        <f t="shared" si="71"/>
        <v>81008</v>
      </c>
      <c r="LK45" s="141">
        <v>50.0</v>
      </c>
      <c r="LL45" s="134">
        <f t="shared" si="112"/>
        <v>4050400</v>
      </c>
      <c r="LM45" s="147" t="s">
        <v>266</v>
      </c>
      <c r="LN45" s="148" t="s">
        <v>87</v>
      </c>
      <c r="LO45" s="149" t="s">
        <v>18</v>
      </c>
      <c r="LP45" s="129" t="s">
        <v>88</v>
      </c>
      <c r="LQ45" s="130" t="s">
        <v>32</v>
      </c>
      <c r="LR45" s="139">
        <v>60833.0</v>
      </c>
      <c r="LS45" s="136">
        <f t="shared" si="73"/>
        <v>79083</v>
      </c>
      <c r="LT45" s="141">
        <v>50.0</v>
      </c>
      <c r="LU45" s="134">
        <f t="shared" si="113"/>
        <v>3954150</v>
      </c>
      <c r="LV45" s="147" t="s">
        <v>266</v>
      </c>
      <c r="LW45" s="148" t="s">
        <v>87</v>
      </c>
      <c r="LX45" s="149" t="s">
        <v>18</v>
      </c>
      <c r="LY45" s="129" t="s">
        <v>88</v>
      </c>
      <c r="LZ45" s="130" t="s">
        <v>32</v>
      </c>
      <c r="MA45" s="139">
        <v>61090.0</v>
      </c>
      <c r="MB45" s="136">
        <f t="shared" si="75"/>
        <v>79417</v>
      </c>
      <c r="MC45" s="141">
        <v>50.0</v>
      </c>
      <c r="MD45" s="134">
        <f t="shared" si="114"/>
        <v>3970850</v>
      </c>
    </row>
    <row r="46" ht="18.0" customHeight="1">
      <c r="A46" s="127">
        <v>1.35</v>
      </c>
      <c r="B46" s="156">
        <v>3.26</v>
      </c>
      <c r="C46" s="128" t="s">
        <v>18</v>
      </c>
      <c r="D46" s="157" t="s">
        <v>90</v>
      </c>
      <c r="E46" s="166" t="s">
        <v>32</v>
      </c>
      <c r="F46" s="158">
        <v>86908.28</v>
      </c>
      <c r="G46" s="132">
        <f t="shared" si="1"/>
        <v>112981</v>
      </c>
      <c r="H46" s="140">
        <v>50.0</v>
      </c>
      <c r="I46" s="134">
        <f t="shared" si="77"/>
        <v>5649050</v>
      </c>
      <c r="J46" s="127">
        <v>1.35</v>
      </c>
      <c r="K46" s="156" t="s">
        <v>89</v>
      </c>
      <c r="L46" s="128" t="s">
        <v>18</v>
      </c>
      <c r="M46" s="157" t="s">
        <v>90</v>
      </c>
      <c r="N46" s="166" t="s">
        <v>32</v>
      </c>
      <c r="O46" s="159">
        <v>86787.0</v>
      </c>
      <c r="P46" s="136">
        <f t="shared" si="3"/>
        <v>112823</v>
      </c>
      <c r="Q46" s="141">
        <v>50.0</v>
      </c>
      <c r="R46" s="134">
        <f t="shared" si="78"/>
        <v>5641150</v>
      </c>
      <c r="S46" s="127">
        <v>1.35</v>
      </c>
      <c r="T46" s="156" t="s">
        <v>89</v>
      </c>
      <c r="U46" s="128" t="s">
        <v>18</v>
      </c>
      <c r="V46" s="157" t="s">
        <v>90</v>
      </c>
      <c r="W46" s="166" t="s">
        <v>32</v>
      </c>
      <c r="X46" s="159">
        <v>87231.6</v>
      </c>
      <c r="Y46" s="136">
        <f t="shared" si="5"/>
        <v>113401</v>
      </c>
      <c r="Z46" s="141">
        <v>50.0</v>
      </c>
      <c r="AA46" s="134">
        <f t="shared" si="79"/>
        <v>5670050</v>
      </c>
      <c r="AB46" s="127">
        <v>1.35</v>
      </c>
      <c r="AC46" s="156" t="s">
        <v>89</v>
      </c>
      <c r="AD46" s="128" t="s">
        <v>18</v>
      </c>
      <c r="AE46" s="157" t="s">
        <v>90</v>
      </c>
      <c r="AF46" s="166" t="s">
        <v>32</v>
      </c>
      <c r="AG46" s="159">
        <v>87599.0</v>
      </c>
      <c r="AH46" s="136">
        <f t="shared" si="7"/>
        <v>113879</v>
      </c>
      <c r="AI46" s="141">
        <v>50.0</v>
      </c>
      <c r="AJ46" s="134">
        <f t="shared" si="80"/>
        <v>5693950</v>
      </c>
      <c r="AK46" s="127">
        <v>1.35</v>
      </c>
      <c r="AL46" s="156" t="s">
        <v>89</v>
      </c>
      <c r="AM46" s="128" t="s">
        <v>18</v>
      </c>
      <c r="AN46" s="157" t="s">
        <v>90</v>
      </c>
      <c r="AO46" s="166" t="s">
        <v>32</v>
      </c>
      <c r="AP46" s="159">
        <v>86889.0</v>
      </c>
      <c r="AQ46" s="136">
        <f t="shared" si="9"/>
        <v>112956</v>
      </c>
      <c r="AR46" s="141">
        <v>50.0</v>
      </c>
      <c r="AS46" s="134">
        <f t="shared" si="81"/>
        <v>5647800</v>
      </c>
      <c r="AT46" s="127">
        <v>1.35</v>
      </c>
      <c r="AU46" s="156" t="s">
        <v>89</v>
      </c>
      <c r="AV46" s="128" t="s">
        <v>18</v>
      </c>
      <c r="AW46" s="157" t="s">
        <v>90</v>
      </c>
      <c r="AX46" s="166" t="s">
        <v>32</v>
      </c>
      <c r="AY46" s="159">
        <v>86973.0</v>
      </c>
      <c r="AZ46" s="136">
        <f t="shared" si="11"/>
        <v>113065</v>
      </c>
      <c r="BA46" s="141">
        <v>50.0</v>
      </c>
      <c r="BB46" s="134">
        <f t="shared" si="82"/>
        <v>5653250</v>
      </c>
      <c r="BC46" s="127">
        <v>1.35</v>
      </c>
      <c r="BD46" s="156" t="s">
        <v>89</v>
      </c>
      <c r="BE46" s="128" t="s">
        <v>18</v>
      </c>
      <c r="BF46" s="157" t="s">
        <v>90</v>
      </c>
      <c r="BG46" s="166" t="s">
        <v>32</v>
      </c>
      <c r="BH46" s="159">
        <v>87507.0</v>
      </c>
      <c r="BI46" s="136">
        <f t="shared" si="13"/>
        <v>113759</v>
      </c>
      <c r="BJ46" s="141">
        <v>50.0</v>
      </c>
      <c r="BK46" s="134">
        <f t="shared" si="83"/>
        <v>5687950</v>
      </c>
      <c r="BL46" s="127">
        <v>1.35</v>
      </c>
      <c r="BM46" s="156" t="s">
        <v>89</v>
      </c>
      <c r="BN46" s="128" t="s">
        <v>18</v>
      </c>
      <c r="BO46" s="157" t="s">
        <v>90</v>
      </c>
      <c r="BP46" s="166" t="s">
        <v>32</v>
      </c>
      <c r="BQ46" s="159">
        <v>87731.0</v>
      </c>
      <c r="BR46" s="136">
        <f t="shared" si="15"/>
        <v>114050</v>
      </c>
      <c r="BS46" s="141">
        <v>50.0</v>
      </c>
      <c r="BT46" s="134">
        <f t="shared" si="84"/>
        <v>5702500</v>
      </c>
      <c r="BU46" s="127">
        <v>1.35</v>
      </c>
      <c r="BV46" s="156" t="s">
        <v>89</v>
      </c>
      <c r="BW46" s="128" t="s">
        <v>18</v>
      </c>
      <c r="BX46" s="157" t="s">
        <v>90</v>
      </c>
      <c r="BY46" s="166" t="s">
        <v>32</v>
      </c>
      <c r="BZ46" s="159">
        <v>87555.0</v>
      </c>
      <c r="CA46" s="136">
        <f t="shared" si="17"/>
        <v>113822</v>
      </c>
      <c r="CB46" s="141">
        <v>50.0</v>
      </c>
      <c r="CC46" s="134">
        <f t="shared" si="85"/>
        <v>5691100</v>
      </c>
      <c r="CD46" s="127" t="s">
        <v>267</v>
      </c>
      <c r="CE46" s="156" t="s">
        <v>89</v>
      </c>
      <c r="CF46" s="128" t="s">
        <v>18</v>
      </c>
      <c r="CG46" s="157" t="s">
        <v>90</v>
      </c>
      <c r="CH46" s="166" t="s">
        <v>32</v>
      </c>
      <c r="CI46" s="159">
        <v>84987.0</v>
      </c>
      <c r="CJ46" s="136">
        <f t="shared" si="19"/>
        <v>110483</v>
      </c>
      <c r="CK46" s="141">
        <v>50.0</v>
      </c>
      <c r="CL46" s="134">
        <f t="shared" si="86"/>
        <v>5524150</v>
      </c>
      <c r="CM46" s="127" t="s">
        <v>267</v>
      </c>
      <c r="CN46" s="156" t="s">
        <v>89</v>
      </c>
      <c r="CO46" s="128" t="s">
        <v>18</v>
      </c>
      <c r="CP46" s="157" t="s">
        <v>90</v>
      </c>
      <c r="CQ46" s="166" t="s">
        <v>32</v>
      </c>
      <c r="CR46" s="159">
        <v>88120.87</v>
      </c>
      <c r="CS46" s="136">
        <f t="shared" si="21"/>
        <v>114557</v>
      </c>
      <c r="CT46" s="141">
        <v>50.0</v>
      </c>
      <c r="CU46" s="134">
        <f t="shared" si="87"/>
        <v>5727850</v>
      </c>
      <c r="CV46" s="127" t="s">
        <v>267</v>
      </c>
      <c r="CW46" s="156" t="s">
        <v>89</v>
      </c>
      <c r="CX46" s="128" t="s">
        <v>18</v>
      </c>
      <c r="CY46" s="157" t="s">
        <v>90</v>
      </c>
      <c r="CZ46" s="166" t="s">
        <v>32</v>
      </c>
      <c r="DA46" s="159">
        <v>88682.0</v>
      </c>
      <c r="DB46" s="136">
        <f t="shared" si="23"/>
        <v>115287</v>
      </c>
      <c r="DC46" s="141">
        <v>50.0</v>
      </c>
      <c r="DD46" s="134">
        <f t="shared" si="88"/>
        <v>5764350</v>
      </c>
      <c r="DE46" s="127" t="s">
        <v>267</v>
      </c>
      <c r="DF46" s="156" t="s">
        <v>89</v>
      </c>
      <c r="DG46" s="128" t="s">
        <v>18</v>
      </c>
      <c r="DH46" s="157" t="s">
        <v>90</v>
      </c>
      <c r="DI46" s="166" t="s">
        <v>32</v>
      </c>
      <c r="DJ46" s="159">
        <v>92370.0</v>
      </c>
      <c r="DK46" s="136">
        <f t="shared" si="25"/>
        <v>120081</v>
      </c>
      <c r="DL46" s="141">
        <v>50.0</v>
      </c>
      <c r="DM46" s="134">
        <f t="shared" si="89"/>
        <v>6004050</v>
      </c>
      <c r="DN46" s="127" t="s">
        <v>267</v>
      </c>
      <c r="DO46" s="156" t="s">
        <v>89</v>
      </c>
      <c r="DP46" s="128" t="s">
        <v>18</v>
      </c>
      <c r="DQ46" s="157" t="s">
        <v>90</v>
      </c>
      <c r="DR46" s="166" t="s">
        <v>32</v>
      </c>
      <c r="DS46" s="159">
        <v>87398.0</v>
      </c>
      <c r="DT46" s="136">
        <f t="shared" si="27"/>
        <v>113617</v>
      </c>
      <c r="DU46" s="141">
        <v>50.0</v>
      </c>
      <c r="DV46" s="134">
        <f t="shared" si="90"/>
        <v>5680850</v>
      </c>
      <c r="DW46" s="127" t="s">
        <v>267</v>
      </c>
      <c r="DX46" s="156" t="s">
        <v>89</v>
      </c>
      <c r="DY46" s="128" t="s">
        <v>18</v>
      </c>
      <c r="DZ46" s="157" t="s">
        <v>90</v>
      </c>
      <c r="EA46" s="166" t="s">
        <v>32</v>
      </c>
      <c r="EB46" s="159">
        <v>86648.0</v>
      </c>
      <c r="EC46" s="136">
        <f t="shared" si="29"/>
        <v>112642</v>
      </c>
      <c r="ED46" s="141">
        <v>50.0</v>
      </c>
      <c r="EE46" s="134">
        <f t="shared" si="91"/>
        <v>5632100</v>
      </c>
      <c r="EF46" s="127">
        <v>1.35</v>
      </c>
      <c r="EG46" s="156" t="s">
        <v>89</v>
      </c>
      <c r="EH46" s="128" t="s">
        <v>18</v>
      </c>
      <c r="EI46" s="157" t="s">
        <v>90</v>
      </c>
      <c r="EJ46" s="166" t="s">
        <v>32</v>
      </c>
      <c r="EK46" s="159">
        <v>92377.0</v>
      </c>
      <c r="EL46" s="136">
        <f t="shared" si="31"/>
        <v>120090</v>
      </c>
      <c r="EM46" s="141">
        <v>50.0</v>
      </c>
      <c r="EN46" s="134">
        <f t="shared" si="92"/>
        <v>6004500</v>
      </c>
      <c r="EO46" s="127">
        <v>1.35</v>
      </c>
      <c r="EP46" s="156" t="s">
        <v>89</v>
      </c>
      <c r="EQ46" s="128" t="s">
        <v>18</v>
      </c>
      <c r="ER46" s="157" t="s">
        <v>90</v>
      </c>
      <c r="ES46" s="166" t="s">
        <v>32</v>
      </c>
      <c r="ET46" s="159">
        <v>87472.0</v>
      </c>
      <c r="EU46" s="136">
        <f t="shared" si="33"/>
        <v>113714</v>
      </c>
      <c r="EV46" s="141">
        <v>50.0</v>
      </c>
      <c r="EW46" s="134">
        <f t="shared" si="93"/>
        <v>5685700</v>
      </c>
      <c r="EX46" s="127">
        <v>1.35</v>
      </c>
      <c r="EY46" s="156" t="s">
        <v>89</v>
      </c>
      <c r="EZ46" s="128" t="s">
        <v>18</v>
      </c>
      <c r="FA46" s="157" t="s">
        <v>90</v>
      </c>
      <c r="FB46" s="166" t="s">
        <v>32</v>
      </c>
      <c r="FC46" s="159">
        <v>87296.0</v>
      </c>
      <c r="FD46" s="136">
        <f t="shared" si="35"/>
        <v>113485</v>
      </c>
      <c r="FE46" s="141">
        <v>50.0</v>
      </c>
      <c r="FF46" s="134">
        <f t="shared" si="94"/>
        <v>5674250</v>
      </c>
      <c r="FG46" s="127">
        <v>1.35</v>
      </c>
      <c r="FH46" s="156" t="s">
        <v>89</v>
      </c>
      <c r="FI46" s="128" t="s">
        <v>18</v>
      </c>
      <c r="FJ46" s="157" t="s">
        <v>90</v>
      </c>
      <c r="FK46" s="166" t="s">
        <v>32</v>
      </c>
      <c r="FL46" s="159">
        <v>87989.0</v>
      </c>
      <c r="FM46" s="136">
        <f t="shared" si="37"/>
        <v>114386</v>
      </c>
      <c r="FN46" s="141">
        <v>50.0</v>
      </c>
      <c r="FO46" s="134">
        <f t="shared" si="95"/>
        <v>5719300</v>
      </c>
      <c r="FP46" s="127">
        <v>1.35</v>
      </c>
      <c r="FQ46" s="156" t="s">
        <v>89</v>
      </c>
      <c r="FR46" s="128" t="s">
        <v>18</v>
      </c>
      <c r="FS46" s="157" t="s">
        <v>90</v>
      </c>
      <c r="FT46" s="166" t="s">
        <v>32</v>
      </c>
      <c r="FU46" s="159">
        <v>87250.0</v>
      </c>
      <c r="FV46" s="136">
        <f t="shared" si="39"/>
        <v>113425</v>
      </c>
      <c r="FW46" s="141">
        <v>50.0</v>
      </c>
      <c r="FX46" s="134">
        <f t="shared" si="96"/>
        <v>5671250</v>
      </c>
      <c r="FY46" s="127" t="s">
        <v>267</v>
      </c>
      <c r="FZ46" s="156" t="s">
        <v>89</v>
      </c>
      <c r="GA46" s="128" t="s">
        <v>18</v>
      </c>
      <c r="GB46" s="157" t="s">
        <v>90</v>
      </c>
      <c r="GC46" s="166" t="s">
        <v>32</v>
      </c>
      <c r="GD46" s="159">
        <v>87585.0</v>
      </c>
      <c r="GE46" s="136">
        <f t="shared" si="41"/>
        <v>113861</v>
      </c>
      <c r="GF46" s="141">
        <v>50.0</v>
      </c>
      <c r="GG46" s="134">
        <f t="shared" si="97"/>
        <v>5693050</v>
      </c>
      <c r="GH46" s="127" t="s">
        <v>267</v>
      </c>
      <c r="GI46" s="156" t="s">
        <v>89</v>
      </c>
      <c r="GJ46" s="128" t="s">
        <v>18</v>
      </c>
      <c r="GK46" s="157" t="s">
        <v>90</v>
      </c>
      <c r="GL46" s="166" t="s">
        <v>32</v>
      </c>
      <c r="GM46" s="159">
        <v>87236.0</v>
      </c>
      <c r="GN46" s="136">
        <f t="shared" si="43"/>
        <v>113407</v>
      </c>
      <c r="GO46" s="141">
        <v>50.0</v>
      </c>
      <c r="GP46" s="134">
        <f t="shared" si="98"/>
        <v>5670350</v>
      </c>
      <c r="GQ46" s="127">
        <v>1.35</v>
      </c>
      <c r="GR46" s="156" t="s">
        <v>89</v>
      </c>
      <c r="GS46" s="128" t="s">
        <v>18</v>
      </c>
      <c r="GT46" s="157" t="s">
        <v>90</v>
      </c>
      <c r="GU46" s="166" t="s">
        <v>32</v>
      </c>
      <c r="GV46" s="159">
        <v>88386.31</v>
      </c>
      <c r="GW46" s="136">
        <f t="shared" si="45"/>
        <v>114902</v>
      </c>
      <c r="GX46" s="141">
        <v>50.0</v>
      </c>
      <c r="GY46" s="134">
        <f t="shared" si="99"/>
        <v>5745100</v>
      </c>
      <c r="GZ46" s="127" t="s">
        <v>267</v>
      </c>
      <c r="HA46" s="156" t="s">
        <v>89</v>
      </c>
      <c r="HB46" s="128" t="s">
        <v>18</v>
      </c>
      <c r="HC46" s="157" t="s">
        <v>90</v>
      </c>
      <c r="HD46" s="166" t="s">
        <v>32</v>
      </c>
      <c r="HE46" s="159">
        <v>92377.0</v>
      </c>
      <c r="HF46" s="136">
        <f t="shared" si="47"/>
        <v>120090</v>
      </c>
      <c r="HG46" s="141">
        <v>50.0</v>
      </c>
      <c r="HH46" s="134">
        <f t="shared" si="100"/>
        <v>6004500</v>
      </c>
      <c r="HI46" s="127" t="s">
        <v>267</v>
      </c>
      <c r="HJ46" s="156" t="s">
        <v>89</v>
      </c>
      <c r="HK46" s="128" t="s">
        <v>18</v>
      </c>
      <c r="HL46" s="157" t="s">
        <v>90</v>
      </c>
      <c r="HM46" s="166" t="s">
        <v>32</v>
      </c>
      <c r="HN46" s="159">
        <v>92377.0</v>
      </c>
      <c r="HO46" s="136">
        <f t="shared" si="49"/>
        <v>120090</v>
      </c>
      <c r="HP46" s="141">
        <v>50.0</v>
      </c>
      <c r="HQ46" s="134">
        <f t="shared" si="101"/>
        <v>6004500</v>
      </c>
      <c r="HR46" s="127" t="s">
        <v>267</v>
      </c>
      <c r="HS46" s="156" t="s">
        <v>89</v>
      </c>
      <c r="HT46" s="128" t="s">
        <v>18</v>
      </c>
      <c r="HU46" s="157" t="s">
        <v>90</v>
      </c>
      <c r="HV46" s="166" t="s">
        <v>32</v>
      </c>
      <c r="HW46" s="159">
        <v>87700.0</v>
      </c>
      <c r="HX46" s="136">
        <f t="shared" si="51"/>
        <v>114010</v>
      </c>
      <c r="HY46" s="141">
        <v>50.0</v>
      </c>
      <c r="HZ46" s="134">
        <f t="shared" si="102"/>
        <v>5700500</v>
      </c>
      <c r="IA46" s="147" t="s">
        <v>267</v>
      </c>
      <c r="IB46" s="148" t="s">
        <v>89</v>
      </c>
      <c r="IC46" s="149" t="s">
        <v>18</v>
      </c>
      <c r="ID46" s="150" t="s">
        <v>90</v>
      </c>
      <c r="IE46" s="151" t="s">
        <v>32</v>
      </c>
      <c r="IF46" s="159">
        <v>87112.0</v>
      </c>
      <c r="IG46" s="136">
        <f t="shared" si="53"/>
        <v>113246</v>
      </c>
      <c r="IH46" s="141">
        <v>50.0</v>
      </c>
      <c r="II46" s="134">
        <f t="shared" si="103"/>
        <v>5662300</v>
      </c>
      <c r="IJ46" s="127" t="s">
        <v>267</v>
      </c>
      <c r="IK46" s="156" t="s">
        <v>89</v>
      </c>
      <c r="IL46" s="128" t="s">
        <v>18</v>
      </c>
      <c r="IM46" s="157" t="s">
        <v>90</v>
      </c>
      <c r="IN46" s="166" t="s">
        <v>32</v>
      </c>
      <c r="IO46" s="159">
        <v>87306.0</v>
      </c>
      <c r="IP46" s="136">
        <f t="shared" si="55"/>
        <v>113498</v>
      </c>
      <c r="IQ46" s="141">
        <v>50.0</v>
      </c>
      <c r="IR46" s="134">
        <f t="shared" si="104"/>
        <v>5674900</v>
      </c>
      <c r="IS46" s="127" t="s">
        <v>267</v>
      </c>
      <c r="IT46" s="156" t="s">
        <v>89</v>
      </c>
      <c r="IU46" s="128" t="s">
        <v>18</v>
      </c>
      <c r="IV46" s="157" t="s">
        <v>90</v>
      </c>
      <c r="IW46" s="166" t="s">
        <v>32</v>
      </c>
      <c r="IX46" s="159">
        <v>87232.0</v>
      </c>
      <c r="IY46" s="136">
        <f t="shared" si="57"/>
        <v>113402</v>
      </c>
      <c r="IZ46" s="141">
        <v>50.0</v>
      </c>
      <c r="JA46" s="134">
        <f t="shared" si="105"/>
        <v>5670100</v>
      </c>
      <c r="JB46" s="127" t="s">
        <v>267</v>
      </c>
      <c r="JC46" s="156" t="s">
        <v>89</v>
      </c>
      <c r="JD46" s="128" t="s">
        <v>18</v>
      </c>
      <c r="JE46" s="157" t="s">
        <v>90</v>
      </c>
      <c r="JF46" s="166" t="s">
        <v>32</v>
      </c>
      <c r="JG46" s="159">
        <v>86215.0</v>
      </c>
      <c r="JH46" s="136">
        <f t="shared" si="59"/>
        <v>112080</v>
      </c>
      <c r="JI46" s="141">
        <v>50.0</v>
      </c>
      <c r="JJ46" s="134">
        <f t="shared" si="106"/>
        <v>5604000</v>
      </c>
      <c r="JK46" s="127" t="s">
        <v>267</v>
      </c>
      <c r="JL46" s="156" t="s">
        <v>89</v>
      </c>
      <c r="JM46" s="128" t="s">
        <v>18</v>
      </c>
      <c r="JN46" s="157" t="s">
        <v>90</v>
      </c>
      <c r="JO46" s="166" t="s">
        <v>32</v>
      </c>
      <c r="JP46" s="159">
        <v>85190.0</v>
      </c>
      <c r="JQ46" s="136">
        <f t="shared" si="61"/>
        <v>110747</v>
      </c>
      <c r="JR46" s="141">
        <v>50.0</v>
      </c>
      <c r="JS46" s="134">
        <f t="shared" si="107"/>
        <v>5537350</v>
      </c>
      <c r="JT46" s="127" t="s">
        <v>267</v>
      </c>
      <c r="JU46" s="156" t="s">
        <v>89</v>
      </c>
      <c r="JV46" s="128" t="s">
        <v>18</v>
      </c>
      <c r="JW46" s="157" t="s">
        <v>90</v>
      </c>
      <c r="JX46" s="166" t="s">
        <v>32</v>
      </c>
      <c r="JY46" s="159">
        <v>87078.0</v>
      </c>
      <c r="JZ46" s="136">
        <f t="shared" si="63"/>
        <v>113201</v>
      </c>
      <c r="KA46" s="141">
        <v>50.0</v>
      </c>
      <c r="KB46" s="134">
        <f t="shared" si="108"/>
        <v>5660050</v>
      </c>
      <c r="KC46" s="127" t="s">
        <v>267</v>
      </c>
      <c r="KD46" s="156" t="s">
        <v>89</v>
      </c>
      <c r="KE46" s="128" t="s">
        <v>18</v>
      </c>
      <c r="KF46" s="157" t="s">
        <v>90</v>
      </c>
      <c r="KG46" s="166" t="s">
        <v>32</v>
      </c>
      <c r="KH46" s="159">
        <v>92000.0</v>
      </c>
      <c r="KI46" s="136">
        <f t="shared" si="65"/>
        <v>119600</v>
      </c>
      <c r="KJ46" s="141">
        <v>50.0</v>
      </c>
      <c r="KK46" s="134">
        <f t="shared" si="109"/>
        <v>5980000</v>
      </c>
      <c r="KL46" s="127" t="s">
        <v>267</v>
      </c>
      <c r="KM46" s="156" t="s">
        <v>89</v>
      </c>
      <c r="KN46" s="128" t="s">
        <v>18</v>
      </c>
      <c r="KO46" s="157" t="s">
        <v>90</v>
      </c>
      <c r="KP46" s="166" t="s">
        <v>32</v>
      </c>
      <c r="KQ46" s="159">
        <v>88682.0</v>
      </c>
      <c r="KR46" s="136">
        <f t="shared" si="67"/>
        <v>115287</v>
      </c>
      <c r="KS46" s="141">
        <v>50.0</v>
      </c>
      <c r="KT46" s="134">
        <f t="shared" si="110"/>
        <v>5764350</v>
      </c>
      <c r="KU46" s="127" t="s">
        <v>267</v>
      </c>
      <c r="KV46" s="156" t="s">
        <v>89</v>
      </c>
      <c r="KW46" s="128" t="s">
        <v>18</v>
      </c>
      <c r="KX46" s="157" t="s">
        <v>90</v>
      </c>
      <c r="KY46" s="166" t="s">
        <v>32</v>
      </c>
      <c r="KZ46" s="159">
        <v>87104.0</v>
      </c>
      <c r="LA46" s="136">
        <f t="shared" si="69"/>
        <v>113235</v>
      </c>
      <c r="LB46" s="141">
        <v>50.0</v>
      </c>
      <c r="LC46" s="134">
        <f t="shared" si="111"/>
        <v>5661750</v>
      </c>
      <c r="LD46" s="127" t="s">
        <v>267</v>
      </c>
      <c r="LE46" s="156" t="s">
        <v>89</v>
      </c>
      <c r="LF46" s="128" t="s">
        <v>18</v>
      </c>
      <c r="LG46" s="157" t="s">
        <v>90</v>
      </c>
      <c r="LH46" s="166" t="s">
        <v>32</v>
      </c>
      <c r="LI46" s="159">
        <v>87546.0</v>
      </c>
      <c r="LJ46" s="136">
        <f t="shared" si="71"/>
        <v>113810</v>
      </c>
      <c r="LK46" s="141">
        <v>50.0</v>
      </c>
      <c r="LL46" s="134">
        <f t="shared" si="112"/>
        <v>5690500</v>
      </c>
      <c r="LM46" s="147" t="s">
        <v>267</v>
      </c>
      <c r="LN46" s="148" t="s">
        <v>89</v>
      </c>
      <c r="LO46" s="149" t="s">
        <v>18</v>
      </c>
      <c r="LP46" s="157" t="s">
        <v>90</v>
      </c>
      <c r="LQ46" s="166" t="s">
        <v>32</v>
      </c>
      <c r="LR46" s="160">
        <v>85465.0</v>
      </c>
      <c r="LS46" s="136">
        <f t="shared" si="73"/>
        <v>111105</v>
      </c>
      <c r="LT46" s="141">
        <v>50.0</v>
      </c>
      <c r="LU46" s="134">
        <f t="shared" si="113"/>
        <v>5555250</v>
      </c>
      <c r="LV46" s="147" t="s">
        <v>267</v>
      </c>
      <c r="LW46" s="148" t="s">
        <v>89</v>
      </c>
      <c r="LX46" s="149" t="s">
        <v>18</v>
      </c>
      <c r="LY46" s="157" t="s">
        <v>90</v>
      </c>
      <c r="LZ46" s="166" t="s">
        <v>32</v>
      </c>
      <c r="MA46" s="160">
        <v>85825.0</v>
      </c>
      <c r="MB46" s="136">
        <f t="shared" si="75"/>
        <v>111573</v>
      </c>
      <c r="MC46" s="141">
        <v>50.0</v>
      </c>
      <c r="MD46" s="134">
        <f t="shared" si="114"/>
        <v>5578650</v>
      </c>
    </row>
    <row r="47" ht="18.0" customHeight="1">
      <c r="A47" s="127">
        <v>1.36</v>
      </c>
      <c r="B47" s="127">
        <v>4611.0</v>
      </c>
      <c r="C47" s="128" t="s">
        <v>91</v>
      </c>
      <c r="D47" s="129" t="s">
        <v>268</v>
      </c>
      <c r="E47" s="166" t="s">
        <v>32</v>
      </c>
      <c r="F47" s="131">
        <v>177526.14</v>
      </c>
      <c r="G47" s="132">
        <f t="shared" si="1"/>
        <v>230784</v>
      </c>
      <c r="H47" s="140">
        <v>50.0</v>
      </c>
      <c r="I47" s="134">
        <f t="shared" si="77"/>
        <v>11539200</v>
      </c>
      <c r="J47" s="127">
        <v>1.36</v>
      </c>
      <c r="K47" s="127">
        <v>4611.0</v>
      </c>
      <c r="L47" s="128" t="s">
        <v>91</v>
      </c>
      <c r="M47" s="129" t="s">
        <v>92</v>
      </c>
      <c r="N47" s="166" t="s">
        <v>32</v>
      </c>
      <c r="O47" s="135">
        <v>177278.0</v>
      </c>
      <c r="P47" s="136">
        <f t="shared" si="3"/>
        <v>230461</v>
      </c>
      <c r="Q47" s="141">
        <v>50.0</v>
      </c>
      <c r="R47" s="134">
        <f t="shared" si="78"/>
        <v>11523050</v>
      </c>
      <c r="S47" s="127">
        <v>1.36</v>
      </c>
      <c r="T47" s="127">
        <v>4611.0</v>
      </c>
      <c r="U47" s="128" t="s">
        <v>91</v>
      </c>
      <c r="V47" s="129" t="s">
        <v>92</v>
      </c>
      <c r="W47" s="166" t="s">
        <v>32</v>
      </c>
      <c r="X47" s="135">
        <v>178186.58</v>
      </c>
      <c r="Y47" s="136">
        <f t="shared" si="5"/>
        <v>231643</v>
      </c>
      <c r="Z47" s="141">
        <v>50.0</v>
      </c>
      <c r="AA47" s="134">
        <f t="shared" si="79"/>
        <v>11582150</v>
      </c>
      <c r="AB47" s="127">
        <v>1.36</v>
      </c>
      <c r="AC47" s="127">
        <v>4611.0</v>
      </c>
      <c r="AD47" s="128" t="s">
        <v>91</v>
      </c>
      <c r="AE47" s="129" t="s">
        <v>92</v>
      </c>
      <c r="AF47" s="166" t="s">
        <v>32</v>
      </c>
      <c r="AG47" s="135">
        <v>178937.0</v>
      </c>
      <c r="AH47" s="136">
        <f t="shared" si="7"/>
        <v>232618</v>
      </c>
      <c r="AI47" s="141">
        <v>50.0</v>
      </c>
      <c r="AJ47" s="134">
        <f t="shared" si="80"/>
        <v>11630900</v>
      </c>
      <c r="AK47" s="127">
        <v>1.36</v>
      </c>
      <c r="AL47" s="127">
        <v>4611.0</v>
      </c>
      <c r="AM47" s="128" t="s">
        <v>91</v>
      </c>
      <c r="AN47" s="129" t="s">
        <v>92</v>
      </c>
      <c r="AO47" s="166" t="s">
        <v>32</v>
      </c>
      <c r="AP47" s="135">
        <v>177488.0</v>
      </c>
      <c r="AQ47" s="136">
        <f t="shared" si="9"/>
        <v>230734</v>
      </c>
      <c r="AR47" s="141">
        <v>50.0</v>
      </c>
      <c r="AS47" s="134">
        <f t="shared" si="81"/>
        <v>11536700</v>
      </c>
      <c r="AT47" s="127">
        <v>1.36</v>
      </c>
      <c r="AU47" s="127">
        <v>4611.0</v>
      </c>
      <c r="AV47" s="128" t="s">
        <v>91</v>
      </c>
      <c r="AW47" s="129" t="s">
        <v>92</v>
      </c>
      <c r="AX47" s="166" t="s">
        <v>32</v>
      </c>
      <c r="AY47" s="135">
        <v>177658.0</v>
      </c>
      <c r="AZ47" s="136">
        <f t="shared" si="11"/>
        <v>230955</v>
      </c>
      <c r="BA47" s="141">
        <v>50.0</v>
      </c>
      <c r="BB47" s="134">
        <f t="shared" si="82"/>
        <v>11547750</v>
      </c>
      <c r="BC47" s="127">
        <v>1.36</v>
      </c>
      <c r="BD47" s="127">
        <v>4611.0</v>
      </c>
      <c r="BE47" s="128" t="s">
        <v>91</v>
      </c>
      <c r="BF47" s="129" t="s">
        <v>92</v>
      </c>
      <c r="BG47" s="166" t="s">
        <v>32</v>
      </c>
      <c r="BH47" s="135">
        <v>178749.0</v>
      </c>
      <c r="BI47" s="136">
        <f t="shared" si="13"/>
        <v>232374</v>
      </c>
      <c r="BJ47" s="141">
        <v>50.0</v>
      </c>
      <c r="BK47" s="134">
        <f t="shared" si="83"/>
        <v>11618700</v>
      </c>
      <c r="BL47" s="127">
        <v>1.36</v>
      </c>
      <c r="BM47" s="127">
        <v>4611.0</v>
      </c>
      <c r="BN47" s="128" t="s">
        <v>91</v>
      </c>
      <c r="BO47" s="129" t="s">
        <v>92</v>
      </c>
      <c r="BP47" s="166" t="s">
        <v>32</v>
      </c>
      <c r="BQ47" s="135">
        <v>179206.0</v>
      </c>
      <c r="BR47" s="136">
        <f t="shared" si="15"/>
        <v>232968</v>
      </c>
      <c r="BS47" s="141">
        <v>50.0</v>
      </c>
      <c r="BT47" s="134">
        <f t="shared" si="84"/>
        <v>11648400</v>
      </c>
      <c r="BU47" s="127">
        <v>1.36</v>
      </c>
      <c r="BV47" s="127">
        <v>4611.0</v>
      </c>
      <c r="BW47" s="128" t="s">
        <v>91</v>
      </c>
      <c r="BX47" s="129" t="s">
        <v>92</v>
      </c>
      <c r="BY47" s="166" t="s">
        <v>32</v>
      </c>
      <c r="BZ47" s="135">
        <v>178847.0</v>
      </c>
      <c r="CA47" s="136">
        <f t="shared" si="17"/>
        <v>232501</v>
      </c>
      <c r="CB47" s="141">
        <v>50.0</v>
      </c>
      <c r="CC47" s="134">
        <f t="shared" si="85"/>
        <v>11625050</v>
      </c>
      <c r="CD47" s="127" t="s">
        <v>269</v>
      </c>
      <c r="CE47" s="127">
        <v>4611.0</v>
      </c>
      <c r="CF47" s="128" t="s">
        <v>91</v>
      </c>
      <c r="CG47" s="129" t="s">
        <v>92</v>
      </c>
      <c r="CH47" s="166" t="s">
        <v>32</v>
      </c>
      <c r="CI47" s="135">
        <v>173602.0</v>
      </c>
      <c r="CJ47" s="136">
        <f t="shared" si="19"/>
        <v>225683</v>
      </c>
      <c r="CK47" s="141">
        <v>50.0</v>
      </c>
      <c r="CL47" s="134">
        <f t="shared" si="86"/>
        <v>11284150</v>
      </c>
      <c r="CM47" s="127" t="s">
        <v>269</v>
      </c>
      <c r="CN47" s="127">
        <v>4611.0</v>
      </c>
      <c r="CO47" s="128" t="s">
        <v>91</v>
      </c>
      <c r="CP47" s="129" t="s">
        <v>92</v>
      </c>
      <c r="CQ47" s="166" t="s">
        <v>32</v>
      </c>
      <c r="CR47" s="135">
        <v>180003.07</v>
      </c>
      <c r="CS47" s="136">
        <f t="shared" si="21"/>
        <v>234004</v>
      </c>
      <c r="CT47" s="141">
        <v>50.0</v>
      </c>
      <c r="CU47" s="134">
        <f t="shared" si="87"/>
        <v>11700200</v>
      </c>
      <c r="CV47" s="127" t="s">
        <v>269</v>
      </c>
      <c r="CW47" s="127">
        <v>4611.0</v>
      </c>
      <c r="CX47" s="128" t="s">
        <v>91</v>
      </c>
      <c r="CY47" s="129" t="s">
        <v>92</v>
      </c>
      <c r="CZ47" s="166" t="s">
        <v>32</v>
      </c>
      <c r="DA47" s="135">
        <v>181149.0</v>
      </c>
      <c r="DB47" s="136">
        <f t="shared" si="23"/>
        <v>235494</v>
      </c>
      <c r="DC47" s="141">
        <v>50.0</v>
      </c>
      <c r="DD47" s="134">
        <f t="shared" si="88"/>
        <v>11774700</v>
      </c>
      <c r="DE47" s="127" t="s">
        <v>269</v>
      </c>
      <c r="DF47" s="127">
        <v>4611.0</v>
      </c>
      <c r="DG47" s="128" t="s">
        <v>91</v>
      </c>
      <c r="DH47" s="129" t="s">
        <v>92</v>
      </c>
      <c r="DI47" s="166" t="s">
        <v>32</v>
      </c>
      <c r="DJ47" s="135">
        <v>188690.0</v>
      </c>
      <c r="DK47" s="136">
        <f t="shared" si="25"/>
        <v>245297</v>
      </c>
      <c r="DL47" s="141">
        <v>50.0</v>
      </c>
      <c r="DM47" s="134">
        <f t="shared" si="89"/>
        <v>12264850</v>
      </c>
      <c r="DN47" s="127" t="s">
        <v>269</v>
      </c>
      <c r="DO47" s="127">
        <v>4611.0</v>
      </c>
      <c r="DP47" s="128" t="s">
        <v>91</v>
      </c>
      <c r="DQ47" s="129" t="s">
        <v>92</v>
      </c>
      <c r="DR47" s="166" t="s">
        <v>32</v>
      </c>
      <c r="DS47" s="135">
        <v>178526.0</v>
      </c>
      <c r="DT47" s="136">
        <f t="shared" si="27"/>
        <v>232084</v>
      </c>
      <c r="DU47" s="141">
        <v>50.0</v>
      </c>
      <c r="DV47" s="134">
        <f t="shared" si="90"/>
        <v>11604200</v>
      </c>
      <c r="DW47" s="127" t="s">
        <v>269</v>
      </c>
      <c r="DX47" s="127">
        <v>4611.0</v>
      </c>
      <c r="DY47" s="128" t="s">
        <v>91</v>
      </c>
      <c r="DZ47" s="129" t="s">
        <v>92</v>
      </c>
      <c r="EA47" s="166" t="s">
        <v>32</v>
      </c>
      <c r="EB47" s="135">
        <v>176995.0</v>
      </c>
      <c r="EC47" s="136">
        <f t="shared" si="29"/>
        <v>230094</v>
      </c>
      <c r="ED47" s="141">
        <v>50.0</v>
      </c>
      <c r="EE47" s="134">
        <f t="shared" si="91"/>
        <v>11504700</v>
      </c>
      <c r="EF47" s="127">
        <v>1.36</v>
      </c>
      <c r="EG47" s="127">
        <v>4611.0</v>
      </c>
      <c r="EH47" s="128" t="s">
        <v>91</v>
      </c>
      <c r="EI47" s="129" t="s">
        <v>92</v>
      </c>
      <c r="EJ47" s="166" t="s">
        <v>32</v>
      </c>
      <c r="EK47" s="135">
        <v>188697.0</v>
      </c>
      <c r="EL47" s="136">
        <f t="shared" si="31"/>
        <v>245306</v>
      </c>
      <c r="EM47" s="141">
        <v>50.0</v>
      </c>
      <c r="EN47" s="134">
        <f t="shared" si="92"/>
        <v>12265300</v>
      </c>
      <c r="EO47" s="127">
        <v>1.36</v>
      </c>
      <c r="EP47" s="127">
        <v>4611.0</v>
      </c>
      <c r="EQ47" s="128" t="s">
        <v>91</v>
      </c>
      <c r="ER47" s="129" t="s">
        <v>92</v>
      </c>
      <c r="ES47" s="166" t="s">
        <v>32</v>
      </c>
      <c r="ET47" s="135">
        <v>178677.0</v>
      </c>
      <c r="EU47" s="136">
        <f t="shared" si="33"/>
        <v>232280</v>
      </c>
      <c r="EV47" s="141">
        <v>50.0</v>
      </c>
      <c r="EW47" s="134">
        <f t="shared" si="93"/>
        <v>11614000</v>
      </c>
      <c r="EX47" s="127">
        <v>1.36</v>
      </c>
      <c r="EY47" s="127">
        <v>4611.0</v>
      </c>
      <c r="EZ47" s="128" t="s">
        <v>91</v>
      </c>
      <c r="FA47" s="129" t="s">
        <v>92</v>
      </c>
      <c r="FB47" s="166" t="s">
        <v>32</v>
      </c>
      <c r="FC47" s="135">
        <v>178318.0</v>
      </c>
      <c r="FD47" s="136">
        <f t="shared" si="35"/>
        <v>231813</v>
      </c>
      <c r="FE47" s="141">
        <v>50.0</v>
      </c>
      <c r="FF47" s="134">
        <f t="shared" si="94"/>
        <v>11590650</v>
      </c>
      <c r="FG47" s="127">
        <v>1.36</v>
      </c>
      <c r="FH47" s="127">
        <v>4611.0</v>
      </c>
      <c r="FI47" s="128" t="s">
        <v>91</v>
      </c>
      <c r="FJ47" s="129" t="s">
        <v>92</v>
      </c>
      <c r="FK47" s="166" t="s">
        <v>32</v>
      </c>
      <c r="FL47" s="135">
        <v>179734.0</v>
      </c>
      <c r="FM47" s="136">
        <f t="shared" si="37"/>
        <v>233654</v>
      </c>
      <c r="FN47" s="141">
        <v>50.0</v>
      </c>
      <c r="FO47" s="134">
        <f t="shared" si="95"/>
        <v>11682700</v>
      </c>
      <c r="FP47" s="127">
        <v>1.36</v>
      </c>
      <c r="FQ47" s="127">
        <v>4611.0</v>
      </c>
      <c r="FR47" s="128" t="s">
        <v>91</v>
      </c>
      <c r="FS47" s="129" t="s">
        <v>92</v>
      </c>
      <c r="FT47" s="166" t="s">
        <v>32</v>
      </c>
      <c r="FU47" s="135">
        <v>178224.0</v>
      </c>
      <c r="FV47" s="136">
        <f t="shared" si="39"/>
        <v>231691</v>
      </c>
      <c r="FW47" s="141">
        <v>50.0</v>
      </c>
      <c r="FX47" s="134">
        <f t="shared" si="96"/>
        <v>11584550</v>
      </c>
      <c r="FY47" s="127" t="s">
        <v>269</v>
      </c>
      <c r="FZ47" s="127">
        <v>4611.0</v>
      </c>
      <c r="GA47" s="128" t="s">
        <v>91</v>
      </c>
      <c r="GB47" s="167" t="s">
        <v>92</v>
      </c>
      <c r="GC47" s="166" t="s">
        <v>32</v>
      </c>
      <c r="GD47" s="135">
        <v>178908.0</v>
      </c>
      <c r="GE47" s="136">
        <f t="shared" si="41"/>
        <v>232580</v>
      </c>
      <c r="GF47" s="141">
        <v>50.0</v>
      </c>
      <c r="GG47" s="134">
        <f t="shared" si="97"/>
        <v>11629000</v>
      </c>
      <c r="GH47" s="127" t="s">
        <v>269</v>
      </c>
      <c r="GI47" s="127">
        <v>4611.0</v>
      </c>
      <c r="GJ47" s="128" t="s">
        <v>91</v>
      </c>
      <c r="GK47" s="129" t="s">
        <v>92</v>
      </c>
      <c r="GL47" s="166" t="s">
        <v>32</v>
      </c>
      <c r="GM47" s="135">
        <v>178197.0</v>
      </c>
      <c r="GN47" s="136">
        <f t="shared" si="43"/>
        <v>231656</v>
      </c>
      <c r="GO47" s="141">
        <v>50.0</v>
      </c>
      <c r="GP47" s="134">
        <f t="shared" si="98"/>
        <v>11582800</v>
      </c>
      <c r="GQ47" s="127">
        <v>1.36</v>
      </c>
      <c r="GR47" s="127">
        <v>4611.0</v>
      </c>
      <c r="GS47" s="128" t="s">
        <v>91</v>
      </c>
      <c r="GT47" s="129" t="s">
        <v>92</v>
      </c>
      <c r="GU47" s="166" t="s">
        <v>32</v>
      </c>
      <c r="GV47" s="135">
        <v>180545.29</v>
      </c>
      <c r="GW47" s="136">
        <f t="shared" si="45"/>
        <v>234709</v>
      </c>
      <c r="GX47" s="141">
        <v>50.0</v>
      </c>
      <c r="GY47" s="134">
        <f t="shared" si="99"/>
        <v>11735450</v>
      </c>
      <c r="GZ47" s="127" t="s">
        <v>269</v>
      </c>
      <c r="HA47" s="127">
        <v>4611.0</v>
      </c>
      <c r="HB47" s="128" t="s">
        <v>91</v>
      </c>
      <c r="HC47" s="129" t="s">
        <v>92</v>
      </c>
      <c r="HD47" s="166" t="s">
        <v>32</v>
      </c>
      <c r="HE47" s="135">
        <v>188697.0</v>
      </c>
      <c r="HF47" s="136">
        <f t="shared" si="47"/>
        <v>245306</v>
      </c>
      <c r="HG47" s="141">
        <v>50.0</v>
      </c>
      <c r="HH47" s="134">
        <f t="shared" si="100"/>
        <v>12265300</v>
      </c>
      <c r="HI47" s="127" t="s">
        <v>269</v>
      </c>
      <c r="HJ47" s="127">
        <v>4611.0</v>
      </c>
      <c r="HK47" s="128" t="s">
        <v>91</v>
      </c>
      <c r="HL47" s="129" t="s">
        <v>92</v>
      </c>
      <c r="HM47" s="166" t="s">
        <v>32</v>
      </c>
      <c r="HN47" s="135">
        <v>188697.0</v>
      </c>
      <c r="HO47" s="136">
        <f t="shared" si="49"/>
        <v>245306</v>
      </c>
      <c r="HP47" s="141">
        <v>50.0</v>
      </c>
      <c r="HQ47" s="134">
        <f t="shared" si="101"/>
        <v>12265300</v>
      </c>
      <c r="HR47" s="127" t="s">
        <v>269</v>
      </c>
      <c r="HS47" s="127">
        <v>4611.0</v>
      </c>
      <c r="HT47" s="128" t="s">
        <v>91</v>
      </c>
      <c r="HU47" s="129" t="s">
        <v>92</v>
      </c>
      <c r="HV47" s="166" t="s">
        <v>32</v>
      </c>
      <c r="HW47" s="135">
        <v>179160.0</v>
      </c>
      <c r="HX47" s="136">
        <f t="shared" si="51"/>
        <v>232908</v>
      </c>
      <c r="HY47" s="141">
        <v>50.0</v>
      </c>
      <c r="HZ47" s="134">
        <f t="shared" si="102"/>
        <v>11645400</v>
      </c>
      <c r="IA47" s="147" t="s">
        <v>269</v>
      </c>
      <c r="IB47" s="161">
        <v>4611.0</v>
      </c>
      <c r="IC47" s="149" t="s">
        <v>91</v>
      </c>
      <c r="ID47" s="162" t="s">
        <v>92</v>
      </c>
      <c r="IE47" s="168" t="s">
        <v>32</v>
      </c>
      <c r="IF47" s="135">
        <v>177941.0</v>
      </c>
      <c r="IG47" s="136">
        <f t="shared" si="53"/>
        <v>231323</v>
      </c>
      <c r="IH47" s="141">
        <v>50.0</v>
      </c>
      <c r="II47" s="134">
        <f t="shared" si="103"/>
        <v>11566150</v>
      </c>
      <c r="IJ47" s="127" t="s">
        <v>269</v>
      </c>
      <c r="IK47" s="127">
        <v>4611.0</v>
      </c>
      <c r="IL47" s="128" t="s">
        <v>91</v>
      </c>
      <c r="IM47" s="129" t="s">
        <v>92</v>
      </c>
      <c r="IN47" s="166" t="s">
        <v>32</v>
      </c>
      <c r="IO47" s="135">
        <v>178338.0</v>
      </c>
      <c r="IP47" s="136">
        <f t="shared" si="55"/>
        <v>231839</v>
      </c>
      <c r="IQ47" s="141">
        <v>50.0</v>
      </c>
      <c r="IR47" s="134">
        <f t="shared" si="104"/>
        <v>11591950</v>
      </c>
      <c r="IS47" s="127" t="s">
        <v>269</v>
      </c>
      <c r="IT47" s="127">
        <v>4611.0</v>
      </c>
      <c r="IU47" s="128" t="s">
        <v>91</v>
      </c>
      <c r="IV47" s="129" t="s">
        <v>92</v>
      </c>
      <c r="IW47" s="166" t="s">
        <v>32</v>
      </c>
      <c r="IX47" s="135">
        <v>178187.0</v>
      </c>
      <c r="IY47" s="136">
        <f t="shared" si="57"/>
        <v>231643</v>
      </c>
      <c r="IZ47" s="141">
        <v>50.0</v>
      </c>
      <c r="JA47" s="134">
        <f t="shared" si="105"/>
        <v>11582150</v>
      </c>
      <c r="JB47" s="127" t="s">
        <v>269</v>
      </c>
      <c r="JC47" s="127">
        <v>4611.0</v>
      </c>
      <c r="JD47" s="128" t="s">
        <v>91</v>
      </c>
      <c r="JE47" s="129" t="s">
        <v>92</v>
      </c>
      <c r="JF47" s="166" t="s">
        <v>32</v>
      </c>
      <c r="JG47" s="135">
        <v>176111.0</v>
      </c>
      <c r="JH47" s="136">
        <f t="shared" si="59"/>
        <v>228944</v>
      </c>
      <c r="JI47" s="141">
        <v>50.0</v>
      </c>
      <c r="JJ47" s="134">
        <f t="shared" si="106"/>
        <v>11447200</v>
      </c>
      <c r="JK47" s="127" t="s">
        <v>269</v>
      </c>
      <c r="JL47" s="127">
        <v>4611.0</v>
      </c>
      <c r="JM47" s="128" t="s">
        <v>91</v>
      </c>
      <c r="JN47" s="129" t="s">
        <v>92</v>
      </c>
      <c r="JO47" s="166" t="s">
        <v>32</v>
      </c>
      <c r="JP47" s="135">
        <v>174016.0</v>
      </c>
      <c r="JQ47" s="136">
        <f t="shared" si="61"/>
        <v>226221</v>
      </c>
      <c r="JR47" s="141">
        <v>50.0</v>
      </c>
      <c r="JS47" s="134">
        <f t="shared" si="107"/>
        <v>11311050</v>
      </c>
      <c r="JT47" s="127" t="s">
        <v>269</v>
      </c>
      <c r="JU47" s="127">
        <v>4611.0</v>
      </c>
      <c r="JV47" s="128" t="s">
        <v>91</v>
      </c>
      <c r="JW47" s="129" t="s">
        <v>92</v>
      </c>
      <c r="JX47" s="166" t="s">
        <v>32</v>
      </c>
      <c r="JY47" s="135">
        <v>177873.0</v>
      </c>
      <c r="JZ47" s="136">
        <f t="shared" si="63"/>
        <v>231235</v>
      </c>
      <c r="KA47" s="141">
        <v>50.0</v>
      </c>
      <c r="KB47" s="134">
        <f t="shared" si="108"/>
        <v>11561750</v>
      </c>
      <c r="KC47" s="127" t="s">
        <v>269</v>
      </c>
      <c r="KD47" s="127">
        <v>4611.0</v>
      </c>
      <c r="KE47" s="128" t="s">
        <v>91</v>
      </c>
      <c r="KF47" s="129" t="s">
        <v>92</v>
      </c>
      <c r="KG47" s="166" t="s">
        <v>32</v>
      </c>
      <c r="KH47" s="135">
        <v>180000.0</v>
      </c>
      <c r="KI47" s="136">
        <f t="shared" si="65"/>
        <v>234000</v>
      </c>
      <c r="KJ47" s="141">
        <v>50.0</v>
      </c>
      <c r="KK47" s="134">
        <f t="shared" si="109"/>
        <v>11700000</v>
      </c>
      <c r="KL47" s="127" t="s">
        <v>269</v>
      </c>
      <c r="KM47" s="127">
        <v>4611.0</v>
      </c>
      <c r="KN47" s="128" t="s">
        <v>91</v>
      </c>
      <c r="KO47" s="129" t="s">
        <v>92</v>
      </c>
      <c r="KP47" s="166" t="s">
        <v>32</v>
      </c>
      <c r="KQ47" s="135">
        <v>181149.0</v>
      </c>
      <c r="KR47" s="136">
        <f t="shared" si="67"/>
        <v>235494</v>
      </c>
      <c r="KS47" s="141">
        <v>50.0</v>
      </c>
      <c r="KT47" s="134">
        <f t="shared" si="110"/>
        <v>11774700</v>
      </c>
      <c r="KU47" s="127" t="s">
        <v>269</v>
      </c>
      <c r="KV47" s="127">
        <v>4611.0</v>
      </c>
      <c r="KW47" s="128" t="s">
        <v>91</v>
      </c>
      <c r="KX47" s="129" t="s">
        <v>92</v>
      </c>
      <c r="KY47" s="166" t="s">
        <v>32</v>
      </c>
      <c r="KZ47" s="135">
        <v>177926.0</v>
      </c>
      <c r="LA47" s="136">
        <f t="shared" si="69"/>
        <v>231304</v>
      </c>
      <c r="LB47" s="141">
        <v>50.0</v>
      </c>
      <c r="LC47" s="134">
        <f t="shared" si="111"/>
        <v>11565200</v>
      </c>
      <c r="LD47" s="127" t="s">
        <v>269</v>
      </c>
      <c r="LE47" s="127">
        <v>4611.0</v>
      </c>
      <c r="LF47" s="128" t="s">
        <v>91</v>
      </c>
      <c r="LG47" s="129" t="s">
        <v>92</v>
      </c>
      <c r="LH47" s="166" t="s">
        <v>32</v>
      </c>
      <c r="LI47" s="135">
        <v>178828.0</v>
      </c>
      <c r="LJ47" s="136">
        <f t="shared" si="71"/>
        <v>232476</v>
      </c>
      <c r="LK47" s="141">
        <v>50.0</v>
      </c>
      <c r="LL47" s="134">
        <f t="shared" si="112"/>
        <v>11623800</v>
      </c>
      <c r="LM47" s="147" t="s">
        <v>269</v>
      </c>
      <c r="LN47" s="161">
        <v>4611.0</v>
      </c>
      <c r="LO47" s="149" t="s">
        <v>91</v>
      </c>
      <c r="LP47" s="129" t="s">
        <v>92</v>
      </c>
      <c r="LQ47" s="166" t="s">
        <v>32</v>
      </c>
      <c r="LR47" s="139">
        <v>174578.0</v>
      </c>
      <c r="LS47" s="136">
        <f t="shared" si="73"/>
        <v>226951</v>
      </c>
      <c r="LT47" s="141">
        <v>50.0</v>
      </c>
      <c r="LU47" s="134">
        <f t="shared" si="113"/>
        <v>11347550</v>
      </c>
      <c r="LV47" s="147" t="s">
        <v>269</v>
      </c>
      <c r="LW47" s="161">
        <v>4611.0</v>
      </c>
      <c r="LX47" s="149" t="s">
        <v>91</v>
      </c>
      <c r="LY47" s="129" t="s">
        <v>92</v>
      </c>
      <c r="LZ47" s="166" t="s">
        <v>32</v>
      </c>
      <c r="MA47" s="139">
        <v>175314.0</v>
      </c>
      <c r="MB47" s="136">
        <f t="shared" si="75"/>
        <v>227908</v>
      </c>
      <c r="MC47" s="141">
        <v>50.0</v>
      </c>
      <c r="MD47" s="134">
        <f t="shared" si="114"/>
        <v>11395400</v>
      </c>
    </row>
    <row r="48" ht="18.0" customHeight="1">
      <c r="A48" s="127">
        <v>1.37</v>
      </c>
      <c r="B48" s="127">
        <v>4612.0</v>
      </c>
      <c r="C48" s="128" t="s">
        <v>91</v>
      </c>
      <c r="D48" s="129" t="s">
        <v>270</v>
      </c>
      <c r="E48" s="166" t="s">
        <v>32</v>
      </c>
      <c r="F48" s="131">
        <v>178134.84</v>
      </c>
      <c r="G48" s="132">
        <f t="shared" si="1"/>
        <v>231575</v>
      </c>
      <c r="H48" s="140">
        <v>50.0</v>
      </c>
      <c r="I48" s="134">
        <f t="shared" si="77"/>
        <v>11578750</v>
      </c>
      <c r="J48" s="127">
        <v>1.37</v>
      </c>
      <c r="K48" s="127">
        <v>4612.0</v>
      </c>
      <c r="L48" s="128" t="s">
        <v>91</v>
      </c>
      <c r="M48" s="129" t="s">
        <v>94</v>
      </c>
      <c r="N48" s="166" t="s">
        <v>32</v>
      </c>
      <c r="O48" s="135">
        <v>177885.0</v>
      </c>
      <c r="P48" s="136">
        <f t="shared" si="3"/>
        <v>231251</v>
      </c>
      <c r="Q48" s="141">
        <v>50.0</v>
      </c>
      <c r="R48" s="134">
        <f t="shared" si="78"/>
        <v>11562550</v>
      </c>
      <c r="S48" s="127">
        <v>1.37</v>
      </c>
      <c r="T48" s="127">
        <v>4612.0</v>
      </c>
      <c r="U48" s="128" t="s">
        <v>91</v>
      </c>
      <c r="V48" s="129" t="s">
        <v>94</v>
      </c>
      <c r="W48" s="166" t="s">
        <v>32</v>
      </c>
      <c r="X48" s="135">
        <v>178797.54</v>
      </c>
      <c r="Y48" s="136">
        <f t="shared" si="5"/>
        <v>232437</v>
      </c>
      <c r="Z48" s="141">
        <v>50.0</v>
      </c>
      <c r="AA48" s="134">
        <f t="shared" si="79"/>
        <v>11621850</v>
      </c>
      <c r="AB48" s="127">
        <v>1.37</v>
      </c>
      <c r="AC48" s="127">
        <v>4612.0</v>
      </c>
      <c r="AD48" s="128" t="s">
        <v>91</v>
      </c>
      <c r="AE48" s="129" t="s">
        <v>94</v>
      </c>
      <c r="AF48" s="166" t="s">
        <v>32</v>
      </c>
      <c r="AG48" s="135">
        <v>179551.0</v>
      </c>
      <c r="AH48" s="136">
        <f t="shared" si="7"/>
        <v>233416</v>
      </c>
      <c r="AI48" s="141">
        <v>50.0</v>
      </c>
      <c r="AJ48" s="134">
        <f t="shared" si="80"/>
        <v>11670800</v>
      </c>
      <c r="AK48" s="127">
        <v>1.37</v>
      </c>
      <c r="AL48" s="127">
        <v>4612.0</v>
      </c>
      <c r="AM48" s="128" t="s">
        <v>91</v>
      </c>
      <c r="AN48" s="129" t="s">
        <v>94</v>
      </c>
      <c r="AO48" s="166" t="s">
        <v>32</v>
      </c>
      <c r="AP48" s="135">
        <v>178096.0</v>
      </c>
      <c r="AQ48" s="136">
        <f t="shared" si="9"/>
        <v>231525</v>
      </c>
      <c r="AR48" s="141">
        <v>50.0</v>
      </c>
      <c r="AS48" s="134">
        <f t="shared" si="81"/>
        <v>11576250</v>
      </c>
      <c r="AT48" s="127">
        <v>1.37</v>
      </c>
      <c r="AU48" s="127">
        <v>4612.0</v>
      </c>
      <c r="AV48" s="128" t="s">
        <v>91</v>
      </c>
      <c r="AW48" s="129" t="s">
        <v>94</v>
      </c>
      <c r="AX48" s="166" t="s">
        <v>32</v>
      </c>
      <c r="AY48" s="135">
        <v>178267.0</v>
      </c>
      <c r="AZ48" s="136">
        <f t="shared" si="11"/>
        <v>231747</v>
      </c>
      <c r="BA48" s="141">
        <v>50.0</v>
      </c>
      <c r="BB48" s="134">
        <f t="shared" si="82"/>
        <v>11587350</v>
      </c>
      <c r="BC48" s="127">
        <v>1.37</v>
      </c>
      <c r="BD48" s="127">
        <v>4612.0</v>
      </c>
      <c r="BE48" s="128" t="s">
        <v>91</v>
      </c>
      <c r="BF48" s="129" t="s">
        <v>94</v>
      </c>
      <c r="BG48" s="166" t="s">
        <v>32</v>
      </c>
      <c r="BH48" s="135">
        <v>179362.0</v>
      </c>
      <c r="BI48" s="136">
        <f t="shared" si="13"/>
        <v>233171</v>
      </c>
      <c r="BJ48" s="141">
        <v>50.0</v>
      </c>
      <c r="BK48" s="134">
        <f t="shared" si="83"/>
        <v>11658550</v>
      </c>
      <c r="BL48" s="127">
        <v>1.37</v>
      </c>
      <c r="BM48" s="127">
        <v>4612.0</v>
      </c>
      <c r="BN48" s="128" t="s">
        <v>91</v>
      </c>
      <c r="BO48" s="129" t="s">
        <v>94</v>
      </c>
      <c r="BP48" s="166" t="s">
        <v>32</v>
      </c>
      <c r="BQ48" s="135">
        <v>179820.0</v>
      </c>
      <c r="BR48" s="136">
        <f t="shared" si="15"/>
        <v>233766</v>
      </c>
      <c r="BS48" s="141">
        <v>50.0</v>
      </c>
      <c r="BT48" s="134">
        <f t="shared" si="84"/>
        <v>11688300</v>
      </c>
      <c r="BU48" s="127">
        <v>1.37</v>
      </c>
      <c r="BV48" s="127">
        <v>4612.0</v>
      </c>
      <c r="BW48" s="128" t="s">
        <v>91</v>
      </c>
      <c r="BX48" s="129" t="s">
        <v>94</v>
      </c>
      <c r="BY48" s="166" t="s">
        <v>32</v>
      </c>
      <c r="BZ48" s="135">
        <v>179460.0</v>
      </c>
      <c r="CA48" s="136">
        <f t="shared" si="17"/>
        <v>233298</v>
      </c>
      <c r="CB48" s="141">
        <v>50.0</v>
      </c>
      <c r="CC48" s="134">
        <f t="shared" si="85"/>
        <v>11664900</v>
      </c>
      <c r="CD48" s="127" t="s">
        <v>271</v>
      </c>
      <c r="CE48" s="127">
        <v>4612.0</v>
      </c>
      <c r="CF48" s="128" t="s">
        <v>91</v>
      </c>
      <c r="CG48" s="129" t="s">
        <v>94</v>
      </c>
      <c r="CH48" s="166" t="s">
        <v>32</v>
      </c>
      <c r="CI48" s="135">
        <v>174197.0</v>
      </c>
      <c r="CJ48" s="136">
        <f t="shared" si="19"/>
        <v>226456</v>
      </c>
      <c r="CK48" s="141">
        <v>50.0</v>
      </c>
      <c r="CL48" s="134">
        <f t="shared" si="86"/>
        <v>11322800</v>
      </c>
      <c r="CM48" s="127" t="s">
        <v>271</v>
      </c>
      <c r="CN48" s="127">
        <v>4612.0</v>
      </c>
      <c r="CO48" s="128" t="s">
        <v>91</v>
      </c>
      <c r="CP48" s="129" t="s">
        <v>94</v>
      </c>
      <c r="CQ48" s="166" t="s">
        <v>32</v>
      </c>
      <c r="CR48" s="135">
        <v>180620.26</v>
      </c>
      <c r="CS48" s="136">
        <f t="shared" si="21"/>
        <v>234806</v>
      </c>
      <c r="CT48" s="141">
        <v>50.0</v>
      </c>
      <c r="CU48" s="134">
        <f t="shared" si="87"/>
        <v>11740300</v>
      </c>
      <c r="CV48" s="127" t="s">
        <v>271</v>
      </c>
      <c r="CW48" s="127">
        <v>4612.0</v>
      </c>
      <c r="CX48" s="128" t="s">
        <v>91</v>
      </c>
      <c r="CY48" s="129" t="s">
        <v>94</v>
      </c>
      <c r="CZ48" s="166" t="s">
        <v>32</v>
      </c>
      <c r="DA48" s="135">
        <v>181770.0</v>
      </c>
      <c r="DB48" s="136">
        <f t="shared" si="23"/>
        <v>236301</v>
      </c>
      <c r="DC48" s="141">
        <v>50.0</v>
      </c>
      <c r="DD48" s="134">
        <f t="shared" si="88"/>
        <v>11815050</v>
      </c>
      <c r="DE48" s="127" t="s">
        <v>271</v>
      </c>
      <c r="DF48" s="127">
        <v>4612.0</v>
      </c>
      <c r="DG48" s="128" t="s">
        <v>91</v>
      </c>
      <c r="DH48" s="129" t="s">
        <v>94</v>
      </c>
      <c r="DI48" s="166" t="s">
        <v>32</v>
      </c>
      <c r="DJ48" s="135">
        <v>189340.0</v>
      </c>
      <c r="DK48" s="136">
        <f t="shared" si="25"/>
        <v>246142</v>
      </c>
      <c r="DL48" s="141">
        <v>50.0</v>
      </c>
      <c r="DM48" s="134">
        <f t="shared" si="89"/>
        <v>12307100</v>
      </c>
      <c r="DN48" s="127" t="s">
        <v>271</v>
      </c>
      <c r="DO48" s="127">
        <v>4612.0</v>
      </c>
      <c r="DP48" s="128" t="s">
        <v>91</v>
      </c>
      <c r="DQ48" s="129" t="s">
        <v>94</v>
      </c>
      <c r="DR48" s="166" t="s">
        <v>32</v>
      </c>
      <c r="DS48" s="135">
        <v>179138.0</v>
      </c>
      <c r="DT48" s="136">
        <f t="shared" si="27"/>
        <v>232879</v>
      </c>
      <c r="DU48" s="141">
        <v>50.0</v>
      </c>
      <c r="DV48" s="134">
        <f t="shared" si="90"/>
        <v>11643950</v>
      </c>
      <c r="DW48" s="127" t="s">
        <v>271</v>
      </c>
      <c r="DX48" s="127">
        <v>4612.0</v>
      </c>
      <c r="DY48" s="128" t="s">
        <v>91</v>
      </c>
      <c r="DZ48" s="129" t="s">
        <v>94</v>
      </c>
      <c r="EA48" s="166" t="s">
        <v>32</v>
      </c>
      <c r="EB48" s="135">
        <v>177602.0</v>
      </c>
      <c r="EC48" s="136">
        <f t="shared" si="29"/>
        <v>230883</v>
      </c>
      <c r="ED48" s="141">
        <v>50.0</v>
      </c>
      <c r="EE48" s="134">
        <f t="shared" si="91"/>
        <v>11544150</v>
      </c>
      <c r="EF48" s="127">
        <v>1.37</v>
      </c>
      <c r="EG48" s="127">
        <v>4612.0</v>
      </c>
      <c r="EH48" s="128" t="s">
        <v>91</v>
      </c>
      <c r="EI48" s="129" t="s">
        <v>94</v>
      </c>
      <c r="EJ48" s="166" t="s">
        <v>32</v>
      </c>
      <c r="EK48" s="135">
        <v>189344.0</v>
      </c>
      <c r="EL48" s="136">
        <f t="shared" si="31"/>
        <v>246147</v>
      </c>
      <c r="EM48" s="141">
        <v>50.0</v>
      </c>
      <c r="EN48" s="134">
        <f t="shared" si="92"/>
        <v>12307350</v>
      </c>
      <c r="EO48" s="127">
        <v>1.37</v>
      </c>
      <c r="EP48" s="127">
        <v>4612.0</v>
      </c>
      <c r="EQ48" s="128" t="s">
        <v>91</v>
      </c>
      <c r="ER48" s="129" t="s">
        <v>94</v>
      </c>
      <c r="ES48" s="166" t="s">
        <v>32</v>
      </c>
      <c r="ET48" s="135">
        <v>179290.0</v>
      </c>
      <c r="EU48" s="136">
        <f t="shared" si="33"/>
        <v>233077</v>
      </c>
      <c r="EV48" s="141">
        <v>50.0</v>
      </c>
      <c r="EW48" s="134">
        <f t="shared" si="93"/>
        <v>11653850</v>
      </c>
      <c r="EX48" s="127">
        <v>1.37</v>
      </c>
      <c r="EY48" s="127">
        <v>4612.0</v>
      </c>
      <c r="EZ48" s="128" t="s">
        <v>91</v>
      </c>
      <c r="FA48" s="129" t="s">
        <v>94</v>
      </c>
      <c r="FB48" s="166" t="s">
        <v>32</v>
      </c>
      <c r="FC48" s="135">
        <v>178930.0</v>
      </c>
      <c r="FD48" s="136">
        <f t="shared" si="35"/>
        <v>232609</v>
      </c>
      <c r="FE48" s="141">
        <v>50.0</v>
      </c>
      <c r="FF48" s="134">
        <f t="shared" si="94"/>
        <v>11630450</v>
      </c>
      <c r="FG48" s="127">
        <v>1.37</v>
      </c>
      <c r="FH48" s="127">
        <v>4612.0</v>
      </c>
      <c r="FI48" s="128" t="s">
        <v>91</v>
      </c>
      <c r="FJ48" s="129" t="s">
        <v>94</v>
      </c>
      <c r="FK48" s="166" t="s">
        <v>32</v>
      </c>
      <c r="FL48" s="135">
        <v>180350.0</v>
      </c>
      <c r="FM48" s="136">
        <f t="shared" si="37"/>
        <v>234455</v>
      </c>
      <c r="FN48" s="141">
        <v>50.0</v>
      </c>
      <c r="FO48" s="134">
        <f t="shared" si="95"/>
        <v>11722750</v>
      </c>
      <c r="FP48" s="127">
        <v>1.37</v>
      </c>
      <c r="FQ48" s="127">
        <v>4612.0</v>
      </c>
      <c r="FR48" s="128" t="s">
        <v>91</v>
      </c>
      <c r="FS48" s="129" t="s">
        <v>94</v>
      </c>
      <c r="FT48" s="166" t="s">
        <v>32</v>
      </c>
      <c r="FU48" s="135">
        <v>178835.0</v>
      </c>
      <c r="FV48" s="136">
        <f t="shared" si="39"/>
        <v>232486</v>
      </c>
      <c r="FW48" s="141">
        <v>50.0</v>
      </c>
      <c r="FX48" s="134">
        <f t="shared" si="96"/>
        <v>11624300</v>
      </c>
      <c r="FY48" s="127" t="s">
        <v>271</v>
      </c>
      <c r="FZ48" s="127">
        <v>4612.0</v>
      </c>
      <c r="GA48" s="128" t="s">
        <v>91</v>
      </c>
      <c r="GB48" s="129" t="s">
        <v>94</v>
      </c>
      <c r="GC48" s="166" t="s">
        <v>32</v>
      </c>
      <c r="GD48" s="135">
        <v>179521.0</v>
      </c>
      <c r="GE48" s="136">
        <f t="shared" si="41"/>
        <v>233377</v>
      </c>
      <c r="GF48" s="141">
        <v>50.0</v>
      </c>
      <c r="GG48" s="134">
        <f t="shared" si="97"/>
        <v>11668850</v>
      </c>
      <c r="GH48" s="127" t="s">
        <v>271</v>
      </c>
      <c r="GI48" s="127">
        <v>4612.0</v>
      </c>
      <c r="GJ48" s="128" t="s">
        <v>91</v>
      </c>
      <c r="GK48" s="129" t="s">
        <v>94</v>
      </c>
      <c r="GL48" s="166" t="s">
        <v>32</v>
      </c>
      <c r="GM48" s="135">
        <v>178808.0</v>
      </c>
      <c r="GN48" s="136">
        <f t="shared" si="43"/>
        <v>232450</v>
      </c>
      <c r="GO48" s="141">
        <v>50.0</v>
      </c>
      <c r="GP48" s="134">
        <f t="shared" si="98"/>
        <v>11622500</v>
      </c>
      <c r="GQ48" s="127">
        <v>1.37</v>
      </c>
      <c r="GR48" s="127">
        <v>4612.0</v>
      </c>
      <c r="GS48" s="128" t="s">
        <v>91</v>
      </c>
      <c r="GT48" s="129" t="s">
        <v>94</v>
      </c>
      <c r="GU48" s="166" t="s">
        <v>32</v>
      </c>
      <c r="GV48" s="135">
        <v>181164.34</v>
      </c>
      <c r="GW48" s="136">
        <f t="shared" si="45"/>
        <v>235514</v>
      </c>
      <c r="GX48" s="141">
        <v>50.0</v>
      </c>
      <c r="GY48" s="134">
        <f t="shared" si="99"/>
        <v>11775700</v>
      </c>
      <c r="GZ48" s="127" t="s">
        <v>271</v>
      </c>
      <c r="HA48" s="127">
        <v>4612.0</v>
      </c>
      <c r="HB48" s="128" t="s">
        <v>91</v>
      </c>
      <c r="HC48" s="129" t="s">
        <v>94</v>
      </c>
      <c r="HD48" s="166" t="s">
        <v>32</v>
      </c>
      <c r="HE48" s="135">
        <v>189344.0</v>
      </c>
      <c r="HF48" s="136">
        <f t="shared" si="47"/>
        <v>246147</v>
      </c>
      <c r="HG48" s="141">
        <v>50.0</v>
      </c>
      <c r="HH48" s="134">
        <f t="shared" si="100"/>
        <v>12307350</v>
      </c>
      <c r="HI48" s="127" t="s">
        <v>271</v>
      </c>
      <c r="HJ48" s="127">
        <v>4612.0</v>
      </c>
      <c r="HK48" s="128" t="s">
        <v>91</v>
      </c>
      <c r="HL48" s="129" t="s">
        <v>94</v>
      </c>
      <c r="HM48" s="166" t="s">
        <v>32</v>
      </c>
      <c r="HN48" s="135">
        <v>189344.0</v>
      </c>
      <c r="HO48" s="136">
        <f t="shared" si="49"/>
        <v>246147</v>
      </c>
      <c r="HP48" s="141">
        <v>50.0</v>
      </c>
      <c r="HQ48" s="134">
        <f t="shared" si="101"/>
        <v>12307350</v>
      </c>
      <c r="HR48" s="127" t="s">
        <v>271</v>
      </c>
      <c r="HS48" s="127">
        <v>4612.0</v>
      </c>
      <c r="HT48" s="128" t="s">
        <v>91</v>
      </c>
      <c r="HU48" s="129" t="s">
        <v>94</v>
      </c>
      <c r="HV48" s="166" t="s">
        <v>32</v>
      </c>
      <c r="HW48" s="135">
        <v>179770.0</v>
      </c>
      <c r="HX48" s="136">
        <f t="shared" si="51"/>
        <v>233701</v>
      </c>
      <c r="HY48" s="141">
        <v>50.0</v>
      </c>
      <c r="HZ48" s="134">
        <f t="shared" si="102"/>
        <v>11685050</v>
      </c>
      <c r="IA48" s="147" t="s">
        <v>271</v>
      </c>
      <c r="IB48" s="143">
        <v>4612.0</v>
      </c>
      <c r="IC48" s="149" t="s">
        <v>91</v>
      </c>
      <c r="ID48" s="145" t="s">
        <v>94</v>
      </c>
      <c r="IE48" s="169" t="s">
        <v>32</v>
      </c>
      <c r="IF48" s="135">
        <v>178551.0</v>
      </c>
      <c r="IG48" s="136">
        <f t="shared" si="53"/>
        <v>232116</v>
      </c>
      <c r="IH48" s="141">
        <v>50.0</v>
      </c>
      <c r="II48" s="134">
        <f t="shared" si="103"/>
        <v>11605800</v>
      </c>
      <c r="IJ48" s="127" t="s">
        <v>271</v>
      </c>
      <c r="IK48" s="127">
        <v>4612.0</v>
      </c>
      <c r="IL48" s="128" t="s">
        <v>91</v>
      </c>
      <c r="IM48" s="129" t="s">
        <v>94</v>
      </c>
      <c r="IN48" s="166" t="s">
        <v>32</v>
      </c>
      <c r="IO48" s="135">
        <v>178949.0</v>
      </c>
      <c r="IP48" s="136">
        <f t="shared" si="55"/>
        <v>232634</v>
      </c>
      <c r="IQ48" s="141">
        <v>50.0</v>
      </c>
      <c r="IR48" s="134">
        <f t="shared" si="104"/>
        <v>11631700</v>
      </c>
      <c r="IS48" s="127" t="s">
        <v>271</v>
      </c>
      <c r="IT48" s="127">
        <v>4612.0</v>
      </c>
      <c r="IU48" s="128" t="s">
        <v>91</v>
      </c>
      <c r="IV48" s="129" t="s">
        <v>94</v>
      </c>
      <c r="IW48" s="166" t="s">
        <v>32</v>
      </c>
      <c r="IX48" s="135">
        <v>178798.0</v>
      </c>
      <c r="IY48" s="136">
        <f t="shared" si="57"/>
        <v>232437</v>
      </c>
      <c r="IZ48" s="141">
        <v>50.0</v>
      </c>
      <c r="JA48" s="134">
        <f t="shared" si="105"/>
        <v>11621850</v>
      </c>
      <c r="JB48" s="127" t="s">
        <v>271</v>
      </c>
      <c r="JC48" s="127">
        <v>4612.0</v>
      </c>
      <c r="JD48" s="128" t="s">
        <v>91</v>
      </c>
      <c r="JE48" s="129" t="s">
        <v>94</v>
      </c>
      <c r="JF48" s="166" t="s">
        <v>32</v>
      </c>
      <c r="JG48" s="135">
        <v>176715.0</v>
      </c>
      <c r="JH48" s="136">
        <f t="shared" si="59"/>
        <v>229730</v>
      </c>
      <c r="JI48" s="141">
        <v>50.0</v>
      </c>
      <c r="JJ48" s="134">
        <f t="shared" si="106"/>
        <v>11486500</v>
      </c>
      <c r="JK48" s="127" t="s">
        <v>271</v>
      </c>
      <c r="JL48" s="127">
        <v>4612.0</v>
      </c>
      <c r="JM48" s="128" t="s">
        <v>91</v>
      </c>
      <c r="JN48" s="129" t="s">
        <v>94</v>
      </c>
      <c r="JO48" s="166" t="s">
        <v>32</v>
      </c>
      <c r="JP48" s="135">
        <v>174613.0</v>
      </c>
      <c r="JQ48" s="136">
        <f t="shared" si="61"/>
        <v>226997</v>
      </c>
      <c r="JR48" s="141">
        <v>50.0</v>
      </c>
      <c r="JS48" s="134">
        <f t="shared" si="107"/>
        <v>11349850</v>
      </c>
      <c r="JT48" s="127" t="s">
        <v>271</v>
      </c>
      <c r="JU48" s="127">
        <v>4612.0</v>
      </c>
      <c r="JV48" s="128" t="s">
        <v>91</v>
      </c>
      <c r="JW48" s="129" t="s">
        <v>94</v>
      </c>
      <c r="JX48" s="166" t="s">
        <v>32</v>
      </c>
      <c r="JY48" s="135">
        <v>178842.0</v>
      </c>
      <c r="JZ48" s="136">
        <f t="shared" si="63"/>
        <v>232495</v>
      </c>
      <c r="KA48" s="141">
        <v>50.0</v>
      </c>
      <c r="KB48" s="134">
        <f t="shared" si="108"/>
        <v>11624750</v>
      </c>
      <c r="KC48" s="127" t="s">
        <v>271</v>
      </c>
      <c r="KD48" s="127">
        <v>4612.0</v>
      </c>
      <c r="KE48" s="128" t="s">
        <v>91</v>
      </c>
      <c r="KF48" s="129" t="s">
        <v>94</v>
      </c>
      <c r="KG48" s="166" t="s">
        <v>32</v>
      </c>
      <c r="KH48" s="135">
        <v>180000.0</v>
      </c>
      <c r="KI48" s="136">
        <f t="shared" si="65"/>
        <v>234000</v>
      </c>
      <c r="KJ48" s="141">
        <v>50.0</v>
      </c>
      <c r="KK48" s="134">
        <f t="shared" si="109"/>
        <v>11700000</v>
      </c>
      <c r="KL48" s="127" t="s">
        <v>271</v>
      </c>
      <c r="KM48" s="127">
        <v>4612.0</v>
      </c>
      <c r="KN48" s="128" t="s">
        <v>91</v>
      </c>
      <c r="KO48" s="129" t="s">
        <v>94</v>
      </c>
      <c r="KP48" s="166" t="s">
        <v>32</v>
      </c>
      <c r="KQ48" s="135">
        <v>181770.0</v>
      </c>
      <c r="KR48" s="136">
        <f t="shared" si="67"/>
        <v>236301</v>
      </c>
      <c r="KS48" s="141">
        <v>50.0</v>
      </c>
      <c r="KT48" s="134">
        <f t="shared" si="110"/>
        <v>11815050</v>
      </c>
      <c r="KU48" s="127" t="s">
        <v>271</v>
      </c>
      <c r="KV48" s="127">
        <v>4612.0</v>
      </c>
      <c r="KW48" s="128" t="s">
        <v>91</v>
      </c>
      <c r="KX48" s="129" t="s">
        <v>94</v>
      </c>
      <c r="KY48" s="166" t="s">
        <v>32</v>
      </c>
      <c r="KZ48" s="135">
        <v>178536.0</v>
      </c>
      <c r="LA48" s="136">
        <f t="shared" si="69"/>
        <v>232097</v>
      </c>
      <c r="LB48" s="141">
        <v>50.0</v>
      </c>
      <c r="LC48" s="134">
        <f t="shared" si="111"/>
        <v>11604850</v>
      </c>
      <c r="LD48" s="127" t="s">
        <v>271</v>
      </c>
      <c r="LE48" s="127">
        <v>4612.0</v>
      </c>
      <c r="LF48" s="128" t="s">
        <v>91</v>
      </c>
      <c r="LG48" s="129" t="s">
        <v>94</v>
      </c>
      <c r="LH48" s="166" t="s">
        <v>32</v>
      </c>
      <c r="LI48" s="135">
        <v>179441.0</v>
      </c>
      <c r="LJ48" s="136">
        <f t="shared" si="71"/>
        <v>233273</v>
      </c>
      <c r="LK48" s="141">
        <v>50.0</v>
      </c>
      <c r="LL48" s="134">
        <f t="shared" si="112"/>
        <v>11663650</v>
      </c>
      <c r="LM48" s="147" t="s">
        <v>271</v>
      </c>
      <c r="LN48" s="143">
        <v>4612.0</v>
      </c>
      <c r="LO48" s="149" t="s">
        <v>91</v>
      </c>
      <c r="LP48" s="129" t="s">
        <v>94</v>
      </c>
      <c r="LQ48" s="166" t="s">
        <v>32</v>
      </c>
      <c r="LR48" s="139">
        <v>175177.0</v>
      </c>
      <c r="LS48" s="136">
        <f t="shared" si="73"/>
        <v>227730</v>
      </c>
      <c r="LT48" s="141">
        <v>50.0</v>
      </c>
      <c r="LU48" s="134">
        <f t="shared" si="113"/>
        <v>11386500</v>
      </c>
      <c r="LV48" s="147" t="s">
        <v>271</v>
      </c>
      <c r="LW48" s="143">
        <v>4612.0</v>
      </c>
      <c r="LX48" s="149" t="s">
        <v>91</v>
      </c>
      <c r="LY48" s="129" t="s">
        <v>94</v>
      </c>
      <c r="LZ48" s="166" t="s">
        <v>32</v>
      </c>
      <c r="MA48" s="139">
        <v>175915.0</v>
      </c>
      <c r="MB48" s="136">
        <f t="shared" si="75"/>
        <v>228690</v>
      </c>
      <c r="MC48" s="141">
        <v>50.0</v>
      </c>
      <c r="MD48" s="134">
        <f t="shared" si="114"/>
        <v>11434500</v>
      </c>
    </row>
    <row r="49" ht="18.0" customHeight="1">
      <c r="A49" s="127">
        <v>1.38</v>
      </c>
      <c r="B49" s="127">
        <v>3735.0</v>
      </c>
      <c r="C49" s="128" t="s">
        <v>91</v>
      </c>
      <c r="D49" s="129" t="s">
        <v>96</v>
      </c>
      <c r="E49" s="130" t="s">
        <v>32</v>
      </c>
      <c r="F49" s="131">
        <v>2396.22</v>
      </c>
      <c r="G49" s="132">
        <f t="shared" si="1"/>
        <v>3115</v>
      </c>
      <c r="H49" s="140">
        <v>100.0</v>
      </c>
      <c r="I49" s="134">
        <f t="shared" si="77"/>
        <v>311500</v>
      </c>
      <c r="J49" s="127">
        <v>1.38</v>
      </c>
      <c r="K49" s="127">
        <v>3735.0</v>
      </c>
      <c r="L49" s="128" t="s">
        <v>91</v>
      </c>
      <c r="M49" s="129" t="s">
        <v>96</v>
      </c>
      <c r="N49" s="130" t="s">
        <v>32</v>
      </c>
      <c r="O49" s="135">
        <v>2393.0</v>
      </c>
      <c r="P49" s="136">
        <f t="shared" si="3"/>
        <v>3111</v>
      </c>
      <c r="Q49" s="141">
        <v>100.0</v>
      </c>
      <c r="R49" s="134">
        <f t="shared" si="78"/>
        <v>311100</v>
      </c>
      <c r="S49" s="127">
        <v>1.38</v>
      </c>
      <c r="T49" s="127">
        <v>3735.0</v>
      </c>
      <c r="U49" s="128" t="s">
        <v>91</v>
      </c>
      <c r="V49" s="129" t="s">
        <v>96</v>
      </c>
      <c r="W49" s="130" t="s">
        <v>32</v>
      </c>
      <c r="X49" s="135">
        <v>2405.13</v>
      </c>
      <c r="Y49" s="136">
        <f t="shared" si="5"/>
        <v>3127</v>
      </c>
      <c r="Z49" s="141">
        <v>100.0</v>
      </c>
      <c r="AA49" s="134">
        <f t="shared" si="79"/>
        <v>312700</v>
      </c>
      <c r="AB49" s="127">
        <v>1.38</v>
      </c>
      <c r="AC49" s="127">
        <v>3735.0</v>
      </c>
      <c r="AD49" s="128" t="s">
        <v>91</v>
      </c>
      <c r="AE49" s="129" t="s">
        <v>96</v>
      </c>
      <c r="AF49" s="130" t="s">
        <v>32</v>
      </c>
      <c r="AG49" s="135">
        <v>2415.0</v>
      </c>
      <c r="AH49" s="136">
        <f t="shared" si="7"/>
        <v>3140</v>
      </c>
      <c r="AI49" s="141">
        <v>100.0</v>
      </c>
      <c r="AJ49" s="134">
        <f t="shared" si="80"/>
        <v>314000</v>
      </c>
      <c r="AK49" s="127">
        <v>1.38</v>
      </c>
      <c r="AL49" s="127">
        <v>3735.0</v>
      </c>
      <c r="AM49" s="128" t="s">
        <v>91</v>
      </c>
      <c r="AN49" s="129" t="s">
        <v>96</v>
      </c>
      <c r="AO49" s="130" t="s">
        <v>32</v>
      </c>
      <c r="AP49" s="135">
        <v>2395.0</v>
      </c>
      <c r="AQ49" s="136">
        <f t="shared" si="9"/>
        <v>3114</v>
      </c>
      <c r="AR49" s="141">
        <v>100.0</v>
      </c>
      <c r="AS49" s="134">
        <f t="shared" si="81"/>
        <v>311400</v>
      </c>
      <c r="AT49" s="127">
        <v>1.38</v>
      </c>
      <c r="AU49" s="127">
        <v>3735.0</v>
      </c>
      <c r="AV49" s="128" t="s">
        <v>91</v>
      </c>
      <c r="AW49" s="129" t="s">
        <v>96</v>
      </c>
      <c r="AX49" s="130" t="s">
        <v>32</v>
      </c>
      <c r="AY49" s="135">
        <v>2398.0</v>
      </c>
      <c r="AZ49" s="136">
        <f t="shared" si="11"/>
        <v>3117</v>
      </c>
      <c r="BA49" s="141">
        <v>100.0</v>
      </c>
      <c r="BB49" s="134">
        <f t="shared" si="82"/>
        <v>311700</v>
      </c>
      <c r="BC49" s="127">
        <v>1.38</v>
      </c>
      <c r="BD49" s="127">
        <v>3735.0</v>
      </c>
      <c r="BE49" s="128" t="s">
        <v>91</v>
      </c>
      <c r="BF49" s="129" t="s">
        <v>96</v>
      </c>
      <c r="BG49" s="130" t="s">
        <v>32</v>
      </c>
      <c r="BH49" s="135">
        <v>2413.0</v>
      </c>
      <c r="BI49" s="136">
        <f t="shared" si="13"/>
        <v>3137</v>
      </c>
      <c r="BJ49" s="141">
        <v>100.0</v>
      </c>
      <c r="BK49" s="134">
        <f t="shared" si="83"/>
        <v>313700</v>
      </c>
      <c r="BL49" s="127">
        <v>1.38</v>
      </c>
      <c r="BM49" s="127">
        <v>3735.0</v>
      </c>
      <c r="BN49" s="128" t="s">
        <v>91</v>
      </c>
      <c r="BO49" s="129" t="s">
        <v>96</v>
      </c>
      <c r="BP49" s="130" t="s">
        <v>32</v>
      </c>
      <c r="BQ49" s="135">
        <v>2419.0</v>
      </c>
      <c r="BR49" s="136">
        <f t="shared" si="15"/>
        <v>3145</v>
      </c>
      <c r="BS49" s="141">
        <v>100.0</v>
      </c>
      <c r="BT49" s="134">
        <f t="shared" si="84"/>
        <v>314500</v>
      </c>
      <c r="BU49" s="127">
        <v>1.38</v>
      </c>
      <c r="BV49" s="127">
        <v>3735.0</v>
      </c>
      <c r="BW49" s="128" t="s">
        <v>91</v>
      </c>
      <c r="BX49" s="129" t="s">
        <v>96</v>
      </c>
      <c r="BY49" s="130" t="s">
        <v>32</v>
      </c>
      <c r="BZ49" s="135">
        <v>2414.0</v>
      </c>
      <c r="CA49" s="136">
        <f t="shared" si="17"/>
        <v>3138</v>
      </c>
      <c r="CB49" s="141">
        <v>100.0</v>
      </c>
      <c r="CC49" s="134">
        <f t="shared" si="85"/>
        <v>313800</v>
      </c>
      <c r="CD49" s="127" t="s">
        <v>272</v>
      </c>
      <c r="CE49" s="127">
        <v>3735.0</v>
      </c>
      <c r="CF49" s="128" t="s">
        <v>91</v>
      </c>
      <c r="CG49" s="129" t="s">
        <v>96</v>
      </c>
      <c r="CH49" s="130" t="s">
        <v>32</v>
      </c>
      <c r="CI49" s="135">
        <v>2344.0</v>
      </c>
      <c r="CJ49" s="136">
        <f t="shared" si="19"/>
        <v>3047</v>
      </c>
      <c r="CK49" s="141">
        <v>100.0</v>
      </c>
      <c r="CL49" s="134">
        <f t="shared" si="86"/>
        <v>304700</v>
      </c>
      <c r="CM49" s="127" t="s">
        <v>272</v>
      </c>
      <c r="CN49" s="127">
        <v>3735.0</v>
      </c>
      <c r="CO49" s="128" t="s">
        <v>91</v>
      </c>
      <c r="CP49" s="129" t="s">
        <v>96</v>
      </c>
      <c r="CQ49" s="130" t="s">
        <v>32</v>
      </c>
      <c r="CR49" s="135">
        <v>2429.65</v>
      </c>
      <c r="CS49" s="136">
        <f t="shared" si="21"/>
        <v>3159</v>
      </c>
      <c r="CT49" s="141">
        <v>100.0</v>
      </c>
      <c r="CU49" s="134">
        <f t="shared" si="87"/>
        <v>315900</v>
      </c>
      <c r="CV49" s="127" t="s">
        <v>272</v>
      </c>
      <c r="CW49" s="127">
        <v>3735.0</v>
      </c>
      <c r="CX49" s="128" t="s">
        <v>91</v>
      </c>
      <c r="CY49" s="129" t="s">
        <v>96</v>
      </c>
      <c r="CZ49" s="130" t="s">
        <v>32</v>
      </c>
      <c r="DA49" s="135">
        <v>2445.0</v>
      </c>
      <c r="DB49" s="136">
        <f t="shared" si="23"/>
        <v>3179</v>
      </c>
      <c r="DC49" s="141">
        <v>100.0</v>
      </c>
      <c r="DD49" s="134">
        <f t="shared" si="88"/>
        <v>317900</v>
      </c>
      <c r="DE49" s="127" t="s">
        <v>272</v>
      </c>
      <c r="DF49" s="127">
        <v>3735.0</v>
      </c>
      <c r="DG49" s="128" t="s">
        <v>91</v>
      </c>
      <c r="DH49" s="129" t="s">
        <v>96</v>
      </c>
      <c r="DI49" s="130" t="s">
        <v>32</v>
      </c>
      <c r="DJ49" s="135">
        <v>2540.0</v>
      </c>
      <c r="DK49" s="136">
        <f t="shared" si="25"/>
        <v>3302</v>
      </c>
      <c r="DL49" s="141">
        <v>100.0</v>
      </c>
      <c r="DM49" s="134">
        <f t="shared" si="89"/>
        <v>330200</v>
      </c>
      <c r="DN49" s="127" t="s">
        <v>272</v>
      </c>
      <c r="DO49" s="127">
        <v>3735.0</v>
      </c>
      <c r="DP49" s="128" t="s">
        <v>91</v>
      </c>
      <c r="DQ49" s="129" t="s">
        <v>96</v>
      </c>
      <c r="DR49" s="130" t="s">
        <v>32</v>
      </c>
      <c r="DS49" s="135">
        <v>2410.0</v>
      </c>
      <c r="DT49" s="136">
        <f t="shared" si="27"/>
        <v>3133</v>
      </c>
      <c r="DU49" s="141">
        <v>100.0</v>
      </c>
      <c r="DV49" s="134">
        <f t="shared" si="90"/>
        <v>313300</v>
      </c>
      <c r="DW49" s="127" t="s">
        <v>272</v>
      </c>
      <c r="DX49" s="127">
        <v>3735.0</v>
      </c>
      <c r="DY49" s="128" t="s">
        <v>91</v>
      </c>
      <c r="DZ49" s="129" t="s">
        <v>96</v>
      </c>
      <c r="EA49" s="130" t="s">
        <v>32</v>
      </c>
      <c r="EB49" s="135">
        <v>2389.0</v>
      </c>
      <c r="EC49" s="136">
        <f t="shared" si="29"/>
        <v>3106</v>
      </c>
      <c r="ED49" s="141">
        <v>100.0</v>
      </c>
      <c r="EE49" s="134">
        <f t="shared" si="91"/>
        <v>310600</v>
      </c>
      <c r="EF49" s="127">
        <v>1.38</v>
      </c>
      <c r="EG49" s="127">
        <v>3735.0</v>
      </c>
      <c r="EH49" s="128" t="s">
        <v>91</v>
      </c>
      <c r="EI49" s="129" t="s">
        <v>96</v>
      </c>
      <c r="EJ49" s="130" t="s">
        <v>32</v>
      </c>
      <c r="EK49" s="135">
        <v>2547.0</v>
      </c>
      <c r="EL49" s="136">
        <f t="shared" si="31"/>
        <v>3311</v>
      </c>
      <c r="EM49" s="141">
        <v>100.0</v>
      </c>
      <c r="EN49" s="134">
        <f t="shared" si="92"/>
        <v>331100</v>
      </c>
      <c r="EO49" s="127">
        <v>1.38</v>
      </c>
      <c r="EP49" s="127">
        <v>3735.0</v>
      </c>
      <c r="EQ49" s="128" t="s">
        <v>91</v>
      </c>
      <c r="ER49" s="129" t="s">
        <v>96</v>
      </c>
      <c r="ES49" s="130" t="s">
        <v>32</v>
      </c>
      <c r="ET49" s="135">
        <v>2412.0</v>
      </c>
      <c r="EU49" s="136">
        <f t="shared" si="33"/>
        <v>3136</v>
      </c>
      <c r="EV49" s="141">
        <v>100.0</v>
      </c>
      <c r="EW49" s="134">
        <f t="shared" si="93"/>
        <v>313600</v>
      </c>
      <c r="EX49" s="127">
        <v>1.38</v>
      </c>
      <c r="EY49" s="127">
        <v>3735.0</v>
      </c>
      <c r="EZ49" s="128" t="s">
        <v>91</v>
      </c>
      <c r="FA49" s="129" t="s">
        <v>96</v>
      </c>
      <c r="FB49" s="130" t="s">
        <v>32</v>
      </c>
      <c r="FC49" s="135">
        <v>2406.0</v>
      </c>
      <c r="FD49" s="136">
        <f t="shared" si="35"/>
        <v>3128</v>
      </c>
      <c r="FE49" s="141">
        <v>100.0</v>
      </c>
      <c r="FF49" s="134">
        <f t="shared" si="94"/>
        <v>312800</v>
      </c>
      <c r="FG49" s="127">
        <v>1.38</v>
      </c>
      <c r="FH49" s="127">
        <v>3735.0</v>
      </c>
      <c r="FI49" s="128" t="s">
        <v>91</v>
      </c>
      <c r="FJ49" s="129" t="s">
        <v>96</v>
      </c>
      <c r="FK49" s="130" t="s">
        <v>32</v>
      </c>
      <c r="FL49" s="135">
        <v>2426.0</v>
      </c>
      <c r="FM49" s="136">
        <f t="shared" si="37"/>
        <v>3154</v>
      </c>
      <c r="FN49" s="141">
        <v>100.0</v>
      </c>
      <c r="FO49" s="134">
        <f t="shared" si="95"/>
        <v>315400</v>
      </c>
      <c r="FP49" s="127">
        <v>1.38</v>
      </c>
      <c r="FQ49" s="127">
        <v>3735.0</v>
      </c>
      <c r="FR49" s="128" t="s">
        <v>91</v>
      </c>
      <c r="FS49" s="129" t="s">
        <v>96</v>
      </c>
      <c r="FT49" s="130" t="s">
        <v>32</v>
      </c>
      <c r="FU49" s="135">
        <v>2406.0</v>
      </c>
      <c r="FV49" s="136">
        <f t="shared" si="39"/>
        <v>3128</v>
      </c>
      <c r="FW49" s="141">
        <v>100.0</v>
      </c>
      <c r="FX49" s="134">
        <f t="shared" si="96"/>
        <v>312800</v>
      </c>
      <c r="FY49" s="127" t="s">
        <v>272</v>
      </c>
      <c r="FZ49" s="127">
        <v>3735.0</v>
      </c>
      <c r="GA49" s="128" t="s">
        <v>91</v>
      </c>
      <c r="GB49" s="129" t="s">
        <v>96</v>
      </c>
      <c r="GC49" s="130" t="s">
        <v>32</v>
      </c>
      <c r="GD49" s="135">
        <v>2414.0</v>
      </c>
      <c r="GE49" s="136">
        <f t="shared" si="41"/>
        <v>3138</v>
      </c>
      <c r="GF49" s="141">
        <v>100.0</v>
      </c>
      <c r="GG49" s="134">
        <f t="shared" si="97"/>
        <v>313800</v>
      </c>
      <c r="GH49" s="127" t="s">
        <v>272</v>
      </c>
      <c r="GI49" s="127">
        <v>3735.0</v>
      </c>
      <c r="GJ49" s="128" t="s">
        <v>91</v>
      </c>
      <c r="GK49" s="129" t="s">
        <v>96</v>
      </c>
      <c r="GL49" s="130" t="s">
        <v>32</v>
      </c>
      <c r="GM49" s="135">
        <v>2405.0</v>
      </c>
      <c r="GN49" s="136">
        <f t="shared" si="43"/>
        <v>3127</v>
      </c>
      <c r="GO49" s="141">
        <v>100.0</v>
      </c>
      <c r="GP49" s="134">
        <f t="shared" si="98"/>
        <v>312700</v>
      </c>
      <c r="GQ49" s="127">
        <v>1.38</v>
      </c>
      <c r="GR49" s="127">
        <v>3735.0</v>
      </c>
      <c r="GS49" s="128" t="s">
        <v>91</v>
      </c>
      <c r="GT49" s="129" t="s">
        <v>96</v>
      </c>
      <c r="GU49" s="130" t="s">
        <v>32</v>
      </c>
      <c r="GV49" s="135">
        <v>2436.97</v>
      </c>
      <c r="GW49" s="136">
        <f t="shared" si="45"/>
        <v>3168</v>
      </c>
      <c r="GX49" s="141">
        <v>100.0</v>
      </c>
      <c r="GY49" s="134">
        <f t="shared" si="99"/>
        <v>316800</v>
      </c>
      <c r="GZ49" s="127" t="s">
        <v>272</v>
      </c>
      <c r="HA49" s="127">
        <v>3735.0</v>
      </c>
      <c r="HB49" s="128" t="s">
        <v>91</v>
      </c>
      <c r="HC49" s="129" t="s">
        <v>96</v>
      </c>
      <c r="HD49" s="130" t="s">
        <v>32</v>
      </c>
      <c r="HE49" s="135">
        <v>2547.0</v>
      </c>
      <c r="HF49" s="136">
        <f t="shared" si="47"/>
        <v>3311</v>
      </c>
      <c r="HG49" s="141">
        <v>100.0</v>
      </c>
      <c r="HH49" s="134">
        <f t="shared" si="100"/>
        <v>331100</v>
      </c>
      <c r="HI49" s="127" t="s">
        <v>272</v>
      </c>
      <c r="HJ49" s="127">
        <v>3735.0</v>
      </c>
      <c r="HK49" s="128" t="s">
        <v>91</v>
      </c>
      <c r="HL49" s="129" t="s">
        <v>96</v>
      </c>
      <c r="HM49" s="130" t="s">
        <v>32</v>
      </c>
      <c r="HN49" s="135">
        <v>2547.0</v>
      </c>
      <c r="HO49" s="136">
        <f t="shared" si="49"/>
        <v>3311</v>
      </c>
      <c r="HP49" s="141">
        <v>100.0</v>
      </c>
      <c r="HQ49" s="134">
        <f t="shared" si="101"/>
        <v>331100</v>
      </c>
      <c r="HR49" s="127" t="s">
        <v>272</v>
      </c>
      <c r="HS49" s="127">
        <v>3735.0</v>
      </c>
      <c r="HT49" s="128" t="s">
        <v>91</v>
      </c>
      <c r="HU49" s="129" t="s">
        <v>96</v>
      </c>
      <c r="HV49" s="130" t="s">
        <v>32</v>
      </c>
      <c r="HW49" s="135">
        <v>2400.0</v>
      </c>
      <c r="HX49" s="136">
        <f t="shared" si="51"/>
        <v>3120</v>
      </c>
      <c r="HY49" s="141">
        <v>100.0</v>
      </c>
      <c r="HZ49" s="134">
        <f t="shared" si="102"/>
        <v>312000</v>
      </c>
      <c r="IA49" s="147" t="s">
        <v>272</v>
      </c>
      <c r="IB49" s="148">
        <v>3735.0</v>
      </c>
      <c r="IC49" s="149" t="s">
        <v>91</v>
      </c>
      <c r="ID49" s="150" t="s">
        <v>96</v>
      </c>
      <c r="IE49" s="169" t="s">
        <v>32</v>
      </c>
      <c r="IF49" s="135">
        <v>2402.0</v>
      </c>
      <c r="IG49" s="136">
        <f t="shared" si="53"/>
        <v>3123</v>
      </c>
      <c r="IH49" s="141">
        <v>100.0</v>
      </c>
      <c r="II49" s="134">
        <f t="shared" si="103"/>
        <v>312300</v>
      </c>
      <c r="IJ49" s="127" t="s">
        <v>272</v>
      </c>
      <c r="IK49" s="127">
        <v>3735.0</v>
      </c>
      <c r="IL49" s="128" t="s">
        <v>91</v>
      </c>
      <c r="IM49" s="129" t="s">
        <v>96</v>
      </c>
      <c r="IN49" s="130" t="s">
        <v>32</v>
      </c>
      <c r="IO49" s="135">
        <v>2407.0</v>
      </c>
      <c r="IP49" s="136">
        <f t="shared" si="55"/>
        <v>3129</v>
      </c>
      <c r="IQ49" s="141">
        <v>100.0</v>
      </c>
      <c r="IR49" s="134">
        <f t="shared" si="104"/>
        <v>312900</v>
      </c>
      <c r="IS49" s="127" t="s">
        <v>272</v>
      </c>
      <c r="IT49" s="127">
        <v>3735.0</v>
      </c>
      <c r="IU49" s="128" t="s">
        <v>91</v>
      </c>
      <c r="IV49" s="129" t="s">
        <v>96</v>
      </c>
      <c r="IW49" s="130" t="s">
        <v>32</v>
      </c>
      <c r="IX49" s="135">
        <v>2405.0</v>
      </c>
      <c r="IY49" s="136">
        <f t="shared" si="57"/>
        <v>3127</v>
      </c>
      <c r="IZ49" s="141">
        <v>100.0</v>
      </c>
      <c r="JA49" s="134">
        <f t="shared" si="105"/>
        <v>312700</v>
      </c>
      <c r="JB49" s="127" t="s">
        <v>272</v>
      </c>
      <c r="JC49" s="127">
        <v>3735.0</v>
      </c>
      <c r="JD49" s="128" t="s">
        <v>91</v>
      </c>
      <c r="JE49" s="129" t="s">
        <v>96</v>
      </c>
      <c r="JF49" s="130" t="s">
        <v>32</v>
      </c>
      <c r="JG49" s="135">
        <v>2377.0</v>
      </c>
      <c r="JH49" s="136">
        <f t="shared" si="59"/>
        <v>3090</v>
      </c>
      <c r="JI49" s="141">
        <v>100.0</v>
      </c>
      <c r="JJ49" s="134">
        <f t="shared" si="106"/>
        <v>309000</v>
      </c>
      <c r="JK49" s="127" t="s">
        <v>272</v>
      </c>
      <c r="JL49" s="127">
        <v>3735.0</v>
      </c>
      <c r="JM49" s="128" t="s">
        <v>91</v>
      </c>
      <c r="JN49" s="129" t="s">
        <v>96</v>
      </c>
      <c r="JO49" s="130" t="s">
        <v>32</v>
      </c>
      <c r="JP49" s="135">
        <v>2349.0</v>
      </c>
      <c r="JQ49" s="136">
        <f t="shared" si="61"/>
        <v>3054</v>
      </c>
      <c r="JR49" s="141">
        <v>100.0</v>
      </c>
      <c r="JS49" s="134">
        <f t="shared" si="107"/>
        <v>305400</v>
      </c>
      <c r="JT49" s="127" t="s">
        <v>272</v>
      </c>
      <c r="JU49" s="127">
        <v>3735.0</v>
      </c>
      <c r="JV49" s="128" t="s">
        <v>91</v>
      </c>
      <c r="JW49" s="129" t="s">
        <v>96</v>
      </c>
      <c r="JX49" s="130" t="s">
        <v>32</v>
      </c>
      <c r="JY49" s="135">
        <v>2401.0</v>
      </c>
      <c r="JZ49" s="136">
        <f t="shared" si="63"/>
        <v>3121</v>
      </c>
      <c r="KA49" s="141">
        <v>100.0</v>
      </c>
      <c r="KB49" s="134">
        <f t="shared" si="108"/>
        <v>312100</v>
      </c>
      <c r="KC49" s="127" t="s">
        <v>272</v>
      </c>
      <c r="KD49" s="127">
        <v>3735.0</v>
      </c>
      <c r="KE49" s="128" t="s">
        <v>91</v>
      </c>
      <c r="KF49" s="129" t="s">
        <v>96</v>
      </c>
      <c r="KG49" s="130" t="s">
        <v>32</v>
      </c>
      <c r="KH49" s="135">
        <v>2000.0</v>
      </c>
      <c r="KI49" s="136">
        <f t="shared" si="65"/>
        <v>2600</v>
      </c>
      <c r="KJ49" s="141">
        <v>100.0</v>
      </c>
      <c r="KK49" s="134">
        <f t="shared" si="109"/>
        <v>260000</v>
      </c>
      <c r="KL49" s="127" t="s">
        <v>272</v>
      </c>
      <c r="KM49" s="127">
        <v>3735.0</v>
      </c>
      <c r="KN49" s="128" t="s">
        <v>91</v>
      </c>
      <c r="KO49" s="129" t="s">
        <v>96</v>
      </c>
      <c r="KP49" s="130" t="s">
        <v>32</v>
      </c>
      <c r="KQ49" s="135">
        <v>2445.0</v>
      </c>
      <c r="KR49" s="136">
        <f t="shared" si="67"/>
        <v>3179</v>
      </c>
      <c r="KS49" s="141">
        <v>100.0</v>
      </c>
      <c r="KT49" s="134">
        <f t="shared" si="110"/>
        <v>317900</v>
      </c>
      <c r="KU49" s="127" t="s">
        <v>272</v>
      </c>
      <c r="KV49" s="127">
        <v>3735.0</v>
      </c>
      <c r="KW49" s="128" t="s">
        <v>91</v>
      </c>
      <c r="KX49" s="129" t="s">
        <v>96</v>
      </c>
      <c r="KY49" s="130" t="s">
        <v>32</v>
      </c>
      <c r="KZ49" s="135">
        <v>2402.0</v>
      </c>
      <c r="LA49" s="136">
        <f t="shared" si="69"/>
        <v>3123</v>
      </c>
      <c r="LB49" s="141">
        <v>100.0</v>
      </c>
      <c r="LC49" s="134">
        <f t="shared" si="111"/>
        <v>312300</v>
      </c>
      <c r="LD49" s="127" t="s">
        <v>272</v>
      </c>
      <c r="LE49" s="127">
        <v>3735.0</v>
      </c>
      <c r="LF49" s="128" t="s">
        <v>91</v>
      </c>
      <c r="LG49" s="129" t="s">
        <v>96</v>
      </c>
      <c r="LH49" s="130" t="s">
        <v>32</v>
      </c>
      <c r="LI49" s="135">
        <v>2414.0</v>
      </c>
      <c r="LJ49" s="136">
        <f t="shared" si="71"/>
        <v>3138</v>
      </c>
      <c r="LK49" s="141">
        <v>100.0</v>
      </c>
      <c r="LL49" s="134">
        <f t="shared" si="112"/>
        <v>313800</v>
      </c>
      <c r="LM49" s="147" t="s">
        <v>272</v>
      </c>
      <c r="LN49" s="148">
        <v>3735.0</v>
      </c>
      <c r="LO49" s="149" t="s">
        <v>91</v>
      </c>
      <c r="LP49" s="129" t="s">
        <v>96</v>
      </c>
      <c r="LQ49" s="130" t="s">
        <v>32</v>
      </c>
      <c r="LR49" s="139">
        <v>2356.0</v>
      </c>
      <c r="LS49" s="136">
        <f t="shared" si="73"/>
        <v>3063</v>
      </c>
      <c r="LT49" s="141">
        <v>100.0</v>
      </c>
      <c r="LU49" s="134">
        <f t="shared" si="113"/>
        <v>306300</v>
      </c>
      <c r="LV49" s="147" t="s">
        <v>272</v>
      </c>
      <c r="LW49" s="148">
        <v>3735.0</v>
      </c>
      <c r="LX49" s="149" t="s">
        <v>91</v>
      </c>
      <c r="LY49" s="129" t="s">
        <v>96</v>
      </c>
      <c r="LZ49" s="130" t="s">
        <v>32</v>
      </c>
      <c r="MA49" s="139">
        <v>2366.0</v>
      </c>
      <c r="MB49" s="136">
        <f t="shared" si="75"/>
        <v>3076</v>
      </c>
      <c r="MC49" s="141">
        <v>100.0</v>
      </c>
      <c r="MD49" s="134">
        <f t="shared" si="114"/>
        <v>307600</v>
      </c>
    </row>
    <row r="50" ht="18.0" customHeight="1">
      <c r="A50" s="127">
        <v>1.39</v>
      </c>
      <c r="B50" s="127">
        <v>4136.0</v>
      </c>
      <c r="C50" s="128" t="s">
        <v>91</v>
      </c>
      <c r="D50" s="129" t="s">
        <v>98</v>
      </c>
      <c r="E50" s="130" t="s">
        <v>99</v>
      </c>
      <c r="F50" s="131">
        <v>5404.9</v>
      </c>
      <c r="G50" s="132">
        <f t="shared" si="1"/>
        <v>7026</v>
      </c>
      <c r="H50" s="140">
        <v>40.0</v>
      </c>
      <c r="I50" s="134">
        <f t="shared" si="77"/>
        <v>281040</v>
      </c>
      <c r="J50" s="127">
        <v>1.39</v>
      </c>
      <c r="K50" s="127">
        <v>4136.0</v>
      </c>
      <c r="L50" s="128" t="s">
        <v>91</v>
      </c>
      <c r="M50" s="129" t="s">
        <v>98</v>
      </c>
      <c r="N50" s="130" t="s">
        <v>99</v>
      </c>
      <c r="O50" s="135">
        <v>5397.0</v>
      </c>
      <c r="P50" s="136">
        <f t="shared" si="3"/>
        <v>7016</v>
      </c>
      <c r="Q50" s="141">
        <v>40.0</v>
      </c>
      <c r="R50" s="134">
        <f t="shared" si="78"/>
        <v>280640</v>
      </c>
      <c r="S50" s="127">
        <v>1.39</v>
      </c>
      <c r="T50" s="127">
        <v>4136.0</v>
      </c>
      <c r="U50" s="128" t="s">
        <v>91</v>
      </c>
      <c r="V50" s="129" t="s">
        <v>98</v>
      </c>
      <c r="W50" s="130" t="s">
        <v>99</v>
      </c>
      <c r="X50" s="135">
        <v>5425.0</v>
      </c>
      <c r="Y50" s="136">
        <f t="shared" si="5"/>
        <v>7053</v>
      </c>
      <c r="Z50" s="141">
        <v>40.0</v>
      </c>
      <c r="AA50" s="134">
        <f t="shared" si="79"/>
        <v>282120</v>
      </c>
      <c r="AB50" s="127">
        <v>1.39</v>
      </c>
      <c r="AC50" s="127">
        <v>4136.0</v>
      </c>
      <c r="AD50" s="128" t="s">
        <v>91</v>
      </c>
      <c r="AE50" s="129" t="s">
        <v>98</v>
      </c>
      <c r="AF50" s="130" t="s">
        <v>99</v>
      </c>
      <c r="AG50" s="135">
        <v>5448.0</v>
      </c>
      <c r="AH50" s="136">
        <f t="shared" si="7"/>
        <v>7082</v>
      </c>
      <c r="AI50" s="141">
        <v>40.0</v>
      </c>
      <c r="AJ50" s="134">
        <f t="shared" si="80"/>
        <v>283280</v>
      </c>
      <c r="AK50" s="127">
        <v>1.39</v>
      </c>
      <c r="AL50" s="127">
        <v>4136.0</v>
      </c>
      <c r="AM50" s="128" t="s">
        <v>91</v>
      </c>
      <c r="AN50" s="129" t="s">
        <v>98</v>
      </c>
      <c r="AO50" s="130" t="s">
        <v>99</v>
      </c>
      <c r="AP50" s="135">
        <v>5403.0</v>
      </c>
      <c r="AQ50" s="136">
        <f t="shared" si="9"/>
        <v>7024</v>
      </c>
      <c r="AR50" s="141">
        <v>40.0</v>
      </c>
      <c r="AS50" s="134">
        <f t="shared" si="81"/>
        <v>280960</v>
      </c>
      <c r="AT50" s="127">
        <v>1.39</v>
      </c>
      <c r="AU50" s="127">
        <v>4136.0</v>
      </c>
      <c r="AV50" s="128" t="s">
        <v>91</v>
      </c>
      <c r="AW50" s="129" t="s">
        <v>98</v>
      </c>
      <c r="AX50" s="130" t="s">
        <v>99</v>
      </c>
      <c r="AY50" s="135">
        <v>5409.0</v>
      </c>
      <c r="AZ50" s="136">
        <f t="shared" si="11"/>
        <v>7032</v>
      </c>
      <c r="BA50" s="141">
        <v>40.0</v>
      </c>
      <c r="BB50" s="134">
        <f t="shared" si="82"/>
        <v>281280</v>
      </c>
      <c r="BC50" s="127">
        <v>1.39</v>
      </c>
      <c r="BD50" s="127">
        <v>4136.0</v>
      </c>
      <c r="BE50" s="128" t="s">
        <v>91</v>
      </c>
      <c r="BF50" s="129" t="s">
        <v>98</v>
      </c>
      <c r="BG50" s="130" t="s">
        <v>99</v>
      </c>
      <c r="BH50" s="135">
        <v>5442.0</v>
      </c>
      <c r="BI50" s="136">
        <f t="shared" si="13"/>
        <v>7075</v>
      </c>
      <c r="BJ50" s="141">
        <v>40.0</v>
      </c>
      <c r="BK50" s="134">
        <f t="shared" si="83"/>
        <v>283000</v>
      </c>
      <c r="BL50" s="127">
        <v>1.39</v>
      </c>
      <c r="BM50" s="127">
        <v>4136.0</v>
      </c>
      <c r="BN50" s="128" t="s">
        <v>91</v>
      </c>
      <c r="BO50" s="129" t="s">
        <v>98</v>
      </c>
      <c r="BP50" s="130" t="s">
        <v>99</v>
      </c>
      <c r="BQ50" s="135">
        <v>5456.0</v>
      </c>
      <c r="BR50" s="136">
        <f t="shared" si="15"/>
        <v>7093</v>
      </c>
      <c r="BS50" s="141">
        <v>40.0</v>
      </c>
      <c r="BT50" s="134">
        <f t="shared" si="84"/>
        <v>283720</v>
      </c>
      <c r="BU50" s="127">
        <v>1.39</v>
      </c>
      <c r="BV50" s="127">
        <v>4136.0</v>
      </c>
      <c r="BW50" s="128" t="s">
        <v>91</v>
      </c>
      <c r="BX50" s="129" t="s">
        <v>98</v>
      </c>
      <c r="BY50" s="130" t="s">
        <v>99</v>
      </c>
      <c r="BZ50" s="135">
        <v>5445.0</v>
      </c>
      <c r="CA50" s="136">
        <f t="shared" si="17"/>
        <v>7079</v>
      </c>
      <c r="CB50" s="141">
        <v>40.0</v>
      </c>
      <c r="CC50" s="134">
        <f t="shared" si="85"/>
        <v>283160</v>
      </c>
      <c r="CD50" s="127" t="s">
        <v>273</v>
      </c>
      <c r="CE50" s="127">
        <v>4136.0</v>
      </c>
      <c r="CF50" s="128" t="s">
        <v>91</v>
      </c>
      <c r="CG50" s="129" t="s">
        <v>98</v>
      </c>
      <c r="CH50" s="130" t="s">
        <v>99</v>
      </c>
      <c r="CI50" s="135">
        <v>5286.0</v>
      </c>
      <c r="CJ50" s="136">
        <f t="shared" si="19"/>
        <v>6872</v>
      </c>
      <c r="CK50" s="141">
        <v>40.0</v>
      </c>
      <c r="CL50" s="134">
        <f t="shared" si="86"/>
        <v>274880</v>
      </c>
      <c r="CM50" s="127" t="s">
        <v>273</v>
      </c>
      <c r="CN50" s="127">
        <v>4136.0</v>
      </c>
      <c r="CO50" s="128" t="s">
        <v>91</v>
      </c>
      <c r="CP50" s="129" t="s">
        <v>98</v>
      </c>
      <c r="CQ50" s="130" t="s">
        <v>99</v>
      </c>
      <c r="CR50" s="135">
        <v>5480.31</v>
      </c>
      <c r="CS50" s="136">
        <f t="shared" si="21"/>
        <v>7124</v>
      </c>
      <c r="CT50" s="141">
        <v>40.0</v>
      </c>
      <c r="CU50" s="134">
        <f t="shared" si="87"/>
        <v>284960</v>
      </c>
      <c r="CV50" s="127" t="s">
        <v>273</v>
      </c>
      <c r="CW50" s="127">
        <v>4136.0</v>
      </c>
      <c r="CX50" s="128" t="s">
        <v>91</v>
      </c>
      <c r="CY50" s="129" t="s">
        <v>98</v>
      </c>
      <c r="CZ50" s="130" t="s">
        <v>99</v>
      </c>
      <c r="DA50" s="135">
        <v>5515.0</v>
      </c>
      <c r="DB50" s="136">
        <f t="shared" si="23"/>
        <v>7170</v>
      </c>
      <c r="DC50" s="141">
        <v>40.0</v>
      </c>
      <c r="DD50" s="134">
        <f t="shared" si="88"/>
        <v>286800</v>
      </c>
      <c r="DE50" s="127" t="s">
        <v>273</v>
      </c>
      <c r="DF50" s="127">
        <v>4136.0</v>
      </c>
      <c r="DG50" s="128" t="s">
        <v>91</v>
      </c>
      <c r="DH50" s="129" t="s">
        <v>98</v>
      </c>
      <c r="DI50" s="130" t="s">
        <v>99</v>
      </c>
      <c r="DJ50" s="135">
        <v>5740.0</v>
      </c>
      <c r="DK50" s="136">
        <f t="shared" si="25"/>
        <v>7462</v>
      </c>
      <c r="DL50" s="141">
        <v>40.0</v>
      </c>
      <c r="DM50" s="134">
        <f t="shared" si="89"/>
        <v>298480</v>
      </c>
      <c r="DN50" s="127" t="s">
        <v>273</v>
      </c>
      <c r="DO50" s="127">
        <v>4136.0</v>
      </c>
      <c r="DP50" s="128" t="s">
        <v>91</v>
      </c>
      <c r="DQ50" s="129" t="s">
        <v>98</v>
      </c>
      <c r="DR50" s="130" t="s">
        <v>99</v>
      </c>
      <c r="DS50" s="135">
        <v>5435.0</v>
      </c>
      <c r="DT50" s="136">
        <f t="shared" si="27"/>
        <v>7066</v>
      </c>
      <c r="DU50" s="141">
        <v>40.0</v>
      </c>
      <c r="DV50" s="134">
        <f t="shared" si="90"/>
        <v>282640</v>
      </c>
      <c r="DW50" s="127" t="s">
        <v>273</v>
      </c>
      <c r="DX50" s="127">
        <v>4136.0</v>
      </c>
      <c r="DY50" s="128" t="s">
        <v>91</v>
      </c>
      <c r="DZ50" s="129" t="s">
        <v>98</v>
      </c>
      <c r="EA50" s="130" t="s">
        <v>99</v>
      </c>
      <c r="EB50" s="135">
        <v>5388.0</v>
      </c>
      <c r="EC50" s="136">
        <f t="shared" si="29"/>
        <v>7004</v>
      </c>
      <c r="ED50" s="141">
        <v>40.0</v>
      </c>
      <c r="EE50" s="134">
        <f t="shared" si="91"/>
        <v>280160</v>
      </c>
      <c r="EF50" s="127">
        <v>1.39</v>
      </c>
      <c r="EG50" s="127">
        <v>4136.0</v>
      </c>
      <c r="EH50" s="128" t="s">
        <v>91</v>
      </c>
      <c r="EI50" s="129" t="s">
        <v>98</v>
      </c>
      <c r="EJ50" s="130" t="s">
        <v>99</v>
      </c>
      <c r="EK50" s="135">
        <v>5745.0</v>
      </c>
      <c r="EL50" s="136">
        <f t="shared" si="31"/>
        <v>7469</v>
      </c>
      <c r="EM50" s="141">
        <v>40.0</v>
      </c>
      <c r="EN50" s="134">
        <f t="shared" si="92"/>
        <v>298760</v>
      </c>
      <c r="EO50" s="127">
        <v>1.39</v>
      </c>
      <c r="EP50" s="127">
        <v>4136.0</v>
      </c>
      <c r="EQ50" s="128" t="s">
        <v>91</v>
      </c>
      <c r="ER50" s="129" t="s">
        <v>98</v>
      </c>
      <c r="ES50" s="130" t="s">
        <v>99</v>
      </c>
      <c r="ET50" s="135">
        <v>5440.0</v>
      </c>
      <c r="EU50" s="136">
        <f t="shared" si="33"/>
        <v>7072</v>
      </c>
      <c r="EV50" s="141">
        <v>40.0</v>
      </c>
      <c r="EW50" s="134">
        <f t="shared" si="93"/>
        <v>282880</v>
      </c>
      <c r="EX50" s="127">
        <v>1.39</v>
      </c>
      <c r="EY50" s="127">
        <v>4136.0</v>
      </c>
      <c r="EZ50" s="128" t="s">
        <v>91</v>
      </c>
      <c r="FA50" s="129" t="s">
        <v>98</v>
      </c>
      <c r="FB50" s="130" t="s">
        <v>99</v>
      </c>
      <c r="FC50" s="135">
        <v>5429.0</v>
      </c>
      <c r="FD50" s="136">
        <f t="shared" si="35"/>
        <v>7058</v>
      </c>
      <c r="FE50" s="141">
        <v>40.0</v>
      </c>
      <c r="FF50" s="134">
        <f t="shared" si="94"/>
        <v>282320</v>
      </c>
      <c r="FG50" s="127">
        <v>1.39</v>
      </c>
      <c r="FH50" s="127">
        <v>4136.0</v>
      </c>
      <c r="FI50" s="128" t="s">
        <v>91</v>
      </c>
      <c r="FJ50" s="129" t="s">
        <v>98</v>
      </c>
      <c r="FK50" s="130" t="s">
        <v>99</v>
      </c>
      <c r="FL50" s="135">
        <v>5472.0</v>
      </c>
      <c r="FM50" s="136">
        <f t="shared" si="37"/>
        <v>7114</v>
      </c>
      <c r="FN50" s="141">
        <v>40.0</v>
      </c>
      <c r="FO50" s="134">
        <f t="shared" si="95"/>
        <v>284560</v>
      </c>
      <c r="FP50" s="127">
        <v>1.39</v>
      </c>
      <c r="FQ50" s="127">
        <v>4136.0</v>
      </c>
      <c r="FR50" s="128" t="s">
        <v>91</v>
      </c>
      <c r="FS50" s="129" t="s">
        <v>98</v>
      </c>
      <c r="FT50" s="130" t="s">
        <v>99</v>
      </c>
      <c r="FU50" s="135">
        <v>5426.0</v>
      </c>
      <c r="FV50" s="136">
        <f t="shared" si="39"/>
        <v>7054</v>
      </c>
      <c r="FW50" s="141">
        <v>40.0</v>
      </c>
      <c r="FX50" s="134">
        <f t="shared" si="96"/>
        <v>282160</v>
      </c>
      <c r="FY50" s="127" t="s">
        <v>273</v>
      </c>
      <c r="FZ50" s="127">
        <v>4136.0</v>
      </c>
      <c r="GA50" s="128" t="s">
        <v>91</v>
      </c>
      <c r="GB50" s="129" t="s">
        <v>98</v>
      </c>
      <c r="GC50" s="130" t="s">
        <v>99</v>
      </c>
      <c r="GD50" s="135">
        <v>5446.0</v>
      </c>
      <c r="GE50" s="136">
        <f t="shared" si="41"/>
        <v>7080</v>
      </c>
      <c r="GF50" s="141">
        <v>40.0</v>
      </c>
      <c r="GG50" s="134">
        <f t="shared" si="97"/>
        <v>283200</v>
      </c>
      <c r="GH50" s="127" t="s">
        <v>273</v>
      </c>
      <c r="GI50" s="127">
        <v>4136.0</v>
      </c>
      <c r="GJ50" s="128" t="s">
        <v>91</v>
      </c>
      <c r="GK50" s="129" t="s">
        <v>98</v>
      </c>
      <c r="GL50" s="130" t="s">
        <v>99</v>
      </c>
      <c r="GM50" s="135">
        <v>5425.0</v>
      </c>
      <c r="GN50" s="136">
        <f t="shared" si="43"/>
        <v>7053</v>
      </c>
      <c r="GO50" s="141">
        <v>40.0</v>
      </c>
      <c r="GP50" s="134">
        <f t="shared" si="98"/>
        <v>282120</v>
      </c>
      <c r="GQ50" s="127">
        <v>1.39</v>
      </c>
      <c r="GR50" s="127">
        <v>4136.0</v>
      </c>
      <c r="GS50" s="128" t="s">
        <v>91</v>
      </c>
      <c r="GT50" s="129" t="s">
        <v>98</v>
      </c>
      <c r="GU50" s="130" t="s">
        <v>99</v>
      </c>
      <c r="GV50" s="135">
        <v>5496.82</v>
      </c>
      <c r="GW50" s="136">
        <f t="shared" si="45"/>
        <v>7146</v>
      </c>
      <c r="GX50" s="141">
        <v>40.0</v>
      </c>
      <c r="GY50" s="134">
        <f t="shared" si="99"/>
        <v>285840</v>
      </c>
      <c r="GZ50" s="127" t="s">
        <v>273</v>
      </c>
      <c r="HA50" s="127">
        <v>4136.0</v>
      </c>
      <c r="HB50" s="128" t="s">
        <v>91</v>
      </c>
      <c r="HC50" s="129" t="s">
        <v>98</v>
      </c>
      <c r="HD50" s="130" t="s">
        <v>99</v>
      </c>
      <c r="HE50" s="135">
        <v>5745.0</v>
      </c>
      <c r="HF50" s="136">
        <f t="shared" si="47"/>
        <v>7469</v>
      </c>
      <c r="HG50" s="141">
        <v>40.0</v>
      </c>
      <c r="HH50" s="134">
        <f t="shared" si="100"/>
        <v>298760</v>
      </c>
      <c r="HI50" s="127" t="s">
        <v>273</v>
      </c>
      <c r="HJ50" s="127">
        <v>4136.0</v>
      </c>
      <c r="HK50" s="128" t="s">
        <v>91</v>
      </c>
      <c r="HL50" s="129" t="s">
        <v>98</v>
      </c>
      <c r="HM50" s="130" t="s">
        <v>99</v>
      </c>
      <c r="HN50" s="135">
        <v>5745.0</v>
      </c>
      <c r="HO50" s="136">
        <f t="shared" si="49"/>
        <v>7469</v>
      </c>
      <c r="HP50" s="141">
        <v>40.0</v>
      </c>
      <c r="HQ50" s="134">
        <f t="shared" si="101"/>
        <v>298760</v>
      </c>
      <c r="HR50" s="127" t="s">
        <v>273</v>
      </c>
      <c r="HS50" s="127">
        <v>4136.0</v>
      </c>
      <c r="HT50" s="128" t="s">
        <v>91</v>
      </c>
      <c r="HU50" s="129" t="s">
        <v>98</v>
      </c>
      <c r="HV50" s="130" t="s">
        <v>99</v>
      </c>
      <c r="HW50" s="135">
        <v>5400.0</v>
      </c>
      <c r="HX50" s="136">
        <f t="shared" si="51"/>
        <v>7020</v>
      </c>
      <c r="HY50" s="141">
        <v>40.0</v>
      </c>
      <c r="HZ50" s="134">
        <f t="shared" si="102"/>
        <v>280800</v>
      </c>
      <c r="IA50" s="147" t="s">
        <v>273</v>
      </c>
      <c r="IB50" s="148">
        <v>4136.0</v>
      </c>
      <c r="IC50" s="149" t="s">
        <v>91</v>
      </c>
      <c r="ID50" s="150" t="s">
        <v>98</v>
      </c>
      <c r="IE50" s="146" t="s">
        <v>99</v>
      </c>
      <c r="IF50" s="135">
        <v>5418.0</v>
      </c>
      <c r="IG50" s="136">
        <f t="shared" si="53"/>
        <v>7043</v>
      </c>
      <c r="IH50" s="141">
        <v>40.0</v>
      </c>
      <c r="II50" s="134">
        <f t="shared" si="103"/>
        <v>281720</v>
      </c>
      <c r="IJ50" s="127" t="s">
        <v>273</v>
      </c>
      <c r="IK50" s="127">
        <v>4136.0</v>
      </c>
      <c r="IL50" s="128" t="s">
        <v>91</v>
      </c>
      <c r="IM50" s="129" t="s">
        <v>98</v>
      </c>
      <c r="IN50" s="130" t="s">
        <v>99</v>
      </c>
      <c r="IO50" s="135">
        <v>5430.0</v>
      </c>
      <c r="IP50" s="136">
        <f t="shared" si="55"/>
        <v>7059</v>
      </c>
      <c r="IQ50" s="141">
        <v>40.0</v>
      </c>
      <c r="IR50" s="134">
        <f t="shared" si="104"/>
        <v>282360</v>
      </c>
      <c r="IS50" s="127" t="s">
        <v>273</v>
      </c>
      <c r="IT50" s="127">
        <v>4136.0</v>
      </c>
      <c r="IU50" s="128" t="s">
        <v>91</v>
      </c>
      <c r="IV50" s="129" t="s">
        <v>98</v>
      </c>
      <c r="IW50" s="130" t="s">
        <v>99</v>
      </c>
      <c r="IX50" s="135">
        <v>5425.0</v>
      </c>
      <c r="IY50" s="136">
        <f t="shared" si="57"/>
        <v>7053</v>
      </c>
      <c r="IZ50" s="141">
        <v>40.0</v>
      </c>
      <c r="JA50" s="134">
        <f t="shared" si="105"/>
        <v>282120</v>
      </c>
      <c r="JB50" s="127" t="s">
        <v>273</v>
      </c>
      <c r="JC50" s="127">
        <v>4136.0</v>
      </c>
      <c r="JD50" s="128" t="s">
        <v>91</v>
      </c>
      <c r="JE50" s="129" t="s">
        <v>98</v>
      </c>
      <c r="JF50" s="130" t="s">
        <v>99</v>
      </c>
      <c r="JG50" s="135">
        <v>5362.0</v>
      </c>
      <c r="JH50" s="136">
        <f t="shared" si="59"/>
        <v>6971</v>
      </c>
      <c r="JI50" s="141">
        <v>40.0</v>
      </c>
      <c r="JJ50" s="134">
        <f t="shared" si="106"/>
        <v>278840</v>
      </c>
      <c r="JK50" s="127" t="s">
        <v>273</v>
      </c>
      <c r="JL50" s="127">
        <v>4136.0</v>
      </c>
      <c r="JM50" s="128" t="s">
        <v>91</v>
      </c>
      <c r="JN50" s="129" t="s">
        <v>98</v>
      </c>
      <c r="JO50" s="130" t="s">
        <v>99</v>
      </c>
      <c r="JP50" s="135">
        <v>5298.0</v>
      </c>
      <c r="JQ50" s="136">
        <f t="shared" si="61"/>
        <v>6887</v>
      </c>
      <c r="JR50" s="141">
        <v>40.0</v>
      </c>
      <c r="JS50" s="134">
        <f t="shared" si="107"/>
        <v>275480</v>
      </c>
      <c r="JT50" s="127" t="s">
        <v>273</v>
      </c>
      <c r="JU50" s="127">
        <v>4136.0</v>
      </c>
      <c r="JV50" s="128" t="s">
        <v>91</v>
      </c>
      <c r="JW50" s="129" t="s">
        <v>98</v>
      </c>
      <c r="JX50" s="130" t="s">
        <v>99</v>
      </c>
      <c r="JY50" s="135">
        <v>5415.0</v>
      </c>
      <c r="JZ50" s="136">
        <f t="shared" si="63"/>
        <v>7040</v>
      </c>
      <c r="KA50" s="141">
        <v>40.0</v>
      </c>
      <c r="KB50" s="134">
        <f t="shared" si="108"/>
        <v>281600</v>
      </c>
      <c r="KC50" s="127" t="s">
        <v>273</v>
      </c>
      <c r="KD50" s="127">
        <v>4136.0</v>
      </c>
      <c r="KE50" s="128" t="s">
        <v>91</v>
      </c>
      <c r="KF50" s="129" t="s">
        <v>98</v>
      </c>
      <c r="KG50" s="130" t="s">
        <v>99</v>
      </c>
      <c r="KH50" s="135">
        <v>5000.0</v>
      </c>
      <c r="KI50" s="136">
        <f t="shared" si="65"/>
        <v>6500</v>
      </c>
      <c r="KJ50" s="141">
        <v>40.0</v>
      </c>
      <c r="KK50" s="134">
        <f t="shared" si="109"/>
        <v>260000</v>
      </c>
      <c r="KL50" s="127" t="s">
        <v>273</v>
      </c>
      <c r="KM50" s="127">
        <v>4136.0</v>
      </c>
      <c r="KN50" s="128" t="s">
        <v>91</v>
      </c>
      <c r="KO50" s="129" t="s">
        <v>98</v>
      </c>
      <c r="KP50" s="130" t="s">
        <v>99</v>
      </c>
      <c r="KQ50" s="135">
        <v>5515.0</v>
      </c>
      <c r="KR50" s="136">
        <f t="shared" si="67"/>
        <v>7170</v>
      </c>
      <c r="KS50" s="141">
        <v>40.0</v>
      </c>
      <c r="KT50" s="134">
        <f t="shared" si="110"/>
        <v>286800</v>
      </c>
      <c r="KU50" s="127" t="s">
        <v>273</v>
      </c>
      <c r="KV50" s="127">
        <v>4136.0</v>
      </c>
      <c r="KW50" s="128" t="s">
        <v>91</v>
      </c>
      <c r="KX50" s="129" t="s">
        <v>98</v>
      </c>
      <c r="KY50" s="130" t="s">
        <v>99</v>
      </c>
      <c r="KZ50" s="135">
        <v>5417.0</v>
      </c>
      <c r="LA50" s="136">
        <f t="shared" si="69"/>
        <v>7042</v>
      </c>
      <c r="LB50" s="141">
        <v>40.0</v>
      </c>
      <c r="LC50" s="134">
        <f t="shared" si="111"/>
        <v>281680</v>
      </c>
      <c r="LD50" s="127" t="s">
        <v>273</v>
      </c>
      <c r="LE50" s="127">
        <v>4136.0</v>
      </c>
      <c r="LF50" s="128" t="s">
        <v>91</v>
      </c>
      <c r="LG50" s="129" t="s">
        <v>98</v>
      </c>
      <c r="LH50" s="130" t="s">
        <v>99</v>
      </c>
      <c r="LI50" s="135">
        <v>5445.0</v>
      </c>
      <c r="LJ50" s="136">
        <f t="shared" si="71"/>
        <v>7079</v>
      </c>
      <c r="LK50" s="141">
        <v>40.0</v>
      </c>
      <c r="LL50" s="134">
        <f t="shared" si="112"/>
        <v>283160</v>
      </c>
      <c r="LM50" s="147" t="s">
        <v>273</v>
      </c>
      <c r="LN50" s="148">
        <v>4136.0</v>
      </c>
      <c r="LO50" s="149" t="s">
        <v>91</v>
      </c>
      <c r="LP50" s="129" t="s">
        <v>98</v>
      </c>
      <c r="LQ50" s="130" t="s">
        <v>99</v>
      </c>
      <c r="LR50" s="139">
        <v>5315.0</v>
      </c>
      <c r="LS50" s="136">
        <f t="shared" si="73"/>
        <v>6910</v>
      </c>
      <c r="LT50" s="141">
        <v>40.0</v>
      </c>
      <c r="LU50" s="134">
        <f t="shared" si="113"/>
        <v>276400</v>
      </c>
      <c r="LV50" s="147" t="s">
        <v>273</v>
      </c>
      <c r="LW50" s="148">
        <v>4136.0</v>
      </c>
      <c r="LX50" s="149" t="s">
        <v>91</v>
      </c>
      <c r="LY50" s="129" t="s">
        <v>98</v>
      </c>
      <c r="LZ50" s="130" t="s">
        <v>99</v>
      </c>
      <c r="MA50" s="139">
        <v>5338.0</v>
      </c>
      <c r="MB50" s="136">
        <f t="shared" si="75"/>
        <v>6939</v>
      </c>
      <c r="MC50" s="141">
        <v>40.0</v>
      </c>
      <c r="MD50" s="134">
        <f t="shared" si="114"/>
        <v>277560</v>
      </c>
    </row>
    <row r="51" ht="18.0" customHeight="1">
      <c r="A51" s="127">
        <v>1.4</v>
      </c>
      <c r="B51" s="127">
        <v>3722.0</v>
      </c>
      <c r="C51" s="128" t="s">
        <v>91</v>
      </c>
      <c r="D51" s="129" t="s">
        <v>274</v>
      </c>
      <c r="E51" s="130" t="s">
        <v>99</v>
      </c>
      <c r="F51" s="131">
        <v>120837.29</v>
      </c>
      <c r="G51" s="132">
        <f t="shared" si="1"/>
        <v>157088</v>
      </c>
      <c r="H51" s="140">
        <v>15.0</v>
      </c>
      <c r="I51" s="134">
        <f t="shared" si="77"/>
        <v>2356320</v>
      </c>
      <c r="J51" s="127">
        <v>1.4</v>
      </c>
      <c r="K51" s="127">
        <v>3722.0</v>
      </c>
      <c r="L51" s="128" t="s">
        <v>91</v>
      </c>
      <c r="M51" s="129" t="s">
        <v>101</v>
      </c>
      <c r="N51" s="130" t="s">
        <v>99</v>
      </c>
      <c r="O51" s="135">
        <v>120668.0</v>
      </c>
      <c r="P51" s="136">
        <f t="shared" si="3"/>
        <v>156868</v>
      </c>
      <c r="Q51" s="141">
        <v>15.0</v>
      </c>
      <c r="R51" s="134">
        <f t="shared" si="78"/>
        <v>2353020</v>
      </c>
      <c r="S51" s="127">
        <v>1.4</v>
      </c>
      <c r="T51" s="127">
        <v>3722.0</v>
      </c>
      <c r="U51" s="128" t="s">
        <v>91</v>
      </c>
      <c r="V51" s="129" t="s">
        <v>101</v>
      </c>
      <c r="W51" s="130" t="s">
        <v>99</v>
      </c>
      <c r="X51" s="135">
        <v>121286.84</v>
      </c>
      <c r="Y51" s="136">
        <f t="shared" si="5"/>
        <v>157673</v>
      </c>
      <c r="Z51" s="141">
        <v>15.0</v>
      </c>
      <c r="AA51" s="134">
        <f t="shared" si="79"/>
        <v>2365095</v>
      </c>
      <c r="AB51" s="127">
        <v>1.4</v>
      </c>
      <c r="AC51" s="127">
        <v>3722.0</v>
      </c>
      <c r="AD51" s="128" t="s">
        <v>91</v>
      </c>
      <c r="AE51" s="129" t="s">
        <v>101</v>
      </c>
      <c r="AF51" s="130" t="s">
        <v>99</v>
      </c>
      <c r="AG51" s="135">
        <v>121798.0</v>
      </c>
      <c r="AH51" s="136">
        <f t="shared" si="7"/>
        <v>158337</v>
      </c>
      <c r="AI51" s="141">
        <v>15.0</v>
      </c>
      <c r="AJ51" s="134">
        <f t="shared" si="80"/>
        <v>2375055</v>
      </c>
      <c r="AK51" s="127">
        <v>1.4</v>
      </c>
      <c r="AL51" s="127">
        <v>3722.0</v>
      </c>
      <c r="AM51" s="128" t="s">
        <v>91</v>
      </c>
      <c r="AN51" s="129" t="s">
        <v>101</v>
      </c>
      <c r="AO51" s="130" t="s">
        <v>99</v>
      </c>
      <c r="AP51" s="135">
        <v>120811.0</v>
      </c>
      <c r="AQ51" s="136">
        <f t="shared" si="9"/>
        <v>157054</v>
      </c>
      <c r="AR51" s="141">
        <v>15.0</v>
      </c>
      <c r="AS51" s="134">
        <f t="shared" si="81"/>
        <v>2355810</v>
      </c>
      <c r="AT51" s="127">
        <v>1.4</v>
      </c>
      <c r="AU51" s="127">
        <v>3722.0</v>
      </c>
      <c r="AV51" s="128" t="s">
        <v>91</v>
      </c>
      <c r="AW51" s="129" t="s">
        <v>101</v>
      </c>
      <c r="AX51" s="130" t="s">
        <v>99</v>
      </c>
      <c r="AY51" s="135">
        <v>120927.0</v>
      </c>
      <c r="AZ51" s="136">
        <f t="shared" si="11"/>
        <v>157205</v>
      </c>
      <c r="BA51" s="141">
        <v>15.0</v>
      </c>
      <c r="BB51" s="134">
        <f t="shared" si="82"/>
        <v>2358075</v>
      </c>
      <c r="BC51" s="127">
        <v>1.4</v>
      </c>
      <c r="BD51" s="127">
        <v>3722.0</v>
      </c>
      <c r="BE51" s="128" t="s">
        <v>91</v>
      </c>
      <c r="BF51" s="129" t="s">
        <v>101</v>
      </c>
      <c r="BG51" s="130" t="s">
        <v>99</v>
      </c>
      <c r="BH51" s="135">
        <v>121670.0</v>
      </c>
      <c r="BI51" s="136">
        <f t="shared" si="13"/>
        <v>158171</v>
      </c>
      <c r="BJ51" s="141">
        <v>15.0</v>
      </c>
      <c r="BK51" s="134">
        <f t="shared" si="83"/>
        <v>2372565</v>
      </c>
      <c r="BL51" s="127">
        <v>1.4</v>
      </c>
      <c r="BM51" s="127">
        <v>3722.0</v>
      </c>
      <c r="BN51" s="128" t="s">
        <v>91</v>
      </c>
      <c r="BO51" s="129" t="s">
        <v>101</v>
      </c>
      <c r="BP51" s="130" t="s">
        <v>99</v>
      </c>
      <c r="BQ51" s="135">
        <v>121981.0</v>
      </c>
      <c r="BR51" s="136">
        <f t="shared" si="15"/>
        <v>158575</v>
      </c>
      <c r="BS51" s="141">
        <v>15.0</v>
      </c>
      <c r="BT51" s="134">
        <f t="shared" si="84"/>
        <v>2378625</v>
      </c>
      <c r="BU51" s="127">
        <v>1.4</v>
      </c>
      <c r="BV51" s="127">
        <v>3722.0</v>
      </c>
      <c r="BW51" s="128" t="s">
        <v>91</v>
      </c>
      <c r="BX51" s="129" t="s">
        <v>101</v>
      </c>
      <c r="BY51" s="130" t="s">
        <v>99</v>
      </c>
      <c r="BZ51" s="135">
        <v>121736.0</v>
      </c>
      <c r="CA51" s="136">
        <f t="shared" si="17"/>
        <v>158257</v>
      </c>
      <c r="CB51" s="141">
        <v>15.0</v>
      </c>
      <c r="CC51" s="134">
        <f t="shared" si="85"/>
        <v>2373855</v>
      </c>
      <c r="CD51" s="127" t="s">
        <v>275</v>
      </c>
      <c r="CE51" s="127">
        <v>3722.0</v>
      </c>
      <c r="CF51" s="128" t="s">
        <v>91</v>
      </c>
      <c r="CG51" s="129" t="s">
        <v>101</v>
      </c>
      <c r="CH51" s="130" t="s">
        <v>99</v>
      </c>
      <c r="CI51" s="135">
        <v>118166.0</v>
      </c>
      <c r="CJ51" s="136">
        <f t="shared" si="19"/>
        <v>153616</v>
      </c>
      <c r="CK51" s="141">
        <v>15.0</v>
      </c>
      <c r="CL51" s="134">
        <f t="shared" si="86"/>
        <v>2304240</v>
      </c>
      <c r="CM51" s="127" t="s">
        <v>275</v>
      </c>
      <c r="CN51" s="127">
        <v>3722.0</v>
      </c>
      <c r="CO51" s="128" t="s">
        <v>91</v>
      </c>
      <c r="CP51" s="129" t="s">
        <v>101</v>
      </c>
      <c r="CQ51" s="130" t="s">
        <v>99</v>
      </c>
      <c r="CR51" s="135">
        <v>122523.28</v>
      </c>
      <c r="CS51" s="136">
        <f t="shared" si="21"/>
        <v>159280</v>
      </c>
      <c r="CT51" s="141">
        <v>15.0</v>
      </c>
      <c r="CU51" s="134">
        <f t="shared" si="87"/>
        <v>2389200</v>
      </c>
      <c r="CV51" s="127" t="s">
        <v>275</v>
      </c>
      <c r="CW51" s="127">
        <v>3722.0</v>
      </c>
      <c r="CX51" s="128" t="s">
        <v>91</v>
      </c>
      <c r="CY51" s="129" t="s">
        <v>101</v>
      </c>
      <c r="CZ51" s="130" t="s">
        <v>99</v>
      </c>
      <c r="DA51" s="135">
        <v>123303.0</v>
      </c>
      <c r="DB51" s="136">
        <f t="shared" si="23"/>
        <v>160294</v>
      </c>
      <c r="DC51" s="141">
        <v>15.0</v>
      </c>
      <c r="DD51" s="134">
        <f t="shared" si="88"/>
        <v>2404410</v>
      </c>
      <c r="DE51" s="127" t="s">
        <v>275</v>
      </c>
      <c r="DF51" s="127">
        <v>3722.0</v>
      </c>
      <c r="DG51" s="128" t="s">
        <v>91</v>
      </c>
      <c r="DH51" s="129" t="s">
        <v>101</v>
      </c>
      <c r="DI51" s="130" t="s">
        <v>99</v>
      </c>
      <c r="DJ51" s="135">
        <v>128440.0</v>
      </c>
      <c r="DK51" s="136">
        <f t="shared" si="25"/>
        <v>166972</v>
      </c>
      <c r="DL51" s="141">
        <v>15.0</v>
      </c>
      <c r="DM51" s="134">
        <f t="shared" si="89"/>
        <v>2504580</v>
      </c>
      <c r="DN51" s="127" t="s">
        <v>275</v>
      </c>
      <c r="DO51" s="127">
        <v>3722.0</v>
      </c>
      <c r="DP51" s="128" t="s">
        <v>91</v>
      </c>
      <c r="DQ51" s="129" t="s">
        <v>101</v>
      </c>
      <c r="DR51" s="130" t="s">
        <v>99</v>
      </c>
      <c r="DS51" s="135">
        <v>121518.0</v>
      </c>
      <c r="DT51" s="136">
        <f t="shared" si="27"/>
        <v>157973</v>
      </c>
      <c r="DU51" s="141">
        <v>15.0</v>
      </c>
      <c r="DV51" s="134">
        <f t="shared" si="90"/>
        <v>2369595</v>
      </c>
      <c r="DW51" s="127" t="s">
        <v>275</v>
      </c>
      <c r="DX51" s="127">
        <v>3722.0</v>
      </c>
      <c r="DY51" s="128" t="s">
        <v>91</v>
      </c>
      <c r="DZ51" s="129" t="s">
        <v>101</v>
      </c>
      <c r="EA51" s="130" t="s">
        <v>99</v>
      </c>
      <c r="EB51" s="135">
        <v>120475.0</v>
      </c>
      <c r="EC51" s="136">
        <f t="shared" si="29"/>
        <v>156618</v>
      </c>
      <c r="ED51" s="141">
        <v>15.0</v>
      </c>
      <c r="EE51" s="134">
        <f t="shared" si="91"/>
        <v>2349270</v>
      </c>
      <c r="EF51" s="127">
        <v>1.4</v>
      </c>
      <c r="EG51" s="127">
        <v>3722.0</v>
      </c>
      <c r="EH51" s="128" t="s">
        <v>91</v>
      </c>
      <c r="EI51" s="129" t="s">
        <v>101</v>
      </c>
      <c r="EJ51" s="130" t="s">
        <v>99</v>
      </c>
      <c r="EK51" s="135">
        <v>128441.0</v>
      </c>
      <c r="EL51" s="136">
        <f t="shared" si="31"/>
        <v>166973</v>
      </c>
      <c r="EM51" s="141">
        <v>15.0</v>
      </c>
      <c r="EN51" s="134">
        <f t="shared" si="92"/>
        <v>2504595</v>
      </c>
      <c r="EO51" s="127">
        <v>1.4</v>
      </c>
      <c r="EP51" s="127">
        <v>3722.0</v>
      </c>
      <c r="EQ51" s="128" t="s">
        <v>91</v>
      </c>
      <c r="ER51" s="129" t="s">
        <v>101</v>
      </c>
      <c r="ES51" s="130" t="s">
        <v>99</v>
      </c>
      <c r="ET51" s="135">
        <v>121621.0</v>
      </c>
      <c r="EU51" s="136">
        <f t="shared" si="33"/>
        <v>158107</v>
      </c>
      <c r="EV51" s="141">
        <v>15.0</v>
      </c>
      <c r="EW51" s="134">
        <f t="shared" si="93"/>
        <v>2371605</v>
      </c>
      <c r="EX51" s="127">
        <v>1.4</v>
      </c>
      <c r="EY51" s="127">
        <v>3722.0</v>
      </c>
      <c r="EZ51" s="128" t="s">
        <v>91</v>
      </c>
      <c r="FA51" s="129" t="s">
        <v>101</v>
      </c>
      <c r="FB51" s="130" t="s">
        <v>99</v>
      </c>
      <c r="FC51" s="135">
        <v>121376.0</v>
      </c>
      <c r="FD51" s="136">
        <f t="shared" si="35"/>
        <v>157789</v>
      </c>
      <c r="FE51" s="141">
        <v>15.0</v>
      </c>
      <c r="FF51" s="134">
        <f t="shared" si="94"/>
        <v>2366835</v>
      </c>
      <c r="FG51" s="127">
        <v>1.4</v>
      </c>
      <c r="FH51" s="127">
        <v>3722.0</v>
      </c>
      <c r="FI51" s="128" t="s">
        <v>91</v>
      </c>
      <c r="FJ51" s="129" t="s">
        <v>101</v>
      </c>
      <c r="FK51" s="130" t="s">
        <v>99</v>
      </c>
      <c r="FL51" s="135">
        <v>122340.0</v>
      </c>
      <c r="FM51" s="136">
        <f t="shared" si="37"/>
        <v>159042</v>
      </c>
      <c r="FN51" s="141">
        <v>15.0</v>
      </c>
      <c r="FO51" s="134">
        <f t="shared" si="95"/>
        <v>2385630</v>
      </c>
      <c r="FP51" s="127">
        <v>1.4</v>
      </c>
      <c r="FQ51" s="127">
        <v>3722.0</v>
      </c>
      <c r="FR51" s="128" t="s">
        <v>91</v>
      </c>
      <c r="FS51" s="129" t="s">
        <v>101</v>
      </c>
      <c r="FT51" s="130" t="s">
        <v>99</v>
      </c>
      <c r="FU51" s="135">
        <v>121313.0</v>
      </c>
      <c r="FV51" s="136">
        <f t="shared" si="39"/>
        <v>157707</v>
      </c>
      <c r="FW51" s="141">
        <v>15.0</v>
      </c>
      <c r="FX51" s="134">
        <f t="shared" si="96"/>
        <v>2365605</v>
      </c>
      <c r="FY51" s="127" t="s">
        <v>275</v>
      </c>
      <c r="FZ51" s="127">
        <v>3722.0</v>
      </c>
      <c r="GA51" s="128" t="s">
        <v>91</v>
      </c>
      <c r="GB51" s="129" t="s">
        <v>101</v>
      </c>
      <c r="GC51" s="130" t="s">
        <v>99</v>
      </c>
      <c r="GD51" s="135">
        <v>121778.0</v>
      </c>
      <c r="GE51" s="136">
        <f t="shared" si="41"/>
        <v>158311</v>
      </c>
      <c r="GF51" s="141">
        <v>15.0</v>
      </c>
      <c r="GG51" s="134">
        <f t="shared" si="97"/>
        <v>2374665</v>
      </c>
      <c r="GH51" s="127" t="s">
        <v>275</v>
      </c>
      <c r="GI51" s="127">
        <v>3722.0</v>
      </c>
      <c r="GJ51" s="128" t="s">
        <v>91</v>
      </c>
      <c r="GK51" s="129" t="s">
        <v>101</v>
      </c>
      <c r="GL51" s="130" t="s">
        <v>99</v>
      </c>
      <c r="GM51" s="135">
        <v>121294.0</v>
      </c>
      <c r="GN51" s="136">
        <f t="shared" si="43"/>
        <v>157682</v>
      </c>
      <c r="GO51" s="141">
        <v>15.0</v>
      </c>
      <c r="GP51" s="134">
        <f t="shared" si="98"/>
        <v>2365230</v>
      </c>
      <c r="GQ51" s="127">
        <v>1.4</v>
      </c>
      <c r="GR51" s="127">
        <v>3722.0</v>
      </c>
      <c r="GS51" s="128" t="s">
        <v>91</v>
      </c>
      <c r="GT51" s="129" t="s">
        <v>101</v>
      </c>
      <c r="GU51" s="130" t="s">
        <v>99</v>
      </c>
      <c r="GV51" s="135">
        <v>122892.35</v>
      </c>
      <c r="GW51" s="136">
        <f t="shared" si="45"/>
        <v>159760</v>
      </c>
      <c r="GX51" s="141">
        <v>15.0</v>
      </c>
      <c r="GY51" s="134">
        <f t="shared" si="99"/>
        <v>2396400</v>
      </c>
      <c r="GZ51" s="127" t="s">
        <v>275</v>
      </c>
      <c r="HA51" s="127">
        <v>3722.0</v>
      </c>
      <c r="HB51" s="128" t="s">
        <v>91</v>
      </c>
      <c r="HC51" s="129" t="s">
        <v>101</v>
      </c>
      <c r="HD51" s="130" t="s">
        <v>99</v>
      </c>
      <c r="HE51" s="135">
        <v>128441.0</v>
      </c>
      <c r="HF51" s="136">
        <f t="shared" si="47"/>
        <v>166973</v>
      </c>
      <c r="HG51" s="141">
        <v>15.0</v>
      </c>
      <c r="HH51" s="134">
        <f t="shared" si="100"/>
        <v>2504595</v>
      </c>
      <c r="HI51" s="127" t="s">
        <v>275</v>
      </c>
      <c r="HJ51" s="127">
        <v>3722.0</v>
      </c>
      <c r="HK51" s="128" t="s">
        <v>91</v>
      </c>
      <c r="HL51" s="129" t="s">
        <v>101</v>
      </c>
      <c r="HM51" s="130" t="s">
        <v>99</v>
      </c>
      <c r="HN51" s="135">
        <v>128441.0</v>
      </c>
      <c r="HO51" s="136">
        <f t="shared" si="49"/>
        <v>166973</v>
      </c>
      <c r="HP51" s="141">
        <v>15.0</v>
      </c>
      <c r="HQ51" s="134">
        <f t="shared" si="101"/>
        <v>2504595</v>
      </c>
      <c r="HR51" s="127" t="s">
        <v>275</v>
      </c>
      <c r="HS51" s="127">
        <v>3722.0</v>
      </c>
      <c r="HT51" s="128" t="s">
        <v>91</v>
      </c>
      <c r="HU51" s="129" t="s">
        <v>101</v>
      </c>
      <c r="HV51" s="130" t="s">
        <v>99</v>
      </c>
      <c r="HW51" s="135">
        <v>122000.0</v>
      </c>
      <c r="HX51" s="136">
        <f t="shared" si="51"/>
        <v>158600</v>
      </c>
      <c r="HY51" s="141">
        <v>15.0</v>
      </c>
      <c r="HZ51" s="134">
        <f t="shared" si="102"/>
        <v>2379000</v>
      </c>
      <c r="IA51" s="147" t="s">
        <v>275</v>
      </c>
      <c r="IB51" s="148">
        <v>3722.0</v>
      </c>
      <c r="IC51" s="149" t="s">
        <v>91</v>
      </c>
      <c r="ID51" s="150" t="s">
        <v>101</v>
      </c>
      <c r="IE51" s="151" t="s">
        <v>99</v>
      </c>
      <c r="IF51" s="135">
        <v>121120.0</v>
      </c>
      <c r="IG51" s="136">
        <f t="shared" si="53"/>
        <v>157456</v>
      </c>
      <c r="IH51" s="141">
        <v>15.0</v>
      </c>
      <c r="II51" s="134">
        <f t="shared" si="103"/>
        <v>2361840</v>
      </c>
      <c r="IJ51" s="127" t="s">
        <v>275</v>
      </c>
      <c r="IK51" s="127">
        <v>3722.0</v>
      </c>
      <c r="IL51" s="128" t="s">
        <v>91</v>
      </c>
      <c r="IM51" s="129" t="s">
        <v>101</v>
      </c>
      <c r="IN51" s="130" t="s">
        <v>99</v>
      </c>
      <c r="IO51" s="135">
        <v>121390.0</v>
      </c>
      <c r="IP51" s="136">
        <f t="shared" si="55"/>
        <v>157807</v>
      </c>
      <c r="IQ51" s="141">
        <v>15.0</v>
      </c>
      <c r="IR51" s="134">
        <f t="shared" si="104"/>
        <v>2367105</v>
      </c>
      <c r="IS51" s="127" t="s">
        <v>275</v>
      </c>
      <c r="IT51" s="127">
        <v>3722.0</v>
      </c>
      <c r="IU51" s="128" t="s">
        <v>91</v>
      </c>
      <c r="IV51" s="129" t="s">
        <v>101</v>
      </c>
      <c r="IW51" s="130" t="s">
        <v>99</v>
      </c>
      <c r="IX51" s="135">
        <v>121287.0</v>
      </c>
      <c r="IY51" s="136">
        <f t="shared" si="57"/>
        <v>157673</v>
      </c>
      <c r="IZ51" s="141">
        <v>15.0</v>
      </c>
      <c r="JA51" s="134">
        <f t="shared" si="105"/>
        <v>2365095</v>
      </c>
      <c r="JB51" s="127" t="s">
        <v>275</v>
      </c>
      <c r="JC51" s="127">
        <v>3722.0</v>
      </c>
      <c r="JD51" s="128" t="s">
        <v>91</v>
      </c>
      <c r="JE51" s="129" t="s">
        <v>101</v>
      </c>
      <c r="JF51" s="130" t="s">
        <v>99</v>
      </c>
      <c r="JG51" s="135">
        <v>119874.0</v>
      </c>
      <c r="JH51" s="136">
        <f t="shared" si="59"/>
        <v>155836</v>
      </c>
      <c r="JI51" s="141">
        <v>15.0</v>
      </c>
      <c r="JJ51" s="134">
        <f t="shared" si="106"/>
        <v>2337540</v>
      </c>
      <c r="JK51" s="127" t="s">
        <v>275</v>
      </c>
      <c r="JL51" s="127">
        <v>3722.0</v>
      </c>
      <c r="JM51" s="128" t="s">
        <v>91</v>
      </c>
      <c r="JN51" s="129" t="s">
        <v>101</v>
      </c>
      <c r="JO51" s="130" t="s">
        <v>99</v>
      </c>
      <c r="JP51" s="135">
        <v>118448.0</v>
      </c>
      <c r="JQ51" s="136">
        <f t="shared" si="61"/>
        <v>153982</v>
      </c>
      <c r="JR51" s="141">
        <v>15.0</v>
      </c>
      <c r="JS51" s="134">
        <f t="shared" si="107"/>
        <v>2309730</v>
      </c>
      <c r="JT51" s="127" t="s">
        <v>275</v>
      </c>
      <c r="JU51" s="127">
        <v>3722.0</v>
      </c>
      <c r="JV51" s="128" t="s">
        <v>91</v>
      </c>
      <c r="JW51" s="129" t="s">
        <v>101</v>
      </c>
      <c r="JX51" s="130" t="s">
        <v>99</v>
      </c>
      <c r="JY51" s="135">
        <v>121073.0</v>
      </c>
      <c r="JZ51" s="136">
        <f t="shared" si="63"/>
        <v>157395</v>
      </c>
      <c r="KA51" s="141">
        <v>15.0</v>
      </c>
      <c r="KB51" s="134">
        <f t="shared" si="108"/>
        <v>2360925</v>
      </c>
      <c r="KC51" s="127" t="s">
        <v>275</v>
      </c>
      <c r="KD51" s="127">
        <v>3722.0</v>
      </c>
      <c r="KE51" s="128" t="s">
        <v>91</v>
      </c>
      <c r="KF51" s="129" t="s">
        <v>101</v>
      </c>
      <c r="KG51" s="130" t="s">
        <v>99</v>
      </c>
      <c r="KH51" s="135">
        <v>128000.0</v>
      </c>
      <c r="KI51" s="136">
        <f t="shared" si="65"/>
        <v>166400</v>
      </c>
      <c r="KJ51" s="141">
        <v>15.0</v>
      </c>
      <c r="KK51" s="134">
        <f t="shared" si="109"/>
        <v>2496000</v>
      </c>
      <c r="KL51" s="127" t="s">
        <v>275</v>
      </c>
      <c r="KM51" s="127">
        <v>3722.0</v>
      </c>
      <c r="KN51" s="128" t="s">
        <v>91</v>
      </c>
      <c r="KO51" s="129" t="s">
        <v>101</v>
      </c>
      <c r="KP51" s="130" t="s">
        <v>99</v>
      </c>
      <c r="KQ51" s="135">
        <v>123303.0</v>
      </c>
      <c r="KR51" s="136">
        <f t="shared" si="67"/>
        <v>160294</v>
      </c>
      <c r="KS51" s="141">
        <v>15.0</v>
      </c>
      <c r="KT51" s="134">
        <f t="shared" si="110"/>
        <v>2404410</v>
      </c>
      <c r="KU51" s="127" t="s">
        <v>275</v>
      </c>
      <c r="KV51" s="127">
        <v>3722.0</v>
      </c>
      <c r="KW51" s="128" t="s">
        <v>91</v>
      </c>
      <c r="KX51" s="129" t="s">
        <v>101</v>
      </c>
      <c r="KY51" s="130" t="s">
        <v>99</v>
      </c>
      <c r="KZ51" s="135">
        <v>121110.0</v>
      </c>
      <c r="LA51" s="136">
        <f t="shared" si="69"/>
        <v>157443</v>
      </c>
      <c r="LB51" s="141">
        <v>15.0</v>
      </c>
      <c r="LC51" s="134">
        <f t="shared" si="111"/>
        <v>2361645</v>
      </c>
      <c r="LD51" s="127" t="s">
        <v>275</v>
      </c>
      <c r="LE51" s="127">
        <v>3722.0</v>
      </c>
      <c r="LF51" s="128" t="s">
        <v>91</v>
      </c>
      <c r="LG51" s="129" t="s">
        <v>101</v>
      </c>
      <c r="LH51" s="130" t="s">
        <v>99</v>
      </c>
      <c r="LI51" s="135">
        <v>121724.0</v>
      </c>
      <c r="LJ51" s="136">
        <f t="shared" si="71"/>
        <v>158241</v>
      </c>
      <c r="LK51" s="141">
        <v>15.0</v>
      </c>
      <c r="LL51" s="134">
        <f t="shared" si="112"/>
        <v>2373615</v>
      </c>
      <c r="LM51" s="147" t="s">
        <v>275</v>
      </c>
      <c r="LN51" s="148">
        <v>3722.0</v>
      </c>
      <c r="LO51" s="149" t="s">
        <v>91</v>
      </c>
      <c r="LP51" s="129" t="s">
        <v>101</v>
      </c>
      <c r="LQ51" s="130" t="s">
        <v>99</v>
      </c>
      <c r="LR51" s="139">
        <v>118831.0</v>
      </c>
      <c r="LS51" s="136">
        <f t="shared" si="73"/>
        <v>154480</v>
      </c>
      <c r="LT51" s="141">
        <v>15.0</v>
      </c>
      <c r="LU51" s="134">
        <f t="shared" si="113"/>
        <v>2317200</v>
      </c>
      <c r="LV51" s="147" t="s">
        <v>275</v>
      </c>
      <c r="LW51" s="148">
        <v>3722.0</v>
      </c>
      <c r="LX51" s="149" t="s">
        <v>91</v>
      </c>
      <c r="LY51" s="129" t="s">
        <v>101</v>
      </c>
      <c r="LZ51" s="130" t="s">
        <v>99</v>
      </c>
      <c r="MA51" s="139">
        <v>119331.0</v>
      </c>
      <c r="MB51" s="136">
        <f t="shared" si="75"/>
        <v>155130</v>
      </c>
      <c r="MC51" s="141">
        <v>15.0</v>
      </c>
      <c r="MD51" s="134">
        <f t="shared" si="114"/>
        <v>2326950</v>
      </c>
    </row>
    <row r="52" ht="18.0" customHeight="1">
      <c r="A52" s="127">
        <v>1.41</v>
      </c>
      <c r="B52" s="127">
        <v>3878.0</v>
      </c>
      <c r="C52" s="128" t="s">
        <v>91</v>
      </c>
      <c r="D52" s="129" t="s">
        <v>103</v>
      </c>
      <c r="E52" s="130" t="s">
        <v>99</v>
      </c>
      <c r="F52" s="131">
        <v>1765051.81</v>
      </c>
      <c r="G52" s="132">
        <f t="shared" si="1"/>
        <v>2294567</v>
      </c>
      <c r="H52" s="140">
        <v>15.0</v>
      </c>
      <c r="I52" s="134">
        <f t="shared" si="77"/>
        <v>34418505</v>
      </c>
      <c r="J52" s="127">
        <v>1.41</v>
      </c>
      <c r="K52" s="127">
        <v>3878.0</v>
      </c>
      <c r="L52" s="128" t="s">
        <v>91</v>
      </c>
      <c r="M52" s="129" t="s">
        <v>103</v>
      </c>
      <c r="N52" s="130" t="s">
        <v>99</v>
      </c>
      <c r="O52" s="135">
        <v>1762581.0</v>
      </c>
      <c r="P52" s="136">
        <f t="shared" si="3"/>
        <v>2291355</v>
      </c>
      <c r="Q52" s="141">
        <v>15.0</v>
      </c>
      <c r="R52" s="134">
        <f t="shared" si="78"/>
        <v>34370325</v>
      </c>
      <c r="S52" s="127">
        <v>1.41</v>
      </c>
      <c r="T52" s="127">
        <v>3878.0</v>
      </c>
      <c r="U52" s="128" t="s">
        <v>91</v>
      </c>
      <c r="V52" s="129" t="s">
        <v>103</v>
      </c>
      <c r="W52" s="130" t="s">
        <v>99</v>
      </c>
      <c r="X52" s="135">
        <v>1771618.23</v>
      </c>
      <c r="Y52" s="136">
        <f t="shared" si="5"/>
        <v>2303104</v>
      </c>
      <c r="Z52" s="141">
        <v>15.0</v>
      </c>
      <c r="AA52" s="134">
        <f t="shared" si="79"/>
        <v>34546560</v>
      </c>
      <c r="AB52" s="127">
        <v>1.41</v>
      </c>
      <c r="AC52" s="127">
        <v>3878.0</v>
      </c>
      <c r="AD52" s="128" t="s">
        <v>91</v>
      </c>
      <c r="AE52" s="129" t="s">
        <v>103</v>
      </c>
      <c r="AF52" s="130" t="s">
        <v>99</v>
      </c>
      <c r="AG52" s="135">
        <v>1779084.0</v>
      </c>
      <c r="AH52" s="136">
        <f t="shared" si="7"/>
        <v>2312809</v>
      </c>
      <c r="AI52" s="141">
        <v>15.0</v>
      </c>
      <c r="AJ52" s="134">
        <f t="shared" si="80"/>
        <v>34692135</v>
      </c>
      <c r="AK52" s="127">
        <v>1.41</v>
      </c>
      <c r="AL52" s="127">
        <v>3878.0</v>
      </c>
      <c r="AM52" s="128" t="s">
        <v>91</v>
      </c>
      <c r="AN52" s="129" t="s">
        <v>103</v>
      </c>
      <c r="AO52" s="130" t="s">
        <v>99</v>
      </c>
      <c r="AP52" s="135">
        <v>1764676.0</v>
      </c>
      <c r="AQ52" s="136">
        <f t="shared" si="9"/>
        <v>2294079</v>
      </c>
      <c r="AR52" s="141">
        <v>15.0</v>
      </c>
      <c r="AS52" s="134">
        <f t="shared" si="81"/>
        <v>34411185</v>
      </c>
      <c r="AT52" s="127">
        <v>1.41</v>
      </c>
      <c r="AU52" s="127">
        <v>3878.0</v>
      </c>
      <c r="AV52" s="128" t="s">
        <v>91</v>
      </c>
      <c r="AW52" s="129" t="s">
        <v>103</v>
      </c>
      <c r="AX52" s="130" t="s">
        <v>99</v>
      </c>
      <c r="AY52" s="135">
        <v>1766365.0</v>
      </c>
      <c r="AZ52" s="136">
        <f t="shared" si="11"/>
        <v>2296275</v>
      </c>
      <c r="BA52" s="141">
        <v>15.0</v>
      </c>
      <c r="BB52" s="134">
        <f t="shared" si="82"/>
        <v>34444125</v>
      </c>
      <c r="BC52" s="127">
        <v>1.41</v>
      </c>
      <c r="BD52" s="127">
        <v>3878.0</v>
      </c>
      <c r="BE52" s="128" t="s">
        <v>91</v>
      </c>
      <c r="BF52" s="129" t="s">
        <v>103</v>
      </c>
      <c r="BG52" s="130" t="s">
        <v>99</v>
      </c>
      <c r="BH52" s="135">
        <v>1777209.0</v>
      </c>
      <c r="BI52" s="136">
        <f t="shared" si="13"/>
        <v>2310372</v>
      </c>
      <c r="BJ52" s="141">
        <v>15.0</v>
      </c>
      <c r="BK52" s="134">
        <f t="shared" si="83"/>
        <v>34655580</v>
      </c>
      <c r="BL52" s="127">
        <v>1.41</v>
      </c>
      <c r="BM52" s="127">
        <v>3878.0</v>
      </c>
      <c r="BN52" s="128" t="s">
        <v>91</v>
      </c>
      <c r="BO52" s="129" t="s">
        <v>103</v>
      </c>
      <c r="BP52" s="130" t="s">
        <v>99</v>
      </c>
      <c r="BQ52" s="135">
        <v>1781753.0</v>
      </c>
      <c r="BR52" s="136">
        <f t="shared" si="15"/>
        <v>2316279</v>
      </c>
      <c r="BS52" s="141">
        <v>15.0</v>
      </c>
      <c r="BT52" s="134">
        <f t="shared" si="84"/>
        <v>34744185</v>
      </c>
      <c r="BU52" s="127">
        <v>1.41</v>
      </c>
      <c r="BV52" s="127">
        <v>3878.0</v>
      </c>
      <c r="BW52" s="128" t="s">
        <v>91</v>
      </c>
      <c r="BX52" s="129" t="s">
        <v>103</v>
      </c>
      <c r="BY52" s="130" t="s">
        <v>99</v>
      </c>
      <c r="BZ52" s="135">
        <v>1778185.0</v>
      </c>
      <c r="CA52" s="136">
        <f t="shared" si="17"/>
        <v>2311641</v>
      </c>
      <c r="CB52" s="141">
        <v>15.0</v>
      </c>
      <c r="CC52" s="134">
        <f t="shared" si="85"/>
        <v>34674615</v>
      </c>
      <c r="CD52" s="127" t="s">
        <v>276</v>
      </c>
      <c r="CE52" s="127">
        <v>3878.0</v>
      </c>
      <c r="CF52" s="128" t="s">
        <v>91</v>
      </c>
      <c r="CG52" s="129" t="s">
        <v>103</v>
      </c>
      <c r="CH52" s="130" t="s">
        <v>99</v>
      </c>
      <c r="CI52" s="135">
        <v>1726029.0</v>
      </c>
      <c r="CJ52" s="136">
        <f t="shared" si="19"/>
        <v>2243838</v>
      </c>
      <c r="CK52" s="141">
        <v>15.0</v>
      </c>
      <c r="CL52" s="134">
        <f t="shared" si="86"/>
        <v>33657570</v>
      </c>
      <c r="CM52" s="127" t="s">
        <v>276</v>
      </c>
      <c r="CN52" s="127">
        <v>3878.0</v>
      </c>
      <c r="CO52" s="128" t="s">
        <v>91</v>
      </c>
      <c r="CP52" s="129" t="s">
        <v>103</v>
      </c>
      <c r="CQ52" s="130" t="s">
        <v>99</v>
      </c>
      <c r="CR52" s="135">
        <v>1789678.71</v>
      </c>
      <c r="CS52" s="136">
        <f t="shared" si="21"/>
        <v>2326582</v>
      </c>
      <c r="CT52" s="141">
        <v>15.0</v>
      </c>
      <c r="CU52" s="134">
        <f t="shared" si="87"/>
        <v>34898730</v>
      </c>
      <c r="CV52" s="127" t="s">
        <v>276</v>
      </c>
      <c r="CW52" s="127">
        <v>3878.0</v>
      </c>
      <c r="CX52" s="128" t="s">
        <v>91</v>
      </c>
      <c r="CY52" s="129" t="s">
        <v>103</v>
      </c>
      <c r="CZ52" s="130" t="s">
        <v>99</v>
      </c>
      <c r="DA52" s="135">
        <v>1801073.0</v>
      </c>
      <c r="DB52" s="136">
        <f t="shared" si="23"/>
        <v>2341395</v>
      </c>
      <c r="DC52" s="141">
        <v>15.0</v>
      </c>
      <c r="DD52" s="134">
        <f t="shared" si="88"/>
        <v>35120925</v>
      </c>
      <c r="DE52" s="127" t="s">
        <v>276</v>
      </c>
      <c r="DF52" s="127">
        <v>3878.0</v>
      </c>
      <c r="DG52" s="128" t="s">
        <v>91</v>
      </c>
      <c r="DH52" s="129" t="s">
        <v>103</v>
      </c>
      <c r="DI52" s="130" t="s">
        <v>99</v>
      </c>
      <c r="DJ52" s="135">
        <v>1876110.0</v>
      </c>
      <c r="DK52" s="136">
        <f t="shared" si="25"/>
        <v>2438943</v>
      </c>
      <c r="DL52" s="141">
        <v>15.0</v>
      </c>
      <c r="DM52" s="134">
        <f t="shared" si="89"/>
        <v>36584145</v>
      </c>
      <c r="DN52" s="127" t="s">
        <v>276</v>
      </c>
      <c r="DO52" s="127">
        <v>3878.0</v>
      </c>
      <c r="DP52" s="128" t="s">
        <v>91</v>
      </c>
      <c r="DQ52" s="129" t="s">
        <v>103</v>
      </c>
      <c r="DR52" s="130" t="s">
        <v>99</v>
      </c>
      <c r="DS52" s="135">
        <v>1774995.0</v>
      </c>
      <c r="DT52" s="136">
        <f t="shared" si="27"/>
        <v>2307494</v>
      </c>
      <c r="DU52" s="141">
        <v>15.0</v>
      </c>
      <c r="DV52" s="134">
        <f t="shared" si="90"/>
        <v>34612410</v>
      </c>
      <c r="DW52" s="127" t="s">
        <v>276</v>
      </c>
      <c r="DX52" s="127">
        <v>3878.0</v>
      </c>
      <c r="DY52" s="128" t="s">
        <v>91</v>
      </c>
      <c r="DZ52" s="129" t="s">
        <v>103</v>
      </c>
      <c r="EA52" s="130" t="s">
        <v>99</v>
      </c>
      <c r="EB52" s="135">
        <v>1759771.0</v>
      </c>
      <c r="EC52" s="136">
        <f t="shared" si="29"/>
        <v>2287702</v>
      </c>
      <c r="ED52" s="141">
        <v>15.0</v>
      </c>
      <c r="EE52" s="134">
        <f t="shared" si="91"/>
        <v>34315530</v>
      </c>
      <c r="EF52" s="127">
        <v>1.41</v>
      </c>
      <c r="EG52" s="127">
        <v>3878.0</v>
      </c>
      <c r="EH52" s="128" t="s">
        <v>91</v>
      </c>
      <c r="EI52" s="129" t="s">
        <v>103</v>
      </c>
      <c r="EJ52" s="130" t="s">
        <v>99</v>
      </c>
      <c r="EK52" s="135">
        <v>1876118.0</v>
      </c>
      <c r="EL52" s="136">
        <f t="shared" si="31"/>
        <v>2438953</v>
      </c>
      <c r="EM52" s="141">
        <v>15.0</v>
      </c>
      <c r="EN52" s="134">
        <f t="shared" si="92"/>
        <v>36584295</v>
      </c>
      <c r="EO52" s="127">
        <v>1.41</v>
      </c>
      <c r="EP52" s="127">
        <v>3878.0</v>
      </c>
      <c r="EQ52" s="128" t="s">
        <v>91</v>
      </c>
      <c r="ER52" s="129" t="s">
        <v>103</v>
      </c>
      <c r="ES52" s="130" t="s">
        <v>99</v>
      </c>
      <c r="ET52" s="135">
        <v>1776496.0</v>
      </c>
      <c r="EU52" s="136">
        <f t="shared" si="33"/>
        <v>2309445</v>
      </c>
      <c r="EV52" s="141">
        <v>15.0</v>
      </c>
      <c r="EW52" s="134">
        <f t="shared" si="93"/>
        <v>34641675</v>
      </c>
      <c r="EX52" s="127">
        <v>1.41</v>
      </c>
      <c r="EY52" s="127">
        <v>3878.0</v>
      </c>
      <c r="EZ52" s="128" t="s">
        <v>91</v>
      </c>
      <c r="FA52" s="129" t="s">
        <v>103</v>
      </c>
      <c r="FB52" s="130" t="s">
        <v>99</v>
      </c>
      <c r="FC52" s="135">
        <v>1772931.0</v>
      </c>
      <c r="FD52" s="136">
        <f t="shared" si="35"/>
        <v>2304810</v>
      </c>
      <c r="FE52" s="141">
        <v>15.0</v>
      </c>
      <c r="FF52" s="134">
        <f t="shared" si="94"/>
        <v>34572150</v>
      </c>
      <c r="FG52" s="127">
        <v>1.41</v>
      </c>
      <c r="FH52" s="127">
        <v>3878.0</v>
      </c>
      <c r="FI52" s="128" t="s">
        <v>91</v>
      </c>
      <c r="FJ52" s="129" t="s">
        <v>103</v>
      </c>
      <c r="FK52" s="130" t="s">
        <v>99</v>
      </c>
      <c r="FL52" s="135">
        <v>1787002.0</v>
      </c>
      <c r="FM52" s="136">
        <f t="shared" si="37"/>
        <v>2323103</v>
      </c>
      <c r="FN52" s="141">
        <v>15.0</v>
      </c>
      <c r="FO52" s="134">
        <f t="shared" si="95"/>
        <v>34846545</v>
      </c>
      <c r="FP52" s="127">
        <v>1.41</v>
      </c>
      <c r="FQ52" s="127">
        <v>3878.0</v>
      </c>
      <c r="FR52" s="128" t="s">
        <v>91</v>
      </c>
      <c r="FS52" s="129" t="s">
        <v>103</v>
      </c>
      <c r="FT52" s="130" t="s">
        <v>99</v>
      </c>
      <c r="FU52" s="135">
        <v>1771993.0</v>
      </c>
      <c r="FV52" s="136">
        <f t="shared" si="39"/>
        <v>2303591</v>
      </c>
      <c r="FW52" s="141">
        <v>15.0</v>
      </c>
      <c r="FX52" s="134">
        <f t="shared" si="96"/>
        <v>34553865</v>
      </c>
      <c r="FY52" s="127" t="s">
        <v>276</v>
      </c>
      <c r="FZ52" s="127">
        <v>3878.0</v>
      </c>
      <c r="GA52" s="128" t="s">
        <v>91</v>
      </c>
      <c r="GB52" s="129" t="s">
        <v>103</v>
      </c>
      <c r="GC52" s="130" t="s">
        <v>99</v>
      </c>
      <c r="GD52" s="135">
        <v>1778796.0</v>
      </c>
      <c r="GE52" s="136">
        <f t="shared" si="41"/>
        <v>2312435</v>
      </c>
      <c r="GF52" s="141">
        <v>15.0</v>
      </c>
      <c r="GG52" s="134">
        <f t="shared" si="97"/>
        <v>34686525</v>
      </c>
      <c r="GH52" s="127" t="s">
        <v>276</v>
      </c>
      <c r="GI52" s="127">
        <v>3878.0</v>
      </c>
      <c r="GJ52" s="128" t="s">
        <v>91</v>
      </c>
      <c r="GK52" s="129" t="s">
        <v>103</v>
      </c>
      <c r="GL52" s="130" t="s">
        <v>99</v>
      </c>
      <c r="GM52" s="135">
        <v>1771717.0</v>
      </c>
      <c r="GN52" s="136">
        <f t="shared" si="43"/>
        <v>2303232</v>
      </c>
      <c r="GO52" s="141">
        <v>15.0</v>
      </c>
      <c r="GP52" s="134">
        <f t="shared" si="98"/>
        <v>34548480</v>
      </c>
      <c r="GQ52" s="127">
        <v>1.41</v>
      </c>
      <c r="GR52" s="127">
        <v>3878.0</v>
      </c>
      <c r="GS52" s="128" t="s">
        <v>91</v>
      </c>
      <c r="GT52" s="129" t="s">
        <v>103</v>
      </c>
      <c r="GU52" s="130" t="s">
        <v>99</v>
      </c>
      <c r="GV52" s="135">
        <v>1795069.7</v>
      </c>
      <c r="GW52" s="136">
        <f t="shared" si="45"/>
        <v>2333591</v>
      </c>
      <c r="GX52" s="141">
        <v>15.0</v>
      </c>
      <c r="GY52" s="134">
        <f t="shared" si="99"/>
        <v>35003865</v>
      </c>
      <c r="GZ52" s="127" t="s">
        <v>276</v>
      </c>
      <c r="HA52" s="127">
        <v>3878.0</v>
      </c>
      <c r="HB52" s="128" t="s">
        <v>91</v>
      </c>
      <c r="HC52" s="129" t="s">
        <v>103</v>
      </c>
      <c r="HD52" s="130" t="s">
        <v>99</v>
      </c>
      <c r="HE52" s="135">
        <v>1876118.0</v>
      </c>
      <c r="HF52" s="136">
        <f t="shared" si="47"/>
        <v>2438953</v>
      </c>
      <c r="HG52" s="141">
        <v>15.0</v>
      </c>
      <c r="HH52" s="134">
        <f t="shared" si="100"/>
        <v>36584295</v>
      </c>
      <c r="HI52" s="127" t="s">
        <v>276</v>
      </c>
      <c r="HJ52" s="127">
        <v>3878.0</v>
      </c>
      <c r="HK52" s="128" t="s">
        <v>91</v>
      </c>
      <c r="HL52" s="129" t="s">
        <v>103</v>
      </c>
      <c r="HM52" s="130" t="s">
        <v>99</v>
      </c>
      <c r="HN52" s="135">
        <v>1876118.0</v>
      </c>
      <c r="HO52" s="136">
        <f t="shared" si="49"/>
        <v>2438953</v>
      </c>
      <c r="HP52" s="141">
        <v>15.0</v>
      </c>
      <c r="HQ52" s="134">
        <f t="shared" si="101"/>
        <v>36584295</v>
      </c>
      <c r="HR52" s="127" t="s">
        <v>276</v>
      </c>
      <c r="HS52" s="127">
        <v>3878.0</v>
      </c>
      <c r="HT52" s="128" t="s">
        <v>91</v>
      </c>
      <c r="HU52" s="129" t="s">
        <v>103</v>
      </c>
      <c r="HV52" s="130" t="s">
        <v>99</v>
      </c>
      <c r="HW52" s="135">
        <v>1781300.0</v>
      </c>
      <c r="HX52" s="136">
        <f t="shared" si="51"/>
        <v>2315690</v>
      </c>
      <c r="HY52" s="141">
        <v>15.0</v>
      </c>
      <c r="HZ52" s="134">
        <f t="shared" si="102"/>
        <v>34735350</v>
      </c>
      <c r="IA52" s="147" t="s">
        <v>276</v>
      </c>
      <c r="IB52" s="148">
        <v>3878.0</v>
      </c>
      <c r="IC52" s="149" t="s">
        <v>91</v>
      </c>
      <c r="ID52" s="150" t="s">
        <v>103</v>
      </c>
      <c r="IE52" s="151" t="s">
        <v>99</v>
      </c>
      <c r="IF52" s="135">
        <v>1769179.0</v>
      </c>
      <c r="IG52" s="136">
        <f t="shared" si="53"/>
        <v>2299933</v>
      </c>
      <c r="IH52" s="141">
        <v>15.0</v>
      </c>
      <c r="II52" s="134">
        <f t="shared" si="103"/>
        <v>34498995</v>
      </c>
      <c r="IJ52" s="127" t="s">
        <v>276</v>
      </c>
      <c r="IK52" s="127">
        <v>3878.0</v>
      </c>
      <c r="IL52" s="128" t="s">
        <v>91</v>
      </c>
      <c r="IM52" s="129" t="s">
        <v>103</v>
      </c>
      <c r="IN52" s="130" t="s">
        <v>99</v>
      </c>
      <c r="IO52" s="135">
        <v>1773119.0</v>
      </c>
      <c r="IP52" s="136">
        <f t="shared" si="55"/>
        <v>2305055</v>
      </c>
      <c r="IQ52" s="141">
        <v>15.0</v>
      </c>
      <c r="IR52" s="134">
        <f t="shared" si="104"/>
        <v>34575825</v>
      </c>
      <c r="IS52" s="127" t="s">
        <v>276</v>
      </c>
      <c r="IT52" s="127">
        <v>3878.0</v>
      </c>
      <c r="IU52" s="128" t="s">
        <v>91</v>
      </c>
      <c r="IV52" s="129" t="s">
        <v>103</v>
      </c>
      <c r="IW52" s="130" t="s">
        <v>99</v>
      </c>
      <c r="IX52" s="135">
        <v>1771618.0</v>
      </c>
      <c r="IY52" s="136">
        <f t="shared" si="57"/>
        <v>2303103</v>
      </c>
      <c r="IZ52" s="141">
        <v>15.0</v>
      </c>
      <c r="JA52" s="134">
        <f t="shared" si="105"/>
        <v>34546545</v>
      </c>
      <c r="JB52" s="127" t="s">
        <v>276</v>
      </c>
      <c r="JC52" s="127">
        <v>3878.0</v>
      </c>
      <c r="JD52" s="128" t="s">
        <v>91</v>
      </c>
      <c r="JE52" s="129" t="s">
        <v>103</v>
      </c>
      <c r="JF52" s="130" t="s">
        <v>99</v>
      </c>
      <c r="JG52" s="135">
        <v>1750981.0</v>
      </c>
      <c r="JH52" s="136">
        <f t="shared" si="59"/>
        <v>2276275</v>
      </c>
      <c r="JI52" s="141">
        <v>15.0</v>
      </c>
      <c r="JJ52" s="134">
        <f t="shared" si="106"/>
        <v>34144125</v>
      </c>
      <c r="JK52" s="127" t="s">
        <v>276</v>
      </c>
      <c r="JL52" s="127">
        <v>3878.0</v>
      </c>
      <c r="JM52" s="128" t="s">
        <v>91</v>
      </c>
      <c r="JN52" s="129" t="s">
        <v>103</v>
      </c>
      <c r="JO52" s="130" t="s">
        <v>99</v>
      </c>
      <c r="JP52" s="135">
        <v>1730156.0</v>
      </c>
      <c r="JQ52" s="136">
        <f t="shared" si="61"/>
        <v>2249203</v>
      </c>
      <c r="JR52" s="141">
        <v>15.0</v>
      </c>
      <c r="JS52" s="134">
        <f t="shared" si="107"/>
        <v>33738045</v>
      </c>
      <c r="JT52" s="127" t="s">
        <v>276</v>
      </c>
      <c r="JU52" s="127">
        <v>3878.0</v>
      </c>
      <c r="JV52" s="128" t="s">
        <v>91</v>
      </c>
      <c r="JW52" s="129" t="s">
        <v>103</v>
      </c>
      <c r="JX52" s="130" t="s">
        <v>99</v>
      </c>
      <c r="JY52" s="135">
        <v>1768496.0</v>
      </c>
      <c r="JZ52" s="136">
        <f t="shared" si="63"/>
        <v>2299045</v>
      </c>
      <c r="KA52" s="141">
        <v>15.0</v>
      </c>
      <c r="KB52" s="134">
        <f t="shared" si="108"/>
        <v>34485675</v>
      </c>
      <c r="KC52" s="127" t="s">
        <v>276</v>
      </c>
      <c r="KD52" s="127">
        <v>3878.0</v>
      </c>
      <c r="KE52" s="128" t="s">
        <v>91</v>
      </c>
      <c r="KF52" s="129" t="s">
        <v>103</v>
      </c>
      <c r="KG52" s="130" t="s">
        <v>99</v>
      </c>
      <c r="KH52" s="135">
        <v>1800000.0</v>
      </c>
      <c r="KI52" s="136">
        <f t="shared" si="65"/>
        <v>2340000</v>
      </c>
      <c r="KJ52" s="141">
        <v>15.0</v>
      </c>
      <c r="KK52" s="134">
        <f t="shared" si="109"/>
        <v>35100000</v>
      </c>
      <c r="KL52" s="127" t="s">
        <v>276</v>
      </c>
      <c r="KM52" s="127">
        <v>3878.0</v>
      </c>
      <c r="KN52" s="128" t="s">
        <v>91</v>
      </c>
      <c r="KO52" s="129" t="s">
        <v>103</v>
      </c>
      <c r="KP52" s="130" t="s">
        <v>99</v>
      </c>
      <c r="KQ52" s="135">
        <v>1801073.0</v>
      </c>
      <c r="KR52" s="136">
        <f t="shared" si="67"/>
        <v>2341395</v>
      </c>
      <c r="KS52" s="141">
        <v>15.0</v>
      </c>
      <c r="KT52" s="134">
        <f t="shared" si="110"/>
        <v>35120925</v>
      </c>
      <c r="KU52" s="127" t="s">
        <v>276</v>
      </c>
      <c r="KV52" s="127">
        <v>3878.0</v>
      </c>
      <c r="KW52" s="128" t="s">
        <v>91</v>
      </c>
      <c r="KX52" s="129" t="s">
        <v>103</v>
      </c>
      <c r="KY52" s="130" t="s">
        <v>99</v>
      </c>
      <c r="KZ52" s="135">
        <v>1769029.0</v>
      </c>
      <c r="LA52" s="136">
        <f t="shared" si="69"/>
        <v>2299738</v>
      </c>
      <c r="LB52" s="141">
        <v>15.0</v>
      </c>
      <c r="LC52" s="134">
        <f t="shared" si="111"/>
        <v>34496070</v>
      </c>
      <c r="LD52" s="127" t="s">
        <v>276</v>
      </c>
      <c r="LE52" s="127">
        <v>3878.0</v>
      </c>
      <c r="LF52" s="128" t="s">
        <v>91</v>
      </c>
      <c r="LG52" s="129" t="s">
        <v>103</v>
      </c>
      <c r="LH52" s="130" t="s">
        <v>99</v>
      </c>
      <c r="LI52" s="135">
        <v>1777997.0</v>
      </c>
      <c r="LJ52" s="136">
        <f t="shared" si="71"/>
        <v>2311396</v>
      </c>
      <c r="LK52" s="141">
        <v>15.0</v>
      </c>
      <c r="LL52" s="134">
        <f t="shared" si="112"/>
        <v>34670940</v>
      </c>
      <c r="LM52" s="147" t="s">
        <v>276</v>
      </c>
      <c r="LN52" s="148">
        <v>3878.0</v>
      </c>
      <c r="LO52" s="149" t="s">
        <v>91</v>
      </c>
      <c r="LP52" s="129" t="s">
        <v>103</v>
      </c>
      <c r="LQ52" s="130" t="s">
        <v>99</v>
      </c>
      <c r="LR52" s="139">
        <v>1735741.0</v>
      </c>
      <c r="LS52" s="136">
        <f t="shared" si="73"/>
        <v>2256463</v>
      </c>
      <c r="LT52" s="141">
        <v>15.0</v>
      </c>
      <c r="LU52" s="134">
        <f t="shared" si="113"/>
        <v>33846945</v>
      </c>
      <c r="LV52" s="147" t="s">
        <v>276</v>
      </c>
      <c r="LW52" s="148">
        <v>3878.0</v>
      </c>
      <c r="LX52" s="149" t="s">
        <v>91</v>
      </c>
      <c r="LY52" s="129" t="s">
        <v>103</v>
      </c>
      <c r="LZ52" s="130" t="s">
        <v>99</v>
      </c>
      <c r="MA52" s="139">
        <v>1743056.0</v>
      </c>
      <c r="MB52" s="136">
        <f t="shared" si="75"/>
        <v>2265973</v>
      </c>
      <c r="MC52" s="141">
        <v>15.0</v>
      </c>
      <c r="MD52" s="134">
        <f t="shared" si="114"/>
        <v>33989595</v>
      </c>
    </row>
    <row r="53" ht="18.0" customHeight="1">
      <c r="A53" s="127">
        <v>1.42</v>
      </c>
      <c r="B53" s="127">
        <v>5.1</v>
      </c>
      <c r="C53" s="128" t="s">
        <v>18</v>
      </c>
      <c r="D53" s="129" t="s">
        <v>104</v>
      </c>
      <c r="E53" s="130" t="s">
        <v>32</v>
      </c>
      <c r="F53" s="131">
        <v>4868.64</v>
      </c>
      <c r="G53" s="132">
        <f t="shared" si="1"/>
        <v>6329</v>
      </c>
      <c r="H53" s="133">
        <v>1000.0</v>
      </c>
      <c r="I53" s="134">
        <f t="shared" si="77"/>
        <v>6329000</v>
      </c>
      <c r="J53" s="127">
        <v>1.42</v>
      </c>
      <c r="K53" s="127" t="s">
        <v>67</v>
      </c>
      <c r="L53" s="128" t="s">
        <v>18</v>
      </c>
      <c r="M53" s="129" t="s">
        <v>104</v>
      </c>
      <c r="N53" s="130" t="s">
        <v>32</v>
      </c>
      <c r="O53" s="135">
        <v>4862.0</v>
      </c>
      <c r="P53" s="136">
        <f t="shared" si="3"/>
        <v>6321</v>
      </c>
      <c r="Q53" s="137">
        <v>1000.0</v>
      </c>
      <c r="R53" s="134">
        <f t="shared" si="78"/>
        <v>6321000</v>
      </c>
      <c r="S53" s="127">
        <v>1.42</v>
      </c>
      <c r="T53" s="127" t="s">
        <v>67</v>
      </c>
      <c r="U53" s="128" t="s">
        <v>18</v>
      </c>
      <c r="V53" s="129" t="s">
        <v>104</v>
      </c>
      <c r="W53" s="130" t="s">
        <v>32</v>
      </c>
      <c r="X53" s="135">
        <v>4886.75</v>
      </c>
      <c r="Y53" s="136">
        <f t="shared" si="5"/>
        <v>6353</v>
      </c>
      <c r="Z53" s="137">
        <v>1000.0</v>
      </c>
      <c r="AA53" s="134">
        <f t="shared" si="79"/>
        <v>6353000</v>
      </c>
      <c r="AB53" s="127">
        <v>1.42</v>
      </c>
      <c r="AC53" s="127" t="s">
        <v>67</v>
      </c>
      <c r="AD53" s="128" t="s">
        <v>18</v>
      </c>
      <c r="AE53" s="129" t="s">
        <v>104</v>
      </c>
      <c r="AF53" s="130" t="s">
        <v>32</v>
      </c>
      <c r="AG53" s="135">
        <v>4907.0</v>
      </c>
      <c r="AH53" s="136">
        <f t="shared" si="7"/>
        <v>6379</v>
      </c>
      <c r="AI53" s="137">
        <v>1000.0</v>
      </c>
      <c r="AJ53" s="134">
        <f t="shared" si="80"/>
        <v>6379000</v>
      </c>
      <c r="AK53" s="127">
        <v>1.42</v>
      </c>
      <c r="AL53" s="127" t="s">
        <v>67</v>
      </c>
      <c r="AM53" s="128" t="s">
        <v>18</v>
      </c>
      <c r="AN53" s="129" t="s">
        <v>104</v>
      </c>
      <c r="AO53" s="130" t="s">
        <v>32</v>
      </c>
      <c r="AP53" s="135">
        <v>4867.0</v>
      </c>
      <c r="AQ53" s="136">
        <f t="shared" si="9"/>
        <v>6327</v>
      </c>
      <c r="AR53" s="137">
        <v>1000.0</v>
      </c>
      <c r="AS53" s="134">
        <f t="shared" si="81"/>
        <v>6327000</v>
      </c>
      <c r="AT53" s="127">
        <v>1.42</v>
      </c>
      <c r="AU53" s="127" t="s">
        <v>67</v>
      </c>
      <c r="AV53" s="128" t="s">
        <v>18</v>
      </c>
      <c r="AW53" s="129" t="s">
        <v>104</v>
      </c>
      <c r="AX53" s="130" t="s">
        <v>32</v>
      </c>
      <c r="AY53" s="135">
        <v>4872.0</v>
      </c>
      <c r="AZ53" s="136">
        <f t="shared" si="11"/>
        <v>6334</v>
      </c>
      <c r="BA53" s="137">
        <v>1000.0</v>
      </c>
      <c r="BB53" s="134">
        <f t="shared" si="82"/>
        <v>6334000</v>
      </c>
      <c r="BC53" s="127">
        <v>1.42</v>
      </c>
      <c r="BD53" s="127" t="s">
        <v>67</v>
      </c>
      <c r="BE53" s="128" t="s">
        <v>18</v>
      </c>
      <c r="BF53" s="129" t="s">
        <v>104</v>
      </c>
      <c r="BG53" s="130" t="s">
        <v>32</v>
      </c>
      <c r="BH53" s="135">
        <v>4902.0</v>
      </c>
      <c r="BI53" s="136">
        <f t="shared" si="13"/>
        <v>6373</v>
      </c>
      <c r="BJ53" s="137">
        <v>1000.0</v>
      </c>
      <c r="BK53" s="134">
        <f t="shared" si="83"/>
        <v>6373000</v>
      </c>
      <c r="BL53" s="127">
        <v>1.42</v>
      </c>
      <c r="BM53" s="127" t="s">
        <v>67</v>
      </c>
      <c r="BN53" s="128" t="s">
        <v>18</v>
      </c>
      <c r="BO53" s="129" t="s">
        <v>104</v>
      </c>
      <c r="BP53" s="130" t="s">
        <v>32</v>
      </c>
      <c r="BQ53" s="135">
        <v>4915.0</v>
      </c>
      <c r="BR53" s="136">
        <f t="shared" si="15"/>
        <v>6390</v>
      </c>
      <c r="BS53" s="137">
        <v>1000.0</v>
      </c>
      <c r="BT53" s="134">
        <f t="shared" si="84"/>
        <v>6390000</v>
      </c>
      <c r="BU53" s="127">
        <v>1.42</v>
      </c>
      <c r="BV53" s="127" t="s">
        <v>67</v>
      </c>
      <c r="BW53" s="128" t="s">
        <v>18</v>
      </c>
      <c r="BX53" s="129" t="s">
        <v>104</v>
      </c>
      <c r="BY53" s="130" t="s">
        <v>32</v>
      </c>
      <c r="BZ53" s="135">
        <v>4905.0</v>
      </c>
      <c r="CA53" s="136">
        <f t="shared" si="17"/>
        <v>6377</v>
      </c>
      <c r="CB53" s="137">
        <v>1000.0</v>
      </c>
      <c r="CC53" s="134">
        <f t="shared" si="85"/>
        <v>6377000</v>
      </c>
      <c r="CD53" s="127" t="s">
        <v>277</v>
      </c>
      <c r="CE53" s="127" t="s">
        <v>67</v>
      </c>
      <c r="CF53" s="128" t="s">
        <v>18</v>
      </c>
      <c r="CG53" s="129" t="s">
        <v>104</v>
      </c>
      <c r="CH53" s="130" t="s">
        <v>32</v>
      </c>
      <c r="CI53" s="135">
        <v>4761.0</v>
      </c>
      <c r="CJ53" s="136">
        <f t="shared" si="19"/>
        <v>6189</v>
      </c>
      <c r="CK53" s="137">
        <v>1000.0</v>
      </c>
      <c r="CL53" s="134">
        <f t="shared" si="86"/>
        <v>6189000</v>
      </c>
      <c r="CM53" s="127" t="s">
        <v>277</v>
      </c>
      <c r="CN53" s="127" t="s">
        <v>67</v>
      </c>
      <c r="CO53" s="128" t="s">
        <v>18</v>
      </c>
      <c r="CP53" s="129" t="s">
        <v>104</v>
      </c>
      <c r="CQ53" s="130" t="s">
        <v>32</v>
      </c>
      <c r="CR53" s="135">
        <v>4936.57</v>
      </c>
      <c r="CS53" s="136">
        <f t="shared" si="21"/>
        <v>6418</v>
      </c>
      <c r="CT53" s="137">
        <v>1000.0</v>
      </c>
      <c r="CU53" s="134">
        <f t="shared" si="87"/>
        <v>6418000</v>
      </c>
      <c r="CV53" s="127" t="s">
        <v>277</v>
      </c>
      <c r="CW53" s="127" t="s">
        <v>67</v>
      </c>
      <c r="CX53" s="128" t="s">
        <v>18</v>
      </c>
      <c r="CY53" s="129" t="s">
        <v>104</v>
      </c>
      <c r="CZ53" s="130" t="s">
        <v>32</v>
      </c>
      <c r="DA53" s="135">
        <v>4968.0</v>
      </c>
      <c r="DB53" s="136">
        <f t="shared" si="23"/>
        <v>6458</v>
      </c>
      <c r="DC53" s="137">
        <v>1000.0</v>
      </c>
      <c r="DD53" s="134">
        <f t="shared" si="88"/>
        <v>6458000</v>
      </c>
      <c r="DE53" s="127" t="s">
        <v>277</v>
      </c>
      <c r="DF53" s="127" t="s">
        <v>67</v>
      </c>
      <c r="DG53" s="128" t="s">
        <v>18</v>
      </c>
      <c r="DH53" s="129" t="s">
        <v>104</v>
      </c>
      <c r="DI53" s="130" t="s">
        <v>32</v>
      </c>
      <c r="DJ53" s="135">
        <v>5170.0</v>
      </c>
      <c r="DK53" s="136">
        <f t="shared" si="25"/>
        <v>6721</v>
      </c>
      <c r="DL53" s="137">
        <v>1000.0</v>
      </c>
      <c r="DM53" s="134">
        <f t="shared" si="89"/>
        <v>6721000</v>
      </c>
      <c r="DN53" s="127" t="s">
        <v>277</v>
      </c>
      <c r="DO53" s="127" t="s">
        <v>67</v>
      </c>
      <c r="DP53" s="128" t="s">
        <v>18</v>
      </c>
      <c r="DQ53" s="129" t="s">
        <v>104</v>
      </c>
      <c r="DR53" s="130" t="s">
        <v>32</v>
      </c>
      <c r="DS53" s="135">
        <v>4896.0</v>
      </c>
      <c r="DT53" s="136">
        <f t="shared" si="27"/>
        <v>6365</v>
      </c>
      <c r="DU53" s="137">
        <v>1000.0</v>
      </c>
      <c r="DV53" s="134">
        <f t="shared" si="90"/>
        <v>6365000</v>
      </c>
      <c r="DW53" s="127" t="s">
        <v>277</v>
      </c>
      <c r="DX53" s="127" t="s">
        <v>67</v>
      </c>
      <c r="DY53" s="128" t="s">
        <v>18</v>
      </c>
      <c r="DZ53" s="129" t="s">
        <v>104</v>
      </c>
      <c r="EA53" s="130" t="s">
        <v>32</v>
      </c>
      <c r="EB53" s="135">
        <v>4854.0</v>
      </c>
      <c r="EC53" s="136">
        <f t="shared" si="29"/>
        <v>6310</v>
      </c>
      <c r="ED53" s="137">
        <v>1000.0</v>
      </c>
      <c r="EE53" s="134">
        <f t="shared" si="91"/>
        <v>6310000</v>
      </c>
      <c r="EF53" s="127">
        <v>1.42</v>
      </c>
      <c r="EG53" s="127" t="s">
        <v>67</v>
      </c>
      <c r="EH53" s="128" t="s">
        <v>18</v>
      </c>
      <c r="EI53" s="129" t="s">
        <v>104</v>
      </c>
      <c r="EJ53" s="130" t="s">
        <v>32</v>
      </c>
      <c r="EK53" s="135">
        <v>5175.0</v>
      </c>
      <c r="EL53" s="136">
        <f t="shared" si="31"/>
        <v>6728</v>
      </c>
      <c r="EM53" s="137">
        <v>1000.0</v>
      </c>
      <c r="EN53" s="134">
        <f t="shared" si="92"/>
        <v>6728000</v>
      </c>
      <c r="EO53" s="127">
        <v>1.42</v>
      </c>
      <c r="EP53" s="127" t="s">
        <v>67</v>
      </c>
      <c r="EQ53" s="128" t="s">
        <v>18</v>
      </c>
      <c r="ER53" s="129" t="s">
        <v>104</v>
      </c>
      <c r="ES53" s="130" t="s">
        <v>32</v>
      </c>
      <c r="ET53" s="135">
        <v>4900.0</v>
      </c>
      <c r="EU53" s="136">
        <f t="shared" si="33"/>
        <v>6370</v>
      </c>
      <c r="EV53" s="137">
        <v>1000.0</v>
      </c>
      <c r="EW53" s="134">
        <f t="shared" si="93"/>
        <v>6370000</v>
      </c>
      <c r="EX53" s="127">
        <v>1.42</v>
      </c>
      <c r="EY53" s="127" t="s">
        <v>67</v>
      </c>
      <c r="EZ53" s="128" t="s">
        <v>18</v>
      </c>
      <c r="FA53" s="129" t="s">
        <v>104</v>
      </c>
      <c r="FB53" s="130" t="s">
        <v>32</v>
      </c>
      <c r="FC53" s="135">
        <v>4890.0</v>
      </c>
      <c r="FD53" s="136">
        <f t="shared" si="35"/>
        <v>6357</v>
      </c>
      <c r="FE53" s="137">
        <v>1000.0</v>
      </c>
      <c r="FF53" s="134">
        <f t="shared" si="94"/>
        <v>6357000</v>
      </c>
      <c r="FG53" s="127">
        <v>1.42</v>
      </c>
      <c r="FH53" s="127" t="s">
        <v>67</v>
      </c>
      <c r="FI53" s="128" t="s">
        <v>18</v>
      </c>
      <c r="FJ53" s="129" t="s">
        <v>104</v>
      </c>
      <c r="FK53" s="130" t="s">
        <v>32</v>
      </c>
      <c r="FL53" s="135">
        <v>4929.0</v>
      </c>
      <c r="FM53" s="136">
        <f t="shared" si="37"/>
        <v>6408</v>
      </c>
      <c r="FN53" s="137">
        <v>1000.0</v>
      </c>
      <c r="FO53" s="134">
        <f t="shared" si="95"/>
        <v>6408000</v>
      </c>
      <c r="FP53" s="127">
        <v>1.42</v>
      </c>
      <c r="FQ53" s="127" t="s">
        <v>67</v>
      </c>
      <c r="FR53" s="128" t="s">
        <v>18</v>
      </c>
      <c r="FS53" s="129" t="s">
        <v>104</v>
      </c>
      <c r="FT53" s="130" t="s">
        <v>32</v>
      </c>
      <c r="FU53" s="135">
        <v>4888.0</v>
      </c>
      <c r="FV53" s="136">
        <f t="shared" si="39"/>
        <v>6354</v>
      </c>
      <c r="FW53" s="137">
        <v>1000.0</v>
      </c>
      <c r="FX53" s="134">
        <f t="shared" si="96"/>
        <v>6354000</v>
      </c>
      <c r="FY53" s="127" t="s">
        <v>277</v>
      </c>
      <c r="FZ53" s="127" t="s">
        <v>67</v>
      </c>
      <c r="GA53" s="128" t="s">
        <v>18</v>
      </c>
      <c r="GB53" s="129" t="s">
        <v>104</v>
      </c>
      <c r="GC53" s="130" t="s">
        <v>32</v>
      </c>
      <c r="GD53" s="135">
        <v>4906.0</v>
      </c>
      <c r="GE53" s="136">
        <f t="shared" si="41"/>
        <v>6378</v>
      </c>
      <c r="GF53" s="137">
        <v>1000.0</v>
      </c>
      <c r="GG53" s="134">
        <f t="shared" si="97"/>
        <v>6378000</v>
      </c>
      <c r="GH53" s="127" t="s">
        <v>277</v>
      </c>
      <c r="GI53" s="127" t="s">
        <v>67</v>
      </c>
      <c r="GJ53" s="128" t="s">
        <v>18</v>
      </c>
      <c r="GK53" s="129" t="s">
        <v>104</v>
      </c>
      <c r="GL53" s="130" t="s">
        <v>32</v>
      </c>
      <c r="GM53" s="135">
        <v>4887.0</v>
      </c>
      <c r="GN53" s="136">
        <f t="shared" si="43"/>
        <v>6353</v>
      </c>
      <c r="GO53" s="137">
        <v>1000.0</v>
      </c>
      <c r="GP53" s="134">
        <f t="shared" si="98"/>
        <v>6353000</v>
      </c>
      <c r="GQ53" s="127">
        <v>1.42</v>
      </c>
      <c r="GR53" s="127" t="s">
        <v>67</v>
      </c>
      <c r="GS53" s="128" t="s">
        <v>18</v>
      </c>
      <c r="GT53" s="129" t="s">
        <v>104</v>
      </c>
      <c r="GU53" s="130" t="s">
        <v>32</v>
      </c>
      <c r="GV53" s="135">
        <v>4951.44</v>
      </c>
      <c r="GW53" s="136">
        <f t="shared" si="45"/>
        <v>6437</v>
      </c>
      <c r="GX53" s="137">
        <v>1000.0</v>
      </c>
      <c r="GY53" s="134">
        <f t="shared" si="99"/>
        <v>6437000</v>
      </c>
      <c r="GZ53" s="127" t="s">
        <v>277</v>
      </c>
      <c r="HA53" s="127" t="s">
        <v>67</v>
      </c>
      <c r="HB53" s="128" t="s">
        <v>18</v>
      </c>
      <c r="HC53" s="129" t="s">
        <v>104</v>
      </c>
      <c r="HD53" s="130" t="s">
        <v>32</v>
      </c>
      <c r="HE53" s="135">
        <v>5175.0</v>
      </c>
      <c r="HF53" s="136">
        <f t="shared" si="47"/>
        <v>6728</v>
      </c>
      <c r="HG53" s="137">
        <v>1000.0</v>
      </c>
      <c r="HH53" s="134">
        <f t="shared" si="100"/>
        <v>6728000</v>
      </c>
      <c r="HI53" s="127" t="s">
        <v>277</v>
      </c>
      <c r="HJ53" s="127" t="s">
        <v>67</v>
      </c>
      <c r="HK53" s="128" t="s">
        <v>18</v>
      </c>
      <c r="HL53" s="129" t="s">
        <v>104</v>
      </c>
      <c r="HM53" s="130" t="s">
        <v>32</v>
      </c>
      <c r="HN53" s="135">
        <v>5175.0</v>
      </c>
      <c r="HO53" s="136">
        <f t="shared" si="49"/>
        <v>6728</v>
      </c>
      <c r="HP53" s="137">
        <v>1000.0</v>
      </c>
      <c r="HQ53" s="134">
        <f t="shared" si="101"/>
        <v>6728000</v>
      </c>
      <c r="HR53" s="127" t="s">
        <v>277</v>
      </c>
      <c r="HS53" s="127" t="s">
        <v>67</v>
      </c>
      <c r="HT53" s="128" t="s">
        <v>18</v>
      </c>
      <c r="HU53" s="129" t="s">
        <v>104</v>
      </c>
      <c r="HV53" s="130" t="s">
        <v>32</v>
      </c>
      <c r="HW53" s="135">
        <v>4900.0</v>
      </c>
      <c r="HX53" s="136">
        <f t="shared" si="51"/>
        <v>6370</v>
      </c>
      <c r="HY53" s="137">
        <v>1000.0</v>
      </c>
      <c r="HZ53" s="134">
        <f t="shared" si="102"/>
        <v>6370000</v>
      </c>
      <c r="IA53" s="147" t="s">
        <v>277</v>
      </c>
      <c r="IB53" s="148" t="s">
        <v>67</v>
      </c>
      <c r="IC53" s="149" t="s">
        <v>18</v>
      </c>
      <c r="ID53" s="150" t="s">
        <v>104</v>
      </c>
      <c r="IE53" s="151" t="s">
        <v>32</v>
      </c>
      <c r="IF53" s="135">
        <v>4880.0</v>
      </c>
      <c r="IG53" s="136">
        <f t="shared" si="53"/>
        <v>6344</v>
      </c>
      <c r="IH53" s="137">
        <v>1000.0</v>
      </c>
      <c r="II53" s="134">
        <f t="shared" si="103"/>
        <v>6344000</v>
      </c>
      <c r="IJ53" s="127" t="s">
        <v>277</v>
      </c>
      <c r="IK53" s="127" t="s">
        <v>67</v>
      </c>
      <c r="IL53" s="128" t="s">
        <v>18</v>
      </c>
      <c r="IM53" s="129" t="s">
        <v>104</v>
      </c>
      <c r="IN53" s="130" t="s">
        <v>32</v>
      </c>
      <c r="IO53" s="135">
        <v>4891.0</v>
      </c>
      <c r="IP53" s="136">
        <f t="shared" si="55"/>
        <v>6358</v>
      </c>
      <c r="IQ53" s="137">
        <v>1000.0</v>
      </c>
      <c r="IR53" s="134">
        <f t="shared" si="104"/>
        <v>6358000</v>
      </c>
      <c r="IS53" s="127" t="s">
        <v>277</v>
      </c>
      <c r="IT53" s="127" t="s">
        <v>67</v>
      </c>
      <c r="IU53" s="128" t="s">
        <v>18</v>
      </c>
      <c r="IV53" s="129" t="s">
        <v>104</v>
      </c>
      <c r="IW53" s="130" t="s">
        <v>32</v>
      </c>
      <c r="IX53" s="135">
        <v>4887.0</v>
      </c>
      <c r="IY53" s="136">
        <f t="shared" si="57"/>
        <v>6353</v>
      </c>
      <c r="IZ53" s="137">
        <v>1000.0</v>
      </c>
      <c r="JA53" s="134">
        <f t="shared" si="105"/>
        <v>6353000</v>
      </c>
      <c r="JB53" s="127" t="s">
        <v>277</v>
      </c>
      <c r="JC53" s="127" t="s">
        <v>67</v>
      </c>
      <c r="JD53" s="128" t="s">
        <v>18</v>
      </c>
      <c r="JE53" s="129" t="s">
        <v>104</v>
      </c>
      <c r="JF53" s="130" t="s">
        <v>32</v>
      </c>
      <c r="JG53" s="135">
        <v>4830.0</v>
      </c>
      <c r="JH53" s="136">
        <f t="shared" si="59"/>
        <v>6279</v>
      </c>
      <c r="JI53" s="137">
        <v>1000.0</v>
      </c>
      <c r="JJ53" s="134">
        <f t="shared" si="106"/>
        <v>6279000</v>
      </c>
      <c r="JK53" s="127" t="s">
        <v>277</v>
      </c>
      <c r="JL53" s="127" t="s">
        <v>67</v>
      </c>
      <c r="JM53" s="128" t="s">
        <v>18</v>
      </c>
      <c r="JN53" s="129" t="s">
        <v>104</v>
      </c>
      <c r="JO53" s="130" t="s">
        <v>32</v>
      </c>
      <c r="JP53" s="135">
        <v>4772.0</v>
      </c>
      <c r="JQ53" s="136">
        <f t="shared" si="61"/>
        <v>6204</v>
      </c>
      <c r="JR53" s="137">
        <v>1000.0</v>
      </c>
      <c r="JS53" s="134">
        <f t="shared" si="107"/>
        <v>6204000</v>
      </c>
      <c r="JT53" s="127" t="s">
        <v>277</v>
      </c>
      <c r="JU53" s="127" t="s">
        <v>67</v>
      </c>
      <c r="JV53" s="128" t="s">
        <v>18</v>
      </c>
      <c r="JW53" s="129" t="s">
        <v>104</v>
      </c>
      <c r="JX53" s="130" t="s">
        <v>32</v>
      </c>
      <c r="JY53" s="135">
        <v>4878.0</v>
      </c>
      <c r="JZ53" s="136">
        <f t="shared" si="63"/>
        <v>6341</v>
      </c>
      <c r="KA53" s="137">
        <v>1000.0</v>
      </c>
      <c r="KB53" s="134">
        <f t="shared" si="108"/>
        <v>6341000</v>
      </c>
      <c r="KC53" s="127" t="s">
        <v>277</v>
      </c>
      <c r="KD53" s="127" t="s">
        <v>67</v>
      </c>
      <c r="KE53" s="128" t="s">
        <v>18</v>
      </c>
      <c r="KF53" s="129" t="s">
        <v>104</v>
      </c>
      <c r="KG53" s="130" t="s">
        <v>32</v>
      </c>
      <c r="KH53" s="135">
        <v>5000.0</v>
      </c>
      <c r="KI53" s="136">
        <f t="shared" si="65"/>
        <v>6500</v>
      </c>
      <c r="KJ53" s="137">
        <v>1000.0</v>
      </c>
      <c r="KK53" s="134">
        <f t="shared" si="109"/>
        <v>6500000</v>
      </c>
      <c r="KL53" s="127" t="s">
        <v>277</v>
      </c>
      <c r="KM53" s="127" t="s">
        <v>67</v>
      </c>
      <c r="KN53" s="128" t="s">
        <v>18</v>
      </c>
      <c r="KO53" s="129" t="s">
        <v>104</v>
      </c>
      <c r="KP53" s="130" t="s">
        <v>32</v>
      </c>
      <c r="KQ53" s="135">
        <v>4968.0</v>
      </c>
      <c r="KR53" s="136">
        <f t="shared" si="67"/>
        <v>6458</v>
      </c>
      <c r="KS53" s="137">
        <v>1000.0</v>
      </c>
      <c r="KT53" s="134">
        <f t="shared" si="110"/>
        <v>6458000</v>
      </c>
      <c r="KU53" s="127" t="s">
        <v>277</v>
      </c>
      <c r="KV53" s="127" t="s">
        <v>67</v>
      </c>
      <c r="KW53" s="128" t="s">
        <v>18</v>
      </c>
      <c r="KX53" s="129" t="s">
        <v>104</v>
      </c>
      <c r="KY53" s="130" t="s">
        <v>32</v>
      </c>
      <c r="KZ53" s="135">
        <v>4880.0</v>
      </c>
      <c r="LA53" s="136">
        <f t="shared" si="69"/>
        <v>6344</v>
      </c>
      <c r="LB53" s="137">
        <v>1000.0</v>
      </c>
      <c r="LC53" s="134">
        <f t="shared" si="111"/>
        <v>6344000</v>
      </c>
      <c r="LD53" s="127" t="s">
        <v>277</v>
      </c>
      <c r="LE53" s="127" t="s">
        <v>67</v>
      </c>
      <c r="LF53" s="128" t="s">
        <v>18</v>
      </c>
      <c r="LG53" s="129" t="s">
        <v>104</v>
      </c>
      <c r="LH53" s="130" t="s">
        <v>32</v>
      </c>
      <c r="LI53" s="135">
        <v>4904.0</v>
      </c>
      <c r="LJ53" s="136">
        <f t="shared" si="71"/>
        <v>6375</v>
      </c>
      <c r="LK53" s="137">
        <v>1000.0</v>
      </c>
      <c r="LL53" s="134">
        <f t="shared" si="112"/>
        <v>6375000</v>
      </c>
      <c r="LM53" s="147" t="s">
        <v>277</v>
      </c>
      <c r="LN53" s="148" t="s">
        <v>67</v>
      </c>
      <c r="LO53" s="149" t="s">
        <v>18</v>
      </c>
      <c r="LP53" s="129" t="s">
        <v>104</v>
      </c>
      <c r="LQ53" s="130" t="s">
        <v>32</v>
      </c>
      <c r="LR53" s="139">
        <v>4788.0</v>
      </c>
      <c r="LS53" s="136">
        <f t="shared" si="73"/>
        <v>6224</v>
      </c>
      <c r="LT53" s="137">
        <v>1000.0</v>
      </c>
      <c r="LU53" s="134">
        <f t="shared" si="113"/>
        <v>6224000</v>
      </c>
      <c r="LV53" s="147" t="s">
        <v>277</v>
      </c>
      <c r="LW53" s="148" t="s">
        <v>67</v>
      </c>
      <c r="LX53" s="149" t="s">
        <v>18</v>
      </c>
      <c r="LY53" s="129" t="s">
        <v>104</v>
      </c>
      <c r="LZ53" s="130" t="s">
        <v>32</v>
      </c>
      <c r="MA53" s="139">
        <v>4808.0</v>
      </c>
      <c r="MB53" s="136">
        <f t="shared" si="75"/>
        <v>6250</v>
      </c>
      <c r="MC53" s="137">
        <v>1000.0</v>
      </c>
      <c r="MD53" s="134">
        <f t="shared" si="114"/>
        <v>6250000</v>
      </c>
    </row>
    <row r="54" ht="18.0" customHeight="1">
      <c r="A54" s="170">
        <f t="shared" ref="A54:B54" si="115">SUM(A12:A53)</f>
        <v>51.03</v>
      </c>
      <c r="B54" s="171">
        <f t="shared" si="115"/>
        <v>26363.38</v>
      </c>
      <c r="C54" s="172"/>
      <c r="D54" s="32"/>
      <c r="E54" s="32"/>
      <c r="F54" s="32"/>
      <c r="G54" s="173"/>
      <c r="H54" s="170">
        <f t="shared" ref="H54:K54" si="116">SUM(H12:H53)</f>
        <v>113984.36</v>
      </c>
      <c r="I54" s="174">
        <f t="shared" si="116"/>
        <v>3339298341</v>
      </c>
      <c r="J54" s="170">
        <f t="shared" si="116"/>
        <v>51.03</v>
      </c>
      <c r="K54" s="171">
        <f t="shared" si="116"/>
        <v>26013.17</v>
      </c>
      <c r="L54" s="172"/>
      <c r="M54" s="32"/>
      <c r="N54" s="32"/>
      <c r="O54" s="32"/>
      <c r="P54" s="173"/>
      <c r="Q54" s="170">
        <f t="shared" ref="Q54:T54" si="117">SUM(Q12:Q53)</f>
        <v>113984.36</v>
      </c>
      <c r="R54" s="174">
        <f t="shared" si="117"/>
        <v>3334593828</v>
      </c>
      <c r="S54" s="170">
        <f t="shared" si="117"/>
        <v>51.03</v>
      </c>
      <c r="T54" s="171">
        <f t="shared" si="117"/>
        <v>26013.17</v>
      </c>
      <c r="U54" s="172"/>
      <c r="V54" s="32"/>
      <c r="W54" s="32"/>
      <c r="X54" s="32"/>
      <c r="Y54" s="173"/>
      <c r="Z54" s="170">
        <f t="shared" ref="Z54:AC54" si="118">SUM(Z12:Z53)</f>
        <v>113984.36</v>
      </c>
      <c r="AA54" s="174">
        <f t="shared" si="118"/>
        <v>3351698267</v>
      </c>
      <c r="AB54" s="170">
        <f t="shared" si="118"/>
        <v>51.03</v>
      </c>
      <c r="AC54" s="171">
        <f t="shared" si="118"/>
        <v>26013.17</v>
      </c>
      <c r="AD54" s="172"/>
      <c r="AE54" s="32"/>
      <c r="AF54" s="32"/>
      <c r="AG54" s="32"/>
      <c r="AH54" s="173"/>
      <c r="AI54" s="170">
        <f t="shared" ref="AI54:AL54" si="119">SUM(AI12:AI53)</f>
        <v>113984.36</v>
      </c>
      <c r="AJ54" s="174">
        <f t="shared" si="119"/>
        <v>3365844235</v>
      </c>
      <c r="AK54" s="170">
        <f t="shared" si="119"/>
        <v>51.03</v>
      </c>
      <c r="AL54" s="171">
        <f t="shared" si="119"/>
        <v>26013.17</v>
      </c>
      <c r="AM54" s="172"/>
      <c r="AN54" s="32"/>
      <c r="AO54" s="32"/>
      <c r="AP54" s="32"/>
      <c r="AQ54" s="173"/>
      <c r="AR54" s="170">
        <f t="shared" ref="AR54:AU54" si="120">SUM(AR12:AR53)</f>
        <v>113984.36</v>
      </c>
      <c r="AS54" s="174">
        <f t="shared" si="120"/>
        <v>3338524928</v>
      </c>
      <c r="AT54" s="170">
        <f t="shared" si="120"/>
        <v>51.03</v>
      </c>
      <c r="AU54" s="171">
        <f t="shared" si="120"/>
        <v>26013.17</v>
      </c>
      <c r="AV54" s="172"/>
      <c r="AW54" s="32"/>
      <c r="AX54" s="32"/>
      <c r="AY54" s="32"/>
      <c r="AZ54" s="173"/>
      <c r="BA54" s="170">
        <f t="shared" ref="BA54:BD54" si="121">SUM(BA12:BA53)</f>
        <v>113984.36</v>
      </c>
      <c r="BB54" s="174">
        <f t="shared" si="121"/>
        <v>3341832253</v>
      </c>
      <c r="BC54" s="170">
        <f t="shared" si="121"/>
        <v>51.03</v>
      </c>
      <c r="BD54" s="171">
        <f t="shared" si="121"/>
        <v>26013.17</v>
      </c>
      <c r="BE54" s="172"/>
      <c r="BF54" s="32"/>
      <c r="BG54" s="32"/>
      <c r="BH54" s="32"/>
      <c r="BI54" s="173"/>
      <c r="BJ54" s="170">
        <f t="shared" ref="BJ54:BM54" si="122">SUM(BJ12:BJ53)</f>
        <v>113984.36</v>
      </c>
      <c r="BK54" s="174">
        <f t="shared" si="122"/>
        <v>3362273742</v>
      </c>
      <c r="BL54" s="170">
        <f t="shared" si="122"/>
        <v>51.03</v>
      </c>
      <c r="BM54" s="171">
        <f t="shared" si="122"/>
        <v>26013.17</v>
      </c>
      <c r="BN54" s="172"/>
      <c r="BO54" s="32"/>
      <c r="BP54" s="32"/>
      <c r="BQ54" s="32"/>
      <c r="BR54" s="173"/>
      <c r="BS54" s="170">
        <f t="shared" ref="BS54:BV54" si="123">SUM(BS12:BS53)</f>
        <v>113984.36</v>
      </c>
      <c r="BT54" s="174">
        <f t="shared" si="123"/>
        <v>3370888185</v>
      </c>
      <c r="BU54" s="170">
        <f t="shared" si="123"/>
        <v>51.03</v>
      </c>
      <c r="BV54" s="171">
        <f t="shared" si="123"/>
        <v>26013.17</v>
      </c>
      <c r="BW54" s="172"/>
      <c r="BX54" s="32"/>
      <c r="BY54" s="32"/>
      <c r="BZ54" s="32"/>
      <c r="CA54" s="173"/>
      <c r="CB54" s="170">
        <f t="shared" ref="CB54:CE54" si="124">SUM(CB12:CB53)</f>
        <v>113984.36</v>
      </c>
      <c r="CC54" s="174">
        <f t="shared" si="124"/>
        <v>3364128473</v>
      </c>
      <c r="CD54" s="170">
        <f t="shared" si="124"/>
        <v>0</v>
      </c>
      <c r="CE54" s="171">
        <f t="shared" si="124"/>
        <v>25992.6</v>
      </c>
      <c r="CF54" s="172"/>
      <c r="CG54" s="32"/>
      <c r="CH54" s="32"/>
      <c r="CI54" s="32"/>
      <c r="CJ54" s="173"/>
      <c r="CK54" s="170">
        <f t="shared" ref="CK54:CN54" si="125">SUM(CK12:CK53)</f>
        <v>113984.36</v>
      </c>
      <c r="CL54" s="174">
        <f t="shared" si="125"/>
        <v>3265551761</v>
      </c>
      <c r="CM54" s="170">
        <f t="shared" si="125"/>
        <v>0</v>
      </c>
      <c r="CN54" s="171">
        <f t="shared" si="125"/>
        <v>25992.6</v>
      </c>
      <c r="CO54" s="172"/>
      <c r="CP54" s="32"/>
      <c r="CQ54" s="32"/>
      <c r="CR54" s="32"/>
      <c r="CS54" s="173"/>
      <c r="CT54" s="170">
        <f t="shared" ref="CT54:CW54" si="126">SUM(CT12:CT53)</f>
        <v>113984.36</v>
      </c>
      <c r="CU54" s="174">
        <f t="shared" si="126"/>
        <v>3385862746</v>
      </c>
      <c r="CV54" s="170">
        <f t="shared" si="126"/>
        <v>0</v>
      </c>
      <c r="CW54" s="171">
        <f t="shared" si="126"/>
        <v>25992.6</v>
      </c>
      <c r="CX54" s="172"/>
      <c r="CY54" s="32"/>
      <c r="CZ54" s="32"/>
      <c r="DA54" s="32"/>
      <c r="DB54" s="173"/>
      <c r="DC54" s="170">
        <f t="shared" ref="DC54:DF54" si="127">SUM(DC12:DC53)</f>
        <v>113984.36</v>
      </c>
      <c r="DD54" s="174">
        <f t="shared" si="127"/>
        <v>3327253832</v>
      </c>
      <c r="DE54" s="170">
        <f t="shared" si="127"/>
        <v>0</v>
      </c>
      <c r="DF54" s="171">
        <f t="shared" si="127"/>
        <v>24694</v>
      </c>
      <c r="DG54" s="172"/>
      <c r="DH54" s="32"/>
      <c r="DI54" s="32"/>
      <c r="DJ54" s="32"/>
      <c r="DK54" s="173"/>
      <c r="DL54" s="170">
        <f t="shared" ref="DL54:DO54" si="128">SUM(DL12:DL53)</f>
        <v>113984.36</v>
      </c>
      <c r="DM54" s="174">
        <f t="shared" si="128"/>
        <v>3399279455</v>
      </c>
      <c r="DN54" s="170">
        <f t="shared" si="128"/>
        <v>0</v>
      </c>
      <c r="DO54" s="171">
        <f t="shared" si="128"/>
        <v>25992.6</v>
      </c>
      <c r="DP54" s="172"/>
      <c r="DQ54" s="32"/>
      <c r="DR54" s="32"/>
      <c r="DS54" s="32"/>
      <c r="DT54" s="173"/>
      <c r="DU54" s="170">
        <f t="shared" ref="DU54:DX54" si="129">SUM(DU12:DU53)</f>
        <v>113984.36</v>
      </c>
      <c r="DV54" s="174">
        <f t="shared" si="129"/>
        <v>3358112298</v>
      </c>
      <c r="DW54" s="170">
        <f t="shared" si="129"/>
        <v>0</v>
      </c>
      <c r="DX54" s="171">
        <f t="shared" si="129"/>
        <v>25992.6</v>
      </c>
      <c r="DY54" s="172"/>
      <c r="DZ54" s="32"/>
      <c r="EA54" s="32"/>
      <c r="EB54" s="32"/>
      <c r="EC54" s="173"/>
      <c r="ED54" s="170">
        <f t="shared" ref="ED54:EE54" si="130">SUM(ED12:ED53)</f>
        <v>113984.36</v>
      </c>
      <c r="EE54" s="174">
        <f t="shared" si="130"/>
        <v>3323421032</v>
      </c>
      <c r="EF54" s="170"/>
      <c r="EG54" s="171"/>
      <c r="EH54" s="172"/>
      <c r="EI54" s="32"/>
      <c r="EJ54" s="32"/>
      <c r="EK54" s="32"/>
      <c r="EL54" s="173"/>
      <c r="EM54" s="170">
        <f t="shared" ref="EM54:EN54" si="131">SUM(EM12:EM53)</f>
        <v>113984.36</v>
      </c>
      <c r="EN54" s="174">
        <f t="shared" si="131"/>
        <v>3549431261</v>
      </c>
      <c r="EO54" s="170"/>
      <c r="EP54" s="171"/>
      <c r="EQ54" s="172"/>
      <c r="ER54" s="32"/>
      <c r="ES54" s="32"/>
      <c r="ET54" s="32"/>
      <c r="EU54" s="173"/>
      <c r="EV54" s="170">
        <f t="shared" ref="EV54:EY54" si="132">SUM(EV12:EV53)</f>
        <v>113984.36</v>
      </c>
      <c r="EW54" s="174">
        <f t="shared" si="132"/>
        <v>3358178362</v>
      </c>
      <c r="EX54" s="170">
        <f t="shared" si="132"/>
        <v>51.03</v>
      </c>
      <c r="EY54" s="171">
        <f t="shared" si="132"/>
        <v>26013.17</v>
      </c>
      <c r="EZ54" s="172"/>
      <c r="FA54" s="32"/>
      <c r="FB54" s="32"/>
      <c r="FC54" s="32"/>
      <c r="FD54" s="173"/>
      <c r="FE54" s="170">
        <f t="shared" ref="FE54:FH54" si="133">SUM(FE12:FE53)</f>
        <v>113984.36</v>
      </c>
      <c r="FF54" s="174">
        <f t="shared" si="133"/>
        <v>3308922379</v>
      </c>
      <c r="FG54" s="170">
        <f t="shared" si="133"/>
        <v>51.03</v>
      </c>
      <c r="FH54" s="171">
        <f t="shared" si="133"/>
        <v>26013.17</v>
      </c>
      <c r="FI54" s="172"/>
      <c r="FJ54" s="32"/>
      <c r="FK54" s="32"/>
      <c r="FL54" s="32"/>
      <c r="FM54" s="173"/>
      <c r="FN54" s="170">
        <f t="shared" ref="FN54:FQ54" si="134">SUM(FN12:FN53)</f>
        <v>113984.36</v>
      </c>
      <c r="FO54" s="174">
        <f t="shared" si="134"/>
        <v>3382153725</v>
      </c>
      <c r="FP54" s="170">
        <f t="shared" si="134"/>
        <v>51.03</v>
      </c>
      <c r="FQ54" s="171">
        <f t="shared" si="134"/>
        <v>26013.17</v>
      </c>
      <c r="FR54" s="172"/>
      <c r="FS54" s="32"/>
      <c r="FT54" s="32"/>
      <c r="FU54" s="32"/>
      <c r="FV54" s="173"/>
      <c r="FW54" s="170">
        <f t="shared" ref="FW54:FZ54" si="135">SUM(FW12:FW53)</f>
        <v>113984.36</v>
      </c>
      <c r="FX54" s="174">
        <f t="shared" si="135"/>
        <v>3352438381</v>
      </c>
      <c r="FY54" s="170">
        <f t="shared" si="135"/>
        <v>0</v>
      </c>
      <c r="FZ54" s="171">
        <f t="shared" si="135"/>
        <v>25992.6</v>
      </c>
      <c r="GA54" s="172"/>
      <c r="GB54" s="32"/>
      <c r="GC54" s="32"/>
      <c r="GD54" s="32"/>
      <c r="GE54" s="173"/>
      <c r="GF54" s="170">
        <f t="shared" ref="GF54:GI54" si="136">SUM(GF12:GF53)</f>
        <v>113984.36</v>
      </c>
      <c r="GG54" s="174">
        <f t="shared" si="136"/>
        <v>3365221021</v>
      </c>
      <c r="GH54" s="170">
        <f t="shared" si="136"/>
        <v>0</v>
      </c>
      <c r="GI54" s="171">
        <f t="shared" si="136"/>
        <v>25992.6</v>
      </c>
      <c r="GJ54" s="172"/>
      <c r="GK54" s="32"/>
      <c r="GL54" s="32"/>
      <c r="GM54" s="32"/>
      <c r="GN54" s="173"/>
      <c r="GO54" s="170">
        <f t="shared" ref="GO54:GR54" si="137">SUM(GO12:GO53)</f>
        <v>113984.36</v>
      </c>
      <c r="GP54" s="174">
        <f t="shared" si="137"/>
        <v>3351936756</v>
      </c>
      <c r="GQ54" s="170">
        <f t="shared" si="137"/>
        <v>51.03</v>
      </c>
      <c r="GR54" s="171">
        <f t="shared" si="137"/>
        <v>26013.17</v>
      </c>
      <c r="GS54" s="172"/>
      <c r="GT54" s="32"/>
      <c r="GU54" s="32"/>
      <c r="GV54" s="32"/>
      <c r="GW54" s="173"/>
      <c r="GX54" s="170">
        <f t="shared" ref="GX54:HA54" si="138">SUM(GX12:GX53)</f>
        <v>113984.36</v>
      </c>
      <c r="GY54" s="174">
        <f t="shared" si="138"/>
        <v>3396098406</v>
      </c>
      <c r="GZ54" s="170">
        <f t="shared" si="138"/>
        <v>0</v>
      </c>
      <c r="HA54" s="171">
        <f t="shared" si="138"/>
        <v>25992.6</v>
      </c>
      <c r="HB54" s="172"/>
      <c r="HC54" s="32"/>
      <c r="HD54" s="32"/>
      <c r="HE54" s="32"/>
      <c r="HF54" s="173"/>
      <c r="HG54" s="170">
        <f t="shared" ref="HG54:HJ54" si="139">SUM(HG12:HG53)</f>
        <v>113984.36</v>
      </c>
      <c r="HH54" s="174">
        <f t="shared" si="139"/>
        <v>3325208561</v>
      </c>
      <c r="HI54" s="170">
        <f t="shared" si="139"/>
        <v>0</v>
      </c>
      <c r="HJ54" s="171">
        <f t="shared" si="139"/>
        <v>25992.6</v>
      </c>
      <c r="HK54" s="172"/>
      <c r="HL54" s="32"/>
      <c r="HM54" s="32"/>
      <c r="HN54" s="32"/>
      <c r="HO54" s="173"/>
      <c r="HP54" s="170">
        <f t="shared" ref="HP54:HS54" si="140">SUM(HP12:HP53)</f>
        <v>113984.36</v>
      </c>
      <c r="HQ54" s="174">
        <f t="shared" si="140"/>
        <v>3353668761</v>
      </c>
      <c r="HR54" s="170">
        <f t="shared" si="140"/>
        <v>0</v>
      </c>
      <c r="HS54" s="171">
        <f t="shared" si="140"/>
        <v>25992.6</v>
      </c>
      <c r="HT54" s="172"/>
      <c r="HU54" s="32"/>
      <c r="HV54" s="32"/>
      <c r="HW54" s="32"/>
      <c r="HX54" s="173"/>
      <c r="HY54" s="170">
        <f t="shared" ref="HY54:IB54" si="141">SUM(HY12:HY53)</f>
        <v>113984.36</v>
      </c>
      <c r="HZ54" s="174">
        <f t="shared" si="141"/>
        <v>3367044106</v>
      </c>
      <c r="IA54" s="175">
        <f t="shared" si="141"/>
        <v>0</v>
      </c>
      <c r="IB54" s="176">
        <f t="shared" si="141"/>
        <v>25992.6</v>
      </c>
      <c r="IC54" s="177"/>
      <c r="ID54" s="178"/>
      <c r="IE54" s="177"/>
      <c r="IF54" s="179"/>
      <c r="IG54" s="180"/>
      <c r="IH54" s="180">
        <f t="shared" ref="IH54:IK54" si="142">SUM(IH12:IH53)</f>
        <v>113984.36</v>
      </c>
      <c r="II54" s="174">
        <f t="shared" si="142"/>
        <v>3347079109</v>
      </c>
      <c r="IJ54" s="170">
        <f t="shared" si="142"/>
        <v>0</v>
      </c>
      <c r="IK54" s="171">
        <f t="shared" si="142"/>
        <v>25992.6</v>
      </c>
      <c r="IL54" s="172"/>
      <c r="IM54" s="32"/>
      <c r="IN54" s="32"/>
      <c r="IO54" s="32"/>
      <c r="IP54" s="173"/>
      <c r="IQ54" s="170">
        <f t="shared" ref="IQ54:IT54" si="143">SUM(IQ12:IQ53)</f>
        <v>113984.36</v>
      </c>
      <c r="IR54" s="174">
        <f t="shared" si="143"/>
        <v>3354546901</v>
      </c>
      <c r="IS54" s="170">
        <f t="shared" si="143"/>
        <v>0</v>
      </c>
      <c r="IT54" s="171">
        <f t="shared" si="143"/>
        <v>25992.6</v>
      </c>
      <c r="IU54" s="172"/>
      <c r="IV54" s="32"/>
      <c r="IW54" s="32"/>
      <c r="IX54" s="32"/>
      <c r="IY54" s="173"/>
      <c r="IZ54" s="170">
        <f t="shared" ref="IZ54:JC54" si="144">SUM(IZ12:IZ53)</f>
        <v>113984.36</v>
      </c>
      <c r="JA54" s="174">
        <f t="shared" si="144"/>
        <v>3351708407</v>
      </c>
      <c r="JB54" s="170">
        <f t="shared" si="144"/>
        <v>0</v>
      </c>
      <c r="JC54" s="171">
        <f t="shared" si="144"/>
        <v>25992.6</v>
      </c>
      <c r="JD54" s="172"/>
      <c r="JE54" s="32"/>
      <c r="JF54" s="32"/>
      <c r="JG54" s="32"/>
      <c r="JH54" s="173"/>
      <c r="JI54" s="170">
        <f t="shared" ref="JI54:JL54" si="145">SUM(JI12:JI53)</f>
        <v>113984.36</v>
      </c>
      <c r="JJ54" s="174">
        <f t="shared" si="145"/>
        <v>3312655414</v>
      </c>
      <c r="JK54" s="170">
        <f t="shared" si="145"/>
        <v>0</v>
      </c>
      <c r="JL54" s="171">
        <f t="shared" si="145"/>
        <v>25992.6</v>
      </c>
      <c r="JM54" s="172"/>
      <c r="JN54" s="32"/>
      <c r="JO54" s="32"/>
      <c r="JP54" s="32"/>
      <c r="JQ54" s="173"/>
      <c r="JR54" s="170">
        <f t="shared" ref="JR54:JS54" si="146">SUM(JR12:JR53)</f>
        <v>113984.36</v>
      </c>
      <c r="JS54" s="174">
        <f t="shared" si="146"/>
        <v>3348834470</v>
      </c>
      <c r="JT54" s="170"/>
      <c r="JU54" s="171"/>
      <c r="JV54" s="172"/>
      <c r="JW54" s="32"/>
      <c r="JX54" s="32"/>
      <c r="JY54" s="32"/>
      <c r="JZ54" s="173"/>
      <c r="KA54" s="170">
        <f t="shared" ref="KA54:KD54" si="147">SUM(KA12:KA53)</f>
        <v>113984.36</v>
      </c>
      <c r="KB54" s="174">
        <f t="shared" si="147"/>
        <v>3338691007</v>
      </c>
      <c r="KC54" s="170">
        <f t="shared" si="147"/>
        <v>0</v>
      </c>
      <c r="KD54" s="171">
        <f t="shared" si="147"/>
        <v>25992.6</v>
      </c>
      <c r="KE54" s="172"/>
      <c r="KF54" s="32"/>
      <c r="KG54" s="32"/>
      <c r="KH54" s="32"/>
      <c r="KI54" s="173"/>
      <c r="KJ54" s="170">
        <f t="shared" ref="KJ54:KM54" si="148">SUM(KJ12:KJ53)</f>
        <v>113984.36</v>
      </c>
      <c r="KK54" s="174">
        <f t="shared" si="148"/>
        <v>3382188212</v>
      </c>
      <c r="KL54" s="170">
        <f t="shared" si="148"/>
        <v>0</v>
      </c>
      <c r="KM54" s="171">
        <f t="shared" si="148"/>
        <v>25992.6</v>
      </c>
      <c r="KN54" s="172"/>
      <c r="KO54" s="32"/>
      <c r="KP54" s="32"/>
      <c r="KQ54" s="32"/>
      <c r="KR54" s="173"/>
      <c r="KS54" s="170">
        <f t="shared" ref="KS54:KV54" si="149">SUM(KS12:KS53)</f>
        <v>113984.36</v>
      </c>
      <c r="KT54" s="174">
        <f t="shared" si="149"/>
        <v>3385119181</v>
      </c>
      <c r="KU54" s="170">
        <f t="shared" si="149"/>
        <v>0</v>
      </c>
      <c r="KV54" s="171">
        <f t="shared" si="149"/>
        <v>25992.6</v>
      </c>
      <c r="KW54" s="172"/>
      <c r="KX54" s="32"/>
      <c r="KY54" s="32"/>
      <c r="KZ54" s="32"/>
      <c r="LA54" s="173"/>
      <c r="LB54" s="170">
        <f t="shared" ref="LB54:LE54" si="150">SUM(LB12:LB53)</f>
        <v>113984.36</v>
      </c>
      <c r="LC54" s="174">
        <f t="shared" si="150"/>
        <v>3346810280</v>
      </c>
      <c r="LD54" s="170">
        <f t="shared" si="150"/>
        <v>0</v>
      </c>
      <c r="LE54" s="171">
        <f t="shared" si="150"/>
        <v>25992.6</v>
      </c>
      <c r="LF54" s="172"/>
      <c r="LG54" s="32"/>
      <c r="LH54" s="32"/>
      <c r="LI54" s="32"/>
      <c r="LJ54" s="173"/>
      <c r="LK54" s="170">
        <f t="shared" ref="LK54:LN54" si="151">SUM(LK12:LK53)</f>
        <v>113984.36</v>
      </c>
      <c r="LL54" s="174">
        <f t="shared" si="151"/>
        <v>3337617156</v>
      </c>
      <c r="LM54" s="175">
        <f t="shared" si="151"/>
        <v>0</v>
      </c>
      <c r="LN54" s="176">
        <f t="shared" si="151"/>
        <v>25992.6</v>
      </c>
      <c r="LO54" s="177"/>
      <c r="LP54" s="179"/>
      <c r="LQ54" s="179"/>
      <c r="LR54" s="179"/>
      <c r="LS54" s="180"/>
      <c r="LT54" s="180">
        <f t="shared" ref="LT54:LW54" si="152">SUM(LT12:LT53)</f>
        <v>113984.36</v>
      </c>
      <c r="LU54" s="174">
        <f t="shared" si="152"/>
        <v>3283807278</v>
      </c>
      <c r="LV54" s="175">
        <f t="shared" si="152"/>
        <v>0</v>
      </c>
      <c r="LW54" s="176">
        <f t="shared" si="152"/>
        <v>25992.6</v>
      </c>
      <c r="LX54" s="177"/>
      <c r="LY54" s="179"/>
      <c r="LZ54" s="179"/>
      <c r="MA54" s="179"/>
      <c r="MB54" s="180"/>
      <c r="MC54" s="180">
        <f t="shared" ref="MC54:MD54" si="153">SUM(MC12:MC53)</f>
        <v>113984.36</v>
      </c>
      <c r="MD54" s="174">
        <f t="shared" si="153"/>
        <v>3297672657</v>
      </c>
    </row>
    <row r="55" ht="18.0" customHeight="1">
      <c r="A55" s="181">
        <v>2.0</v>
      </c>
      <c r="B55" s="126" t="s">
        <v>106</v>
      </c>
      <c r="C55" s="32"/>
      <c r="D55" s="32"/>
      <c r="E55" s="32"/>
      <c r="F55" s="32"/>
      <c r="G55" s="32"/>
      <c r="H55" s="32"/>
      <c r="I55" s="33"/>
      <c r="J55" s="181">
        <v>2.0</v>
      </c>
      <c r="K55" s="126" t="s">
        <v>106</v>
      </c>
      <c r="L55" s="32"/>
      <c r="M55" s="32"/>
      <c r="N55" s="32"/>
      <c r="O55" s="32"/>
      <c r="P55" s="32"/>
      <c r="Q55" s="32"/>
      <c r="R55" s="33"/>
      <c r="S55" s="181">
        <v>2.0</v>
      </c>
      <c r="T55" s="126" t="s">
        <v>106</v>
      </c>
      <c r="U55" s="32"/>
      <c r="V55" s="32"/>
      <c r="W55" s="32"/>
      <c r="X55" s="32"/>
      <c r="Y55" s="32"/>
      <c r="Z55" s="32"/>
      <c r="AA55" s="33"/>
      <c r="AB55" s="181">
        <v>2.0</v>
      </c>
      <c r="AC55" s="126" t="s">
        <v>106</v>
      </c>
      <c r="AD55" s="32"/>
      <c r="AE55" s="32"/>
      <c r="AF55" s="32"/>
      <c r="AG55" s="32"/>
      <c r="AH55" s="32"/>
      <c r="AI55" s="32"/>
      <c r="AJ55" s="33"/>
      <c r="AK55" s="181">
        <v>2.0</v>
      </c>
      <c r="AL55" s="126" t="s">
        <v>106</v>
      </c>
      <c r="AM55" s="32"/>
      <c r="AN55" s="32"/>
      <c r="AO55" s="32"/>
      <c r="AP55" s="32"/>
      <c r="AQ55" s="32"/>
      <c r="AR55" s="32"/>
      <c r="AS55" s="33"/>
      <c r="AT55" s="181">
        <v>2.0</v>
      </c>
      <c r="AU55" s="126" t="s">
        <v>106</v>
      </c>
      <c r="AV55" s="32"/>
      <c r="AW55" s="32"/>
      <c r="AX55" s="32"/>
      <c r="AY55" s="32"/>
      <c r="AZ55" s="32"/>
      <c r="BA55" s="32"/>
      <c r="BB55" s="33"/>
      <c r="BC55" s="181">
        <v>2.0</v>
      </c>
      <c r="BD55" s="126" t="s">
        <v>106</v>
      </c>
      <c r="BE55" s="32"/>
      <c r="BF55" s="32"/>
      <c r="BG55" s="32"/>
      <c r="BH55" s="32"/>
      <c r="BI55" s="32"/>
      <c r="BJ55" s="32"/>
      <c r="BK55" s="33"/>
      <c r="BL55" s="181">
        <v>2.0</v>
      </c>
      <c r="BM55" s="126" t="s">
        <v>106</v>
      </c>
      <c r="BN55" s="32"/>
      <c r="BO55" s="32"/>
      <c r="BP55" s="32"/>
      <c r="BQ55" s="32"/>
      <c r="BR55" s="32"/>
      <c r="BS55" s="32"/>
      <c r="BT55" s="33"/>
      <c r="BU55" s="181">
        <v>2.0</v>
      </c>
      <c r="BV55" s="126" t="s">
        <v>106</v>
      </c>
      <c r="BW55" s="32"/>
      <c r="BX55" s="32"/>
      <c r="BY55" s="32"/>
      <c r="BZ55" s="32"/>
      <c r="CA55" s="32"/>
      <c r="CB55" s="32"/>
      <c r="CC55" s="33"/>
      <c r="CD55" s="181">
        <v>2.0</v>
      </c>
      <c r="CE55" s="126" t="s">
        <v>106</v>
      </c>
      <c r="CF55" s="32"/>
      <c r="CG55" s="32"/>
      <c r="CH55" s="32"/>
      <c r="CI55" s="32"/>
      <c r="CJ55" s="32"/>
      <c r="CK55" s="32"/>
      <c r="CL55" s="33"/>
      <c r="CM55" s="181">
        <v>2.0</v>
      </c>
      <c r="CN55" s="126" t="s">
        <v>106</v>
      </c>
      <c r="CO55" s="32"/>
      <c r="CP55" s="32"/>
      <c r="CQ55" s="32"/>
      <c r="CR55" s="32"/>
      <c r="CS55" s="32"/>
      <c r="CT55" s="32"/>
      <c r="CU55" s="33"/>
      <c r="CV55" s="181">
        <v>2.0</v>
      </c>
      <c r="CW55" s="126" t="s">
        <v>106</v>
      </c>
      <c r="CX55" s="32"/>
      <c r="CY55" s="32"/>
      <c r="CZ55" s="32"/>
      <c r="DA55" s="32"/>
      <c r="DB55" s="32"/>
      <c r="DC55" s="32"/>
      <c r="DD55" s="33"/>
      <c r="DE55" s="181">
        <v>2.0</v>
      </c>
      <c r="DF55" s="126" t="s">
        <v>106</v>
      </c>
      <c r="DG55" s="32"/>
      <c r="DH55" s="32"/>
      <c r="DI55" s="32"/>
      <c r="DJ55" s="32"/>
      <c r="DK55" s="32"/>
      <c r="DL55" s="32"/>
      <c r="DM55" s="33"/>
      <c r="DN55" s="181">
        <v>2.0</v>
      </c>
      <c r="DO55" s="126" t="s">
        <v>106</v>
      </c>
      <c r="DP55" s="32"/>
      <c r="DQ55" s="32"/>
      <c r="DR55" s="32"/>
      <c r="DS55" s="32"/>
      <c r="DT55" s="32"/>
      <c r="DU55" s="32"/>
      <c r="DV55" s="33"/>
      <c r="DW55" s="181">
        <v>2.0</v>
      </c>
      <c r="DX55" s="126" t="s">
        <v>106</v>
      </c>
      <c r="DY55" s="32"/>
      <c r="DZ55" s="32"/>
      <c r="EA55" s="32"/>
      <c r="EB55" s="32"/>
      <c r="EC55" s="32"/>
      <c r="ED55" s="32"/>
      <c r="EE55" s="33"/>
      <c r="EF55" s="181">
        <v>2.0</v>
      </c>
      <c r="EG55" s="126" t="s">
        <v>106</v>
      </c>
      <c r="EH55" s="32"/>
      <c r="EI55" s="32"/>
      <c r="EJ55" s="32"/>
      <c r="EK55" s="32"/>
      <c r="EL55" s="32"/>
      <c r="EM55" s="32"/>
      <c r="EN55" s="33"/>
      <c r="EO55" s="181">
        <v>2.0</v>
      </c>
      <c r="EP55" s="126" t="s">
        <v>106</v>
      </c>
      <c r="EQ55" s="32"/>
      <c r="ER55" s="32"/>
      <c r="ES55" s="32"/>
      <c r="ET55" s="32"/>
      <c r="EU55" s="32"/>
      <c r="EV55" s="32"/>
      <c r="EW55" s="33"/>
      <c r="EX55" s="181">
        <v>2.0</v>
      </c>
      <c r="EY55" s="126" t="s">
        <v>106</v>
      </c>
      <c r="EZ55" s="32"/>
      <c r="FA55" s="32"/>
      <c r="FB55" s="32"/>
      <c r="FC55" s="32"/>
      <c r="FD55" s="32"/>
      <c r="FE55" s="32"/>
      <c r="FF55" s="33"/>
      <c r="FG55" s="181">
        <v>2.0</v>
      </c>
      <c r="FH55" s="126" t="s">
        <v>106</v>
      </c>
      <c r="FI55" s="32"/>
      <c r="FJ55" s="32"/>
      <c r="FK55" s="32"/>
      <c r="FL55" s="32"/>
      <c r="FM55" s="32"/>
      <c r="FN55" s="32"/>
      <c r="FO55" s="33"/>
      <c r="FP55" s="181">
        <v>2.0</v>
      </c>
      <c r="FQ55" s="126" t="s">
        <v>106</v>
      </c>
      <c r="FR55" s="32"/>
      <c r="FS55" s="32"/>
      <c r="FT55" s="32"/>
      <c r="FU55" s="32"/>
      <c r="FV55" s="32"/>
      <c r="FW55" s="32"/>
      <c r="FX55" s="33"/>
      <c r="FY55" s="181">
        <v>2.0</v>
      </c>
      <c r="FZ55" s="126" t="s">
        <v>106</v>
      </c>
      <c r="GA55" s="32"/>
      <c r="GB55" s="32"/>
      <c r="GC55" s="32"/>
      <c r="GD55" s="32"/>
      <c r="GE55" s="32"/>
      <c r="GF55" s="32"/>
      <c r="GG55" s="33"/>
      <c r="GH55" s="181">
        <v>2.0</v>
      </c>
      <c r="GI55" s="126" t="s">
        <v>106</v>
      </c>
      <c r="GJ55" s="32"/>
      <c r="GK55" s="32"/>
      <c r="GL55" s="32"/>
      <c r="GM55" s="32"/>
      <c r="GN55" s="32"/>
      <c r="GO55" s="32"/>
      <c r="GP55" s="33"/>
      <c r="GQ55" s="181">
        <v>2.0</v>
      </c>
      <c r="GR55" s="126" t="s">
        <v>106</v>
      </c>
      <c r="GS55" s="32"/>
      <c r="GT55" s="32"/>
      <c r="GU55" s="32"/>
      <c r="GV55" s="32"/>
      <c r="GW55" s="32"/>
      <c r="GX55" s="32"/>
      <c r="GY55" s="33"/>
      <c r="GZ55" s="181">
        <v>2.0</v>
      </c>
      <c r="HA55" s="126" t="s">
        <v>106</v>
      </c>
      <c r="HB55" s="32"/>
      <c r="HC55" s="32"/>
      <c r="HD55" s="32"/>
      <c r="HE55" s="32"/>
      <c r="HF55" s="32"/>
      <c r="HG55" s="32"/>
      <c r="HH55" s="33"/>
      <c r="HI55" s="181">
        <v>2.0</v>
      </c>
      <c r="HJ55" s="126" t="s">
        <v>106</v>
      </c>
      <c r="HK55" s="32"/>
      <c r="HL55" s="32"/>
      <c r="HM55" s="32"/>
      <c r="HN55" s="32"/>
      <c r="HO55" s="32"/>
      <c r="HP55" s="32"/>
      <c r="HQ55" s="33"/>
      <c r="HR55" s="181">
        <v>2.0</v>
      </c>
      <c r="HS55" s="126" t="s">
        <v>106</v>
      </c>
      <c r="HT55" s="32"/>
      <c r="HU55" s="32"/>
      <c r="HV55" s="32"/>
      <c r="HW55" s="32"/>
      <c r="HX55" s="32"/>
      <c r="HY55" s="32"/>
      <c r="HZ55" s="33"/>
      <c r="IA55" s="181">
        <v>2.0</v>
      </c>
      <c r="IB55" s="126" t="s">
        <v>106</v>
      </c>
      <c r="IC55" s="32"/>
      <c r="ID55" s="32"/>
      <c r="IE55" s="32"/>
      <c r="IF55" s="32"/>
      <c r="IG55" s="32"/>
      <c r="IH55" s="32"/>
      <c r="II55" s="33"/>
      <c r="IJ55" s="181">
        <v>2.0</v>
      </c>
      <c r="IK55" s="126" t="s">
        <v>106</v>
      </c>
      <c r="IL55" s="32"/>
      <c r="IM55" s="32"/>
      <c r="IN55" s="32"/>
      <c r="IO55" s="32"/>
      <c r="IP55" s="32"/>
      <c r="IQ55" s="32"/>
      <c r="IR55" s="33"/>
      <c r="IS55" s="181">
        <v>2.0</v>
      </c>
      <c r="IT55" s="126" t="s">
        <v>106</v>
      </c>
      <c r="IU55" s="32"/>
      <c r="IV55" s="32"/>
      <c r="IW55" s="32"/>
      <c r="IX55" s="32"/>
      <c r="IY55" s="32"/>
      <c r="IZ55" s="32"/>
      <c r="JA55" s="33"/>
      <c r="JB55" s="181">
        <v>2.0</v>
      </c>
      <c r="JC55" s="126" t="s">
        <v>106</v>
      </c>
      <c r="JD55" s="32"/>
      <c r="JE55" s="32"/>
      <c r="JF55" s="32"/>
      <c r="JG55" s="32"/>
      <c r="JH55" s="32"/>
      <c r="JI55" s="32"/>
      <c r="JJ55" s="33"/>
      <c r="JK55" s="181">
        <v>2.0</v>
      </c>
      <c r="JL55" s="126" t="s">
        <v>106</v>
      </c>
      <c r="JM55" s="32"/>
      <c r="JN55" s="32"/>
      <c r="JO55" s="32"/>
      <c r="JP55" s="32"/>
      <c r="JQ55" s="32"/>
      <c r="JR55" s="32"/>
      <c r="JS55" s="33"/>
      <c r="JT55" s="181">
        <v>2.0</v>
      </c>
      <c r="JU55" s="126" t="s">
        <v>106</v>
      </c>
      <c r="JV55" s="32"/>
      <c r="JW55" s="32"/>
      <c r="JX55" s="32"/>
      <c r="JY55" s="32"/>
      <c r="JZ55" s="32"/>
      <c r="KA55" s="32"/>
      <c r="KB55" s="33"/>
      <c r="KC55" s="181">
        <v>2.0</v>
      </c>
      <c r="KD55" s="126" t="s">
        <v>106</v>
      </c>
      <c r="KE55" s="32"/>
      <c r="KF55" s="32"/>
      <c r="KG55" s="32"/>
      <c r="KH55" s="32"/>
      <c r="KI55" s="32"/>
      <c r="KJ55" s="32"/>
      <c r="KK55" s="33"/>
      <c r="KL55" s="181">
        <v>2.0</v>
      </c>
      <c r="KM55" s="126" t="s">
        <v>106</v>
      </c>
      <c r="KN55" s="32"/>
      <c r="KO55" s="32"/>
      <c r="KP55" s="32"/>
      <c r="KQ55" s="32"/>
      <c r="KR55" s="32"/>
      <c r="KS55" s="32"/>
      <c r="KT55" s="33"/>
      <c r="KU55" s="181">
        <v>2.0</v>
      </c>
      <c r="KV55" s="126" t="s">
        <v>106</v>
      </c>
      <c r="KW55" s="32"/>
      <c r="KX55" s="32"/>
      <c r="KY55" s="32"/>
      <c r="KZ55" s="32"/>
      <c r="LA55" s="32"/>
      <c r="LB55" s="32"/>
      <c r="LC55" s="33"/>
      <c r="LD55" s="181">
        <v>2.0</v>
      </c>
      <c r="LE55" s="126" t="s">
        <v>106</v>
      </c>
      <c r="LF55" s="32"/>
      <c r="LG55" s="32"/>
      <c r="LH55" s="32"/>
      <c r="LI55" s="32"/>
      <c r="LJ55" s="32"/>
      <c r="LK55" s="32"/>
      <c r="LL55" s="33"/>
      <c r="LM55" s="181">
        <v>2.0</v>
      </c>
      <c r="LN55" s="126" t="s">
        <v>106</v>
      </c>
      <c r="LO55" s="32"/>
      <c r="LP55" s="32"/>
      <c r="LQ55" s="32"/>
      <c r="LR55" s="32"/>
      <c r="LS55" s="32"/>
      <c r="LT55" s="32"/>
      <c r="LU55" s="33"/>
      <c r="LV55" s="181">
        <v>2.0</v>
      </c>
      <c r="LW55" s="126" t="s">
        <v>106</v>
      </c>
      <c r="LX55" s="32"/>
      <c r="LY55" s="32"/>
      <c r="LZ55" s="32"/>
      <c r="MA55" s="32"/>
      <c r="MB55" s="32"/>
      <c r="MC55" s="32"/>
      <c r="MD55" s="33"/>
    </row>
    <row r="56" ht="18.0" customHeight="1">
      <c r="A56" s="182">
        <v>2.01</v>
      </c>
      <c r="B56" s="66" t="s">
        <v>107</v>
      </c>
      <c r="C56" s="128" t="s">
        <v>18</v>
      </c>
      <c r="D56" s="129" t="s">
        <v>108</v>
      </c>
      <c r="E56" s="133" t="s">
        <v>27</v>
      </c>
      <c r="F56" s="154">
        <v>77503.1</v>
      </c>
      <c r="G56" s="136">
        <f t="shared" ref="G56:G59" si="154">+ROUND(F56*(1+I$70),0)</f>
        <v>100754</v>
      </c>
      <c r="H56" s="183">
        <v>900.0</v>
      </c>
      <c r="I56" s="184">
        <f t="shared" ref="I56:I59" si="155">+ROUND(G56*H56,2)</f>
        <v>90678600</v>
      </c>
      <c r="J56" s="137">
        <v>2.01</v>
      </c>
      <c r="K56" s="130" t="s">
        <v>107</v>
      </c>
      <c r="L56" s="128" t="s">
        <v>18</v>
      </c>
      <c r="M56" s="129" t="s">
        <v>108</v>
      </c>
      <c r="N56" s="133" t="s">
        <v>27</v>
      </c>
      <c r="O56" s="154">
        <v>77395.0</v>
      </c>
      <c r="P56" s="136">
        <f t="shared" ref="P56:P59" si="156">+ROUND(O56*(1+R$70),0)</f>
        <v>100614</v>
      </c>
      <c r="Q56" s="183">
        <v>900.0</v>
      </c>
      <c r="R56" s="184">
        <f t="shared" ref="R56:R59" si="157">+ROUND(P56*Q56,2)</f>
        <v>90552600</v>
      </c>
      <c r="S56" s="137">
        <v>2.01</v>
      </c>
      <c r="T56" s="130" t="s">
        <v>107</v>
      </c>
      <c r="U56" s="128" t="s">
        <v>18</v>
      </c>
      <c r="V56" s="129" t="s">
        <v>108</v>
      </c>
      <c r="W56" s="133" t="s">
        <v>27</v>
      </c>
      <c r="X56" s="154">
        <v>77791.43</v>
      </c>
      <c r="Y56" s="136">
        <f t="shared" ref="Y56:Y59" si="158">+ROUND(X56*(1+AA$70),0)</f>
        <v>101129</v>
      </c>
      <c r="Z56" s="183">
        <v>900.0</v>
      </c>
      <c r="AA56" s="184">
        <f t="shared" ref="AA56:AA59" si="159">+ROUND(Y56*Z56,2)</f>
        <v>91016100</v>
      </c>
      <c r="AB56" s="137">
        <v>2.01</v>
      </c>
      <c r="AC56" s="130" t="s">
        <v>107</v>
      </c>
      <c r="AD56" s="128" t="s">
        <v>18</v>
      </c>
      <c r="AE56" s="129" t="s">
        <v>108</v>
      </c>
      <c r="AF56" s="133" t="s">
        <v>27</v>
      </c>
      <c r="AG56" s="154">
        <v>78119.0</v>
      </c>
      <c r="AH56" s="136">
        <f t="shared" ref="AH56:AH59" si="160">+ROUND(AG56*(1+AJ$70),0)</f>
        <v>101555</v>
      </c>
      <c r="AI56" s="183">
        <v>900.0</v>
      </c>
      <c r="AJ56" s="184">
        <f t="shared" ref="AJ56:AJ59" si="161">+ROUND(AH56*AI56,2)</f>
        <v>91399500</v>
      </c>
      <c r="AK56" s="137">
        <v>2.01</v>
      </c>
      <c r="AL56" s="130" t="s">
        <v>107</v>
      </c>
      <c r="AM56" s="128" t="s">
        <v>18</v>
      </c>
      <c r="AN56" s="129" t="s">
        <v>108</v>
      </c>
      <c r="AO56" s="133" t="s">
        <v>27</v>
      </c>
      <c r="AP56" s="154">
        <v>77486.0</v>
      </c>
      <c r="AQ56" s="136">
        <f t="shared" ref="AQ56:AQ59" si="162">+ROUND(AP56*(1+AS$70),0)</f>
        <v>100732</v>
      </c>
      <c r="AR56" s="183">
        <v>900.0</v>
      </c>
      <c r="AS56" s="184">
        <f t="shared" ref="AS56:AS59" si="163">+ROUND(AQ56*AR56,2)</f>
        <v>90658800</v>
      </c>
      <c r="AT56" s="137">
        <v>2.01</v>
      </c>
      <c r="AU56" s="130" t="s">
        <v>107</v>
      </c>
      <c r="AV56" s="128" t="s">
        <v>18</v>
      </c>
      <c r="AW56" s="129" t="s">
        <v>108</v>
      </c>
      <c r="AX56" s="133" t="s">
        <v>27</v>
      </c>
      <c r="AY56" s="154">
        <v>77561.0</v>
      </c>
      <c r="AZ56" s="136">
        <f t="shared" ref="AZ56:AZ59" si="164">+ROUND(AY56*(1+BB$70),0)</f>
        <v>100829</v>
      </c>
      <c r="BA56" s="183">
        <v>900.0</v>
      </c>
      <c r="BB56" s="184">
        <f t="shared" ref="BB56:BB59" si="165">+ROUND(AZ56*BA56,2)</f>
        <v>90746100</v>
      </c>
      <c r="BC56" s="137">
        <v>2.01</v>
      </c>
      <c r="BD56" s="130" t="s">
        <v>107</v>
      </c>
      <c r="BE56" s="128" t="s">
        <v>18</v>
      </c>
      <c r="BF56" s="129" t="s">
        <v>108</v>
      </c>
      <c r="BG56" s="133" t="s">
        <v>27</v>
      </c>
      <c r="BH56" s="154">
        <v>78037.0</v>
      </c>
      <c r="BI56" s="136">
        <f t="shared" ref="BI56:BI59" si="166">+ROUND(BH56*(1+BK$70),0)</f>
        <v>101448</v>
      </c>
      <c r="BJ56" s="183">
        <v>900.0</v>
      </c>
      <c r="BK56" s="184">
        <f t="shared" ref="BK56:BK59" si="167">+ROUND(BI56*BJ56,2)</f>
        <v>91303200</v>
      </c>
      <c r="BL56" s="137">
        <v>2.01</v>
      </c>
      <c r="BM56" s="130" t="s">
        <v>107</v>
      </c>
      <c r="BN56" s="128" t="s">
        <v>18</v>
      </c>
      <c r="BO56" s="129" t="s">
        <v>108</v>
      </c>
      <c r="BP56" s="133" t="s">
        <v>27</v>
      </c>
      <c r="BQ56" s="154">
        <v>78236.0</v>
      </c>
      <c r="BR56" s="136">
        <f t="shared" ref="BR56:BR59" si="168">+ROUND(BQ56*(1+BT$70),0)</f>
        <v>101707</v>
      </c>
      <c r="BS56" s="183">
        <v>900.0</v>
      </c>
      <c r="BT56" s="184">
        <f t="shared" ref="BT56:BT59" si="169">+ROUND(BR56*BS56,2)</f>
        <v>91536300</v>
      </c>
      <c r="BU56" s="137">
        <v>2.01</v>
      </c>
      <c r="BV56" s="130" t="s">
        <v>107</v>
      </c>
      <c r="BW56" s="128" t="s">
        <v>18</v>
      </c>
      <c r="BX56" s="129" t="s">
        <v>108</v>
      </c>
      <c r="BY56" s="133" t="s">
        <v>27</v>
      </c>
      <c r="BZ56" s="154">
        <v>78080.0</v>
      </c>
      <c r="CA56" s="136">
        <f t="shared" ref="CA56:CA59" si="170">+ROUND(BZ56*(1+CC$70),0)</f>
        <v>101504</v>
      </c>
      <c r="CB56" s="183">
        <v>900.0</v>
      </c>
      <c r="CC56" s="184">
        <f t="shared" ref="CC56:CC59" si="171">+ROUND(CA56*CB56,2)</f>
        <v>91353600</v>
      </c>
      <c r="CD56" s="137" t="s">
        <v>278</v>
      </c>
      <c r="CE56" s="130" t="s">
        <v>107</v>
      </c>
      <c r="CF56" s="128" t="s">
        <v>18</v>
      </c>
      <c r="CG56" s="129" t="s">
        <v>108</v>
      </c>
      <c r="CH56" s="133" t="s">
        <v>27</v>
      </c>
      <c r="CI56" s="154">
        <v>75790.0</v>
      </c>
      <c r="CJ56" s="136">
        <f t="shared" ref="CJ56:CJ59" si="172">+ROUND(CI56*(1+CL$70),0)</f>
        <v>98527</v>
      </c>
      <c r="CK56" s="183">
        <v>900.0</v>
      </c>
      <c r="CL56" s="184">
        <f t="shared" ref="CL56:CL59" si="173">+ROUND(CJ56*CK56,2)</f>
        <v>88674300</v>
      </c>
      <c r="CM56" s="137" t="s">
        <v>278</v>
      </c>
      <c r="CN56" s="130" t="s">
        <v>107</v>
      </c>
      <c r="CO56" s="128" t="s">
        <v>18</v>
      </c>
      <c r="CP56" s="129" t="s">
        <v>108</v>
      </c>
      <c r="CQ56" s="133" t="s">
        <v>27</v>
      </c>
      <c r="CR56" s="154">
        <v>78584.47</v>
      </c>
      <c r="CS56" s="136">
        <f t="shared" ref="CS56:CS59" si="174">+ROUND(CR56*(1+CU$70),0)</f>
        <v>102160</v>
      </c>
      <c r="CT56" s="183">
        <v>900.0</v>
      </c>
      <c r="CU56" s="184">
        <f t="shared" ref="CU56:CU59" si="175">+ROUND(CS56*CT56,2)</f>
        <v>91944000</v>
      </c>
      <c r="CV56" s="137" t="s">
        <v>278</v>
      </c>
      <c r="CW56" s="130" t="s">
        <v>107</v>
      </c>
      <c r="CX56" s="128" t="s">
        <v>18</v>
      </c>
      <c r="CY56" s="129" t="s">
        <v>108</v>
      </c>
      <c r="CZ56" s="133" t="s">
        <v>27</v>
      </c>
      <c r="DA56" s="154">
        <v>75790.0</v>
      </c>
      <c r="DB56" s="136">
        <f t="shared" ref="DB56:DB59" si="176">+ROUND(DA56*(1+DD$70),0)</f>
        <v>98527</v>
      </c>
      <c r="DC56" s="183">
        <v>900.0</v>
      </c>
      <c r="DD56" s="184">
        <f t="shared" ref="DD56:DD59" si="177">+ROUND(DB56*DC56,2)</f>
        <v>88674300</v>
      </c>
      <c r="DE56" s="137" t="s">
        <v>278</v>
      </c>
      <c r="DF56" s="130" t="s">
        <v>107</v>
      </c>
      <c r="DG56" s="128" t="s">
        <v>18</v>
      </c>
      <c r="DH56" s="129" t="s">
        <v>108</v>
      </c>
      <c r="DI56" s="133" t="s">
        <v>27</v>
      </c>
      <c r="DJ56" s="154">
        <v>82380.0</v>
      </c>
      <c r="DK56" s="136">
        <f t="shared" ref="DK56:DK59" si="178">+ROUND(DJ56*(1+DM$70),0)</f>
        <v>107094</v>
      </c>
      <c r="DL56" s="183">
        <v>900.0</v>
      </c>
      <c r="DM56" s="184">
        <f t="shared" ref="DM56:DM59" si="179">+ROUND(DK56*DL56,2)</f>
        <v>96384600</v>
      </c>
      <c r="DN56" s="137" t="s">
        <v>278</v>
      </c>
      <c r="DO56" s="130" t="s">
        <v>107</v>
      </c>
      <c r="DP56" s="128" t="s">
        <v>18</v>
      </c>
      <c r="DQ56" s="129" t="s">
        <v>108</v>
      </c>
      <c r="DR56" s="133" t="s">
        <v>27</v>
      </c>
      <c r="DS56" s="154">
        <v>77940.0</v>
      </c>
      <c r="DT56" s="136">
        <f t="shared" ref="DT56:DT59" si="180">+ROUND(DS56*(1+DV$70),0)</f>
        <v>101322</v>
      </c>
      <c r="DU56" s="183">
        <v>900.0</v>
      </c>
      <c r="DV56" s="184">
        <f t="shared" ref="DV56:DV59" si="181">+ROUND(DT56*DU56,2)</f>
        <v>91189800</v>
      </c>
      <c r="DW56" s="137" t="s">
        <v>278</v>
      </c>
      <c r="DX56" s="130" t="s">
        <v>107</v>
      </c>
      <c r="DY56" s="128" t="s">
        <v>18</v>
      </c>
      <c r="DZ56" s="129" t="s">
        <v>108</v>
      </c>
      <c r="EA56" s="133" t="s">
        <v>27</v>
      </c>
      <c r="EB56" s="154">
        <v>77271.0</v>
      </c>
      <c r="EC56" s="136">
        <f t="shared" ref="EC56:EC59" si="182">+ROUND(EB56*(1+EE$70),0)</f>
        <v>100452</v>
      </c>
      <c r="ED56" s="183">
        <v>900.0</v>
      </c>
      <c r="EE56" s="184">
        <f t="shared" ref="EE56:EE59" si="183">+ROUND(EC56*ED56,2)</f>
        <v>90406800</v>
      </c>
      <c r="EF56" s="137">
        <v>2.01</v>
      </c>
      <c r="EG56" s="130" t="s">
        <v>107</v>
      </c>
      <c r="EH56" s="128" t="s">
        <v>18</v>
      </c>
      <c r="EI56" s="129" t="s">
        <v>108</v>
      </c>
      <c r="EJ56" s="133" t="s">
        <v>27</v>
      </c>
      <c r="EK56" s="154">
        <v>82380.0</v>
      </c>
      <c r="EL56" s="136">
        <f t="shared" ref="EL56:EL59" si="184">+ROUND(EK56*(1+EN$70),0)</f>
        <v>107094</v>
      </c>
      <c r="EM56" s="183">
        <v>900.0</v>
      </c>
      <c r="EN56" s="184">
        <f t="shared" ref="EN56:EN59" si="185">+ROUND(EL56*EM56,2)</f>
        <v>96384600</v>
      </c>
      <c r="EO56" s="137">
        <v>2.01</v>
      </c>
      <c r="EP56" s="130" t="s">
        <v>107</v>
      </c>
      <c r="EQ56" s="128" t="s">
        <v>18</v>
      </c>
      <c r="ER56" s="129" t="s">
        <v>108</v>
      </c>
      <c r="ES56" s="133" t="s">
        <v>27</v>
      </c>
      <c r="ET56" s="154">
        <v>78006.0</v>
      </c>
      <c r="EU56" s="136">
        <f t="shared" ref="EU56:EU59" si="186">+ROUND(ET56*(1+EW$70),0)</f>
        <v>101408</v>
      </c>
      <c r="EV56" s="183">
        <v>900.0</v>
      </c>
      <c r="EW56" s="184">
        <f t="shared" ref="EW56:EW59" si="187">+ROUND(EU56*EV56,2)</f>
        <v>91267200</v>
      </c>
      <c r="EX56" s="137">
        <v>2.01</v>
      </c>
      <c r="EY56" s="130" t="s">
        <v>107</v>
      </c>
      <c r="EZ56" s="128" t="s">
        <v>18</v>
      </c>
      <c r="FA56" s="129" t="s">
        <v>108</v>
      </c>
      <c r="FB56" s="133" t="s">
        <v>27</v>
      </c>
      <c r="FC56" s="154">
        <v>77849.0</v>
      </c>
      <c r="FD56" s="136">
        <f t="shared" ref="FD56:FD59" si="188">+ROUND(FC56*(1+FF$70),0)</f>
        <v>101204</v>
      </c>
      <c r="FE56" s="183">
        <v>900.0</v>
      </c>
      <c r="FF56" s="184">
        <f t="shared" ref="FF56:FF59" si="189">+ROUND(FD56*FE56,2)</f>
        <v>91083600</v>
      </c>
      <c r="FG56" s="137">
        <v>2.01</v>
      </c>
      <c r="FH56" s="130" t="s">
        <v>107</v>
      </c>
      <c r="FI56" s="128" t="s">
        <v>18</v>
      </c>
      <c r="FJ56" s="129" t="s">
        <v>108</v>
      </c>
      <c r="FK56" s="133" t="s">
        <v>27</v>
      </c>
      <c r="FL56" s="154">
        <v>78467.0</v>
      </c>
      <c r="FM56" s="136">
        <f t="shared" ref="FM56:FM59" si="190">+ROUND(FL56*(1+FO$70),0)</f>
        <v>102007</v>
      </c>
      <c r="FN56" s="183">
        <v>900.0</v>
      </c>
      <c r="FO56" s="184">
        <f t="shared" ref="FO56:FO59" si="191">+ROUND(FM56*FN56,2)</f>
        <v>91806300</v>
      </c>
      <c r="FP56" s="137">
        <v>2.01</v>
      </c>
      <c r="FQ56" s="130" t="s">
        <v>107</v>
      </c>
      <c r="FR56" s="128" t="s">
        <v>18</v>
      </c>
      <c r="FS56" s="129" t="s">
        <v>108</v>
      </c>
      <c r="FT56" s="133" t="s">
        <v>27</v>
      </c>
      <c r="FU56" s="154">
        <v>77808.0</v>
      </c>
      <c r="FV56" s="136">
        <f t="shared" ref="FV56:FV59" si="192">+ROUND(FU56*(1+FX$70),0)</f>
        <v>101150</v>
      </c>
      <c r="FW56" s="183">
        <v>900.0</v>
      </c>
      <c r="FX56" s="184">
        <f t="shared" ref="FX56:FX59" si="193">+ROUND(FV56*FW56,2)</f>
        <v>91035000</v>
      </c>
      <c r="FY56" s="137" t="s">
        <v>278</v>
      </c>
      <c r="FZ56" s="130" t="s">
        <v>107</v>
      </c>
      <c r="GA56" s="128" t="s">
        <v>18</v>
      </c>
      <c r="GB56" s="129" t="s">
        <v>108</v>
      </c>
      <c r="GC56" s="133" t="s">
        <v>27</v>
      </c>
      <c r="GD56" s="154">
        <v>78106.0</v>
      </c>
      <c r="GE56" s="136">
        <f t="shared" ref="GE56:GE59" si="194">+ROUND(GD56*(1+GG$70),0)</f>
        <v>101538</v>
      </c>
      <c r="GF56" s="183">
        <v>900.0</v>
      </c>
      <c r="GG56" s="184">
        <f t="shared" ref="GG56:GG59" si="195">+ROUND(GE56*GF56,2)</f>
        <v>91384200</v>
      </c>
      <c r="GH56" s="137" t="s">
        <v>278</v>
      </c>
      <c r="GI56" s="130" t="s">
        <v>107</v>
      </c>
      <c r="GJ56" s="128" t="s">
        <v>18</v>
      </c>
      <c r="GK56" s="129" t="s">
        <v>108</v>
      </c>
      <c r="GL56" s="133" t="s">
        <v>27</v>
      </c>
      <c r="GM56" s="154">
        <v>77796.0</v>
      </c>
      <c r="GN56" s="136">
        <f t="shared" ref="GN56:GN59" si="196">+ROUND(GM56*(1+GP$70),0)</f>
        <v>101135</v>
      </c>
      <c r="GO56" s="183">
        <v>900.0</v>
      </c>
      <c r="GP56" s="184">
        <f t="shared" ref="GP56:GP59" si="197">+ROUND(GN56*GO56,2)</f>
        <v>91021500</v>
      </c>
      <c r="GQ56" s="137">
        <v>2.01</v>
      </c>
      <c r="GR56" s="130" t="s">
        <v>107</v>
      </c>
      <c r="GS56" s="128" t="s">
        <v>18</v>
      </c>
      <c r="GT56" s="129" t="s">
        <v>108</v>
      </c>
      <c r="GU56" s="133" t="s">
        <v>27</v>
      </c>
      <c r="GV56" s="141">
        <v>78821.18</v>
      </c>
      <c r="GW56" s="136">
        <f t="shared" ref="GW56:GW59" si="198">+ROUND(GV56*(1+GY$70),0)</f>
        <v>102468</v>
      </c>
      <c r="GX56" s="183">
        <v>900.0</v>
      </c>
      <c r="GY56" s="184">
        <f t="shared" ref="GY56:GY59" si="199">+ROUND(GW56*GX56,2)</f>
        <v>92221200</v>
      </c>
      <c r="GZ56" s="137" t="s">
        <v>278</v>
      </c>
      <c r="HA56" s="130" t="s">
        <v>107</v>
      </c>
      <c r="HB56" s="128" t="s">
        <v>18</v>
      </c>
      <c r="HC56" s="129" t="s">
        <v>108</v>
      </c>
      <c r="HD56" s="133" t="s">
        <v>27</v>
      </c>
      <c r="HE56" s="154">
        <v>82380.0</v>
      </c>
      <c r="HF56" s="136">
        <f t="shared" ref="HF56:HF59" si="200">+ROUND(HE56*(1+0.3),0)</f>
        <v>107094</v>
      </c>
      <c r="HG56" s="183">
        <v>900.0</v>
      </c>
      <c r="HH56" s="184">
        <f t="shared" ref="HH56:HH59" si="201">+ROUND(HF56*HG56,2)</f>
        <v>96384600</v>
      </c>
      <c r="HI56" s="137" t="s">
        <v>278</v>
      </c>
      <c r="HJ56" s="130" t="s">
        <v>107</v>
      </c>
      <c r="HK56" s="128" t="s">
        <v>18</v>
      </c>
      <c r="HL56" s="129" t="s">
        <v>108</v>
      </c>
      <c r="HM56" s="133" t="s">
        <v>27</v>
      </c>
      <c r="HN56" s="154">
        <v>82380.0</v>
      </c>
      <c r="HO56" s="136">
        <f t="shared" ref="HO56:HO59" si="202">+ROUND(HN56*(1+HQ$70),0)</f>
        <v>107094</v>
      </c>
      <c r="HP56" s="183">
        <v>900.0</v>
      </c>
      <c r="HQ56" s="184">
        <f t="shared" ref="HQ56:HQ59" si="203">+ROUND(HO56*HP56,2)</f>
        <v>96384600</v>
      </c>
      <c r="HR56" s="137" t="s">
        <v>278</v>
      </c>
      <c r="HS56" s="130" t="s">
        <v>107</v>
      </c>
      <c r="HT56" s="128" t="s">
        <v>18</v>
      </c>
      <c r="HU56" s="129" t="s">
        <v>108</v>
      </c>
      <c r="HV56" s="133" t="s">
        <v>27</v>
      </c>
      <c r="HW56" s="154">
        <v>78200.0</v>
      </c>
      <c r="HX56" s="136">
        <f t="shared" ref="HX56:HX59" si="204">+ROUND(HW56*(1+HZ$70),0)</f>
        <v>101660</v>
      </c>
      <c r="HY56" s="183">
        <v>900.0</v>
      </c>
      <c r="HZ56" s="184">
        <f t="shared" ref="HZ56:HZ59" si="205">+ROUND(HX56*HY56,2)</f>
        <v>91494000</v>
      </c>
      <c r="IA56" s="137" t="s">
        <v>278</v>
      </c>
      <c r="IB56" s="130" t="s">
        <v>107</v>
      </c>
      <c r="IC56" s="128" t="s">
        <v>18</v>
      </c>
      <c r="ID56" s="129" t="s">
        <v>108</v>
      </c>
      <c r="IE56" s="133" t="s">
        <v>27</v>
      </c>
      <c r="IF56" s="154">
        <v>77684.0</v>
      </c>
      <c r="IG56" s="136">
        <f t="shared" ref="IG56:IG59" si="206">+ROUND(IF56*(1+II$70),0)</f>
        <v>100989</v>
      </c>
      <c r="IH56" s="183">
        <v>900.0</v>
      </c>
      <c r="II56" s="184">
        <f t="shared" ref="II56:II59" si="207">+ROUND(IG56*IH56,2)</f>
        <v>90890100</v>
      </c>
      <c r="IJ56" s="137" t="s">
        <v>278</v>
      </c>
      <c r="IK56" s="130" t="s">
        <v>107</v>
      </c>
      <c r="IL56" s="128" t="s">
        <v>18</v>
      </c>
      <c r="IM56" s="129" t="s">
        <v>108</v>
      </c>
      <c r="IN56" s="133" t="s">
        <v>27</v>
      </c>
      <c r="IO56" s="154">
        <v>77857.0</v>
      </c>
      <c r="IP56" s="136">
        <f t="shared" ref="IP56:IP59" si="208">+ROUND(IO56*(1+IR$70),0)</f>
        <v>101214</v>
      </c>
      <c r="IQ56" s="183">
        <v>900.0</v>
      </c>
      <c r="IR56" s="184">
        <f t="shared" ref="IR56:IR59" si="209">+ROUND(IP56*IQ56,2)</f>
        <v>91092600</v>
      </c>
      <c r="IS56" s="137" t="s">
        <v>278</v>
      </c>
      <c r="IT56" s="130" t="s">
        <v>107</v>
      </c>
      <c r="IU56" s="128" t="s">
        <v>18</v>
      </c>
      <c r="IV56" s="129" t="s">
        <v>108</v>
      </c>
      <c r="IW56" s="133" t="s">
        <v>27</v>
      </c>
      <c r="IX56" s="154">
        <v>77791.0</v>
      </c>
      <c r="IY56" s="136">
        <f t="shared" ref="IY56:IY59" si="210">+ROUND(IX56*(1+JA$70),0)</f>
        <v>101128</v>
      </c>
      <c r="IZ56" s="183">
        <v>900.0</v>
      </c>
      <c r="JA56" s="184">
        <f t="shared" ref="JA56:JA59" si="211">+ROUND(IY56*IZ56,2)</f>
        <v>91015200</v>
      </c>
      <c r="JB56" s="137" t="s">
        <v>278</v>
      </c>
      <c r="JC56" s="130" t="s">
        <v>107</v>
      </c>
      <c r="JD56" s="128" t="s">
        <v>18</v>
      </c>
      <c r="JE56" s="129" t="s">
        <v>108</v>
      </c>
      <c r="JF56" s="133" t="s">
        <v>27</v>
      </c>
      <c r="JG56" s="154">
        <v>76885.0</v>
      </c>
      <c r="JH56" s="136">
        <f t="shared" ref="JH56:JH59" si="212">+ROUND(JG56*(1+JJ$70),0)</f>
        <v>99951</v>
      </c>
      <c r="JI56" s="183">
        <v>900.0</v>
      </c>
      <c r="JJ56" s="184">
        <f t="shared" ref="JJ56:JJ59" si="213">+ROUND(JH56*JI56,2)</f>
        <v>89955900</v>
      </c>
      <c r="JK56" s="137" t="s">
        <v>278</v>
      </c>
      <c r="JL56" s="130" t="s">
        <v>107</v>
      </c>
      <c r="JM56" s="128" t="s">
        <v>18</v>
      </c>
      <c r="JN56" s="129" t="s">
        <v>108</v>
      </c>
      <c r="JO56" s="133" t="s">
        <v>27</v>
      </c>
      <c r="JP56" s="154">
        <v>75971.0</v>
      </c>
      <c r="JQ56" s="136">
        <f t="shared" ref="JQ56:JQ59" si="214">+ROUND(JP56*(1+JS$70),0)</f>
        <v>98762</v>
      </c>
      <c r="JR56" s="183">
        <v>900.0</v>
      </c>
      <c r="JS56" s="184">
        <f t="shared" ref="JS56:JS59" si="215">+ROUND(JQ56*JR56,2)</f>
        <v>88885800</v>
      </c>
      <c r="JT56" s="137" t="s">
        <v>278</v>
      </c>
      <c r="JU56" s="130" t="s">
        <v>107</v>
      </c>
      <c r="JV56" s="128" t="s">
        <v>18</v>
      </c>
      <c r="JW56" s="129" t="s">
        <v>108</v>
      </c>
      <c r="JX56" s="133" t="s">
        <v>27</v>
      </c>
      <c r="JY56" s="154">
        <v>77654.0</v>
      </c>
      <c r="JZ56" s="136">
        <f t="shared" ref="JZ56:JZ59" si="216">+ROUND(JY56*(1+KB$70),0)</f>
        <v>100950</v>
      </c>
      <c r="KA56" s="183">
        <v>900.0</v>
      </c>
      <c r="KB56" s="184">
        <f t="shared" ref="KB56:KB59" si="217">+ROUND(JZ56*KA56,2)</f>
        <v>90855000</v>
      </c>
      <c r="KC56" s="137" t="s">
        <v>278</v>
      </c>
      <c r="KD56" s="130" t="s">
        <v>107</v>
      </c>
      <c r="KE56" s="128" t="s">
        <v>18</v>
      </c>
      <c r="KF56" s="129" t="s">
        <v>108</v>
      </c>
      <c r="KG56" s="133" t="s">
        <v>27</v>
      </c>
      <c r="KH56" s="154">
        <v>80000.0</v>
      </c>
      <c r="KI56" s="136">
        <f t="shared" ref="KI56:KI59" si="218">+ROUND(KH56*(1+KK$70),0)</f>
        <v>104000</v>
      </c>
      <c r="KJ56" s="183">
        <v>900.0</v>
      </c>
      <c r="KK56" s="184">
        <f t="shared" ref="KK56:KK59" si="219">+ROUND(KI56*KJ56,2)</f>
        <v>93600000</v>
      </c>
      <c r="KL56" s="137" t="s">
        <v>278</v>
      </c>
      <c r="KM56" s="130" t="s">
        <v>107</v>
      </c>
      <c r="KN56" s="128" t="s">
        <v>18</v>
      </c>
      <c r="KO56" s="129" t="s">
        <v>108</v>
      </c>
      <c r="KP56" s="133" t="s">
        <v>27</v>
      </c>
      <c r="KQ56" s="155">
        <v>79000.0</v>
      </c>
      <c r="KR56" s="136">
        <f t="shared" ref="KR56:KR59" si="220">+ROUND(KQ56*(1+KT$70),0)</f>
        <v>102700</v>
      </c>
      <c r="KS56" s="183">
        <v>900.0</v>
      </c>
      <c r="KT56" s="184">
        <f t="shared" ref="KT56:KT59" si="221">+ROUND(KR56*KS56,2)</f>
        <v>92430000</v>
      </c>
      <c r="KU56" s="137" t="s">
        <v>278</v>
      </c>
      <c r="KV56" s="130" t="s">
        <v>107</v>
      </c>
      <c r="KW56" s="128" t="s">
        <v>18</v>
      </c>
      <c r="KX56" s="129" t="s">
        <v>108</v>
      </c>
      <c r="KY56" s="133" t="s">
        <v>27</v>
      </c>
      <c r="KZ56" s="154">
        <v>77678.0</v>
      </c>
      <c r="LA56" s="136">
        <f t="shared" ref="LA56:LA59" si="222">+ROUND(KZ56*(1+LC$70),0)</f>
        <v>100981</v>
      </c>
      <c r="LB56" s="183">
        <v>900.0</v>
      </c>
      <c r="LC56" s="184">
        <f t="shared" ref="LC56:LC59" si="223">+ROUND(LA56*LB56,2)</f>
        <v>90882900</v>
      </c>
      <c r="LD56" s="137" t="s">
        <v>278</v>
      </c>
      <c r="LE56" s="130" t="s">
        <v>107</v>
      </c>
      <c r="LF56" s="128" t="s">
        <v>18</v>
      </c>
      <c r="LG56" s="129" t="s">
        <v>108</v>
      </c>
      <c r="LH56" s="133" t="s">
        <v>27</v>
      </c>
      <c r="LI56" s="154">
        <v>78072.0</v>
      </c>
      <c r="LJ56" s="136">
        <f t="shared" ref="LJ56:LJ59" si="224">+ROUND(LI56*(1+LL$70),0)</f>
        <v>101494</v>
      </c>
      <c r="LK56" s="183">
        <v>900.0</v>
      </c>
      <c r="LL56" s="184">
        <f t="shared" ref="LL56:LL59" si="225">+ROUND(LJ56*LK56,2)</f>
        <v>91344600</v>
      </c>
      <c r="LM56" s="137" t="s">
        <v>278</v>
      </c>
      <c r="LN56" s="130" t="s">
        <v>107</v>
      </c>
      <c r="LO56" s="128" t="s">
        <v>18</v>
      </c>
      <c r="LP56" s="129" t="s">
        <v>108</v>
      </c>
      <c r="LQ56" s="133" t="s">
        <v>27</v>
      </c>
      <c r="LR56" s="154">
        <v>76216.0</v>
      </c>
      <c r="LS56" s="136">
        <f t="shared" ref="LS56:LS59" si="226">+ROUND(LR56*(1+LU$70),0)</f>
        <v>99081</v>
      </c>
      <c r="LT56" s="183">
        <v>900.0</v>
      </c>
      <c r="LU56" s="184">
        <f t="shared" ref="LU56:LU59" si="227">+ROUND(LS56*LT56,2)</f>
        <v>89172900</v>
      </c>
      <c r="LV56" s="137" t="s">
        <v>278</v>
      </c>
      <c r="LW56" s="130" t="s">
        <v>107</v>
      </c>
      <c r="LX56" s="128" t="s">
        <v>18</v>
      </c>
      <c r="LY56" s="129" t="s">
        <v>108</v>
      </c>
      <c r="LZ56" s="133" t="s">
        <v>27</v>
      </c>
      <c r="MA56" s="154">
        <v>76537.0</v>
      </c>
      <c r="MB56" s="136">
        <f t="shared" ref="MB56:MB59" si="228">+ROUND(MA56*(1+MD$70),0)</f>
        <v>99498</v>
      </c>
      <c r="MC56" s="183">
        <v>900.0</v>
      </c>
      <c r="MD56" s="184">
        <f t="shared" ref="MD56:MD59" si="229">+ROUND(MB56*MC56,2)</f>
        <v>89548200</v>
      </c>
    </row>
    <row r="57" ht="18.0" customHeight="1">
      <c r="A57" s="185">
        <v>2.02</v>
      </c>
      <c r="B57" s="66" t="s">
        <v>109</v>
      </c>
      <c r="C57" s="128" t="s">
        <v>18</v>
      </c>
      <c r="D57" s="129" t="s">
        <v>110</v>
      </c>
      <c r="E57" s="130" t="s">
        <v>20</v>
      </c>
      <c r="F57" s="135">
        <v>1038.64</v>
      </c>
      <c r="G57" s="136">
        <f t="shared" si="154"/>
        <v>1350</v>
      </c>
      <c r="H57" s="183">
        <v>204127.42756739643</v>
      </c>
      <c r="I57" s="184">
        <f t="shared" si="155"/>
        <v>275572027.2</v>
      </c>
      <c r="J57" s="127">
        <v>2.02</v>
      </c>
      <c r="K57" s="130" t="s">
        <v>109</v>
      </c>
      <c r="L57" s="128" t="s">
        <v>18</v>
      </c>
      <c r="M57" s="129" t="s">
        <v>110</v>
      </c>
      <c r="N57" s="130" t="s">
        <v>20</v>
      </c>
      <c r="O57" s="135">
        <v>1037.0</v>
      </c>
      <c r="P57" s="136">
        <f t="shared" si="156"/>
        <v>1348</v>
      </c>
      <c r="Q57" s="183">
        <v>204127.42756739643</v>
      </c>
      <c r="R57" s="184">
        <f t="shared" si="157"/>
        <v>275163772.4</v>
      </c>
      <c r="S57" s="127">
        <v>2.02</v>
      </c>
      <c r="T57" s="130" t="s">
        <v>109</v>
      </c>
      <c r="U57" s="128" t="s">
        <v>18</v>
      </c>
      <c r="V57" s="129" t="s">
        <v>110</v>
      </c>
      <c r="W57" s="130" t="s">
        <v>20</v>
      </c>
      <c r="X57" s="135">
        <v>1042.51</v>
      </c>
      <c r="Y57" s="136">
        <f t="shared" si="158"/>
        <v>1355</v>
      </c>
      <c r="Z57" s="183">
        <v>204127.42756739643</v>
      </c>
      <c r="AA57" s="184">
        <f t="shared" si="159"/>
        <v>276592664.4</v>
      </c>
      <c r="AB57" s="127">
        <v>2.02</v>
      </c>
      <c r="AC57" s="130" t="s">
        <v>109</v>
      </c>
      <c r="AD57" s="128" t="s">
        <v>18</v>
      </c>
      <c r="AE57" s="129" t="s">
        <v>110</v>
      </c>
      <c r="AF57" s="130" t="s">
        <v>20</v>
      </c>
      <c r="AG57" s="135">
        <v>1047.0</v>
      </c>
      <c r="AH57" s="136">
        <f t="shared" si="160"/>
        <v>1361</v>
      </c>
      <c r="AI57" s="183">
        <v>204127.42756739643</v>
      </c>
      <c r="AJ57" s="184">
        <f t="shared" si="161"/>
        <v>277817428.9</v>
      </c>
      <c r="AK57" s="127">
        <v>2.02</v>
      </c>
      <c r="AL57" s="130" t="s">
        <v>109</v>
      </c>
      <c r="AM57" s="128" t="s">
        <v>18</v>
      </c>
      <c r="AN57" s="129" t="s">
        <v>110</v>
      </c>
      <c r="AO57" s="130" t="s">
        <v>20</v>
      </c>
      <c r="AP57" s="135">
        <v>1038.0</v>
      </c>
      <c r="AQ57" s="136">
        <f t="shared" si="162"/>
        <v>1349</v>
      </c>
      <c r="AR57" s="183">
        <v>204127.42756739643</v>
      </c>
      <c r="AS57" s="184">
        <f t="shared" si="163"/>
        <v>275367899.8</v>
      </c>
      <c r="AT57" s="127">
        <v>2.02</v>
      </c>
      <c r="AU57" s="130" t="s">
        <v>109</v>
      </c>
      <c r="AV57" s="128" t="s">
        <v>18</v>
      </c>
      <c r="AW57" s="129" t="s">
        <v>110</v>
      </c>
      <c r="AX57" s="130" t="s">
        <v>20</v>
      </c>
      <c r="AY57" s="135">
        <v>1039.0</v>
      </c>
      <c r="AZ57" s="136">
        <f t="shared" si="164"/>
        <v>1351</v>
      </c>
      <c r="BA57" s="183">
        <v>204127.42756739643</v>
      </c>
      <c r="BB57" s="184">
        <f t="shared" si="165"/>
        <v>275776154.6</v>
      </c>
      <c r="BC57" s="127">
        <v>2.02</v>
      </c>
      <c r="BD57" s="130" t="s">
        <v>109</v>
      </c>
      <c r="BE57" s="128" t="s">
        <v>18</v>
      </c>
      <c r="BF57" s="129" t="s">
        <v>110</v>
      </c>
      <c r="BG57" s="130" t="s">
        <v>20</v>
      </c>
      <c r="BH57" s="135">
        <v>1046.0</v>
      </c>
      <c r="BI57" s="136">
        <f t="shared" si="166"/>
        <v>1360</v>
      </c>
      <c r="BJ57" s="183">
        <v>204127.42756739643</v>
      </c>
      <c r="BK57" s="184">
        <f t="shared" si="167"/>
        <v>277613301.5</v>
      </c>
      <c r="BL57" s="127">
        <v>2.02</v>
      </c>
      <c r="BM57" s="130" t="s">
        <v>109</v>
      </c>
      <c r="BN57" s="128" t="s">
        <v>18</v>
      </c>
      <c r="BO57" s="129" t="s">
        <v>110</v>
      </c>
      <c r="BP57" s="130" t="s">
        <v>20</v>
      </c>
      <c r="BQ57" s="135">
        <v>1048.0</v>
      </c>
      <c r="BR57" s="136">
        <f t="shared" si="168"/>
        <v>1362</v>
      </c>
      <c r="BS57" s="183">
        <v>204127.42756739643</v>
      </c>
      <c r="BT57" s="184">
        <f t="shared" si="169"/>
        <v>278021556.4</v>
      </c>
      <c r="BU57" s="127">
        <v>2.02</v>
      </c>
      <c r="BV57" s="130" t="s">
        <v>109</v>
      </c>
      <c r="BW57" s="128" t="s">
        <v>18</v>
      </c>
      <c r="BX57" s="129" t="s">
        <v>110</v>
      </c>
      <c r="BY57" s="130" t="s">
        <v>20</v>
      </c>
      <c r="BZ57" s="135">
        <v>1046.0</v>
      </c>
      <c r="CA57" s="136">
        <f t="shared" si="170"/>
        <v>1360</v>
      </c>
      <c r="CB57" s="183">
        <v>204127.42756739643</v>
      </c>
      <c r="CC57" s="184">
        <f t="shared" si="171"/>
        <v>277613301.5</v>
      </c>
      <c r="CD57" s="127" t="s">
        <v>279</v>
      </c>
      <c r="CE57" s="130" t="s">
        <v>109</v>
      </c>
      <c r="CF57" s="128" t="s">
        <v>18</v>
      </c>
      <c r="CG57" s="129" t="s">
        <v>110</v>
      </c>
      <c r="CH57" s="130" t="s">
        <v>20</v>
      </c>
      <c r="CI57" s="135">
        <v>1016.0</v>
      </c>
      <c r="CJ57" s="136">
        <f t="shared" si="172"/>
        <v>1321</v>
      </c>
      <c r="CK57" s="183">
        <v>204127.42756739643</v>
      </c>
      <c r="CL57" s="184">
        <f t="shared" si="173"/>
        <v>269652331.8</v>
      </c>
      <c r="CM57" s="127" t="s">
        <v>279</v>
      </c>
      <c r="CN57" s="130" t="s">
        <v>109</v>
      </c>
      <c r="CO57" s="128" t="s">
        <v>18</v>
      </c>
      <c r="CP57" s="129" t="s">
        <v>110</v>
      </c>
      <c r="CQ57" s="130" t="s">
        <v>20</v>
      </c>
      <c r="CR57" s="135">
        <v>1053.13</v>
      </c>
      <c r="CS57" s="136">
        <f t="shared" si="174"/>
        <v>1369</v>
      </c>
      <c r="CT57" s="183">
        <v>204127.42756739643</v>
      </c>
      <c r="CU57" s="184">
        <f t="shared" si="175"/>
        <v>279450448.3</v>
      </c>
      <c r="CV57" s="127" t="s">
        <v>279</v>
      </c>
      <c r="CW57" s="130" t="s">
        <v>109</v>
      </c>
      <c r="CX57" s="128" t="s">
        <v>18</v>
      </c>
      <c r="CY57" s="129" t="s">
        <v>110</v>
      </c>
      <c r="CZ57" s="130" t="s">
        <v>20</v>
      </c>
      <c r="DA57" s="135">
        <v>1005.0</v>
      </c>
      <c r="DB57" s="136">
        <f t="shared" si="176"/>
        <v>1307</v>
      </c>
      <c r="DC57" s="183">
        <v>204127.42756739643</v>
      </c>
      <c r="DD57" s="184">
        <f t="shared" si="177"/>
        <v>266794547.8</v>
      </c>
      <c r="DE57" s="127" t="s">
        <v>279</v>
      </c>
      <c r="DF57" s="130" t="s">
        <v>109</v>
      </c>
      <c r="DG57" s="128" t="s">
        <v>18</v>
      </c>
      <c r="DH57" s="129" t="s">
        <v>110</v>
      </c>
      <c r="DI57" s="130" t="s">
        <v>20</v>
      </c>
      <c r="DJ57" s="135">
        <v>1100.0</v>
      </c>
      <c r="DK57" s="136">
        <f t="shared" si="178"/>
        <v>1430</v>
      </c>
      <c r="DL57" s="183">
        <v>204127.42756739643</v>
      </c>
      <c r="DM57" s="184">
        <f t="shared" si="179"/>
        <v>291902221.4</v>
      </c>
      <c r="DN57" s="127" t="s">
        <v>279</v>
      </c>
      <c r="DO57" s="130" t="s">
        <v>109</v>
      </c>
      <c r="DP57" s="128" t="s">
        <v>18</v>
      </c>
      <c r="DQ57" s="129" t="s">
        <v>110</v>
      </c>
      <c r="DR57" s="130" t="s">
        <v>20</v>
      </c>
      <c r="DS57" s="135">
        <v>1044.0</v>
      </c>
      <c r="DT57" s="136">
        <f t="shared" si="180"/>
        <v>1357</v>
      </c>
      <c r="DU57" s="183">
        <v>204127.42756739643</v>
      </c>
      <c r="DV57" s="184">
        <f t="shared" si="181"/>
        <v>277000919.2</v>
      </c>
      <c r="DW57" s="127" t="s">
        <v>279</v>
      </c>
      <c r="DX57" s="130" t="s">
        <v>109</v>
      </c>
      <c r="DY57" s="128" t="s">
        <v>18</v>
      </c>
      <c r="DZ57" s="129" t="s">
        <v>110</v>
      </c>
      <c r="EA57" s="130" t="s">
        <v>20</v>
      </c>
      <c r="EB57" s="135">
        <v>1046.0</v>
      </c>
      <c r="EC57" s="136">
        <f t="shared" si="182"/>
        <v>1360</v>
      </c>
      <c r="ED57" s="183">
        <v>204127.42756739643</v>
      </c>
      <c r="EE57" s="184">
        <f t="shared" si="183"/>
        <v>277613301.5</v>
      </c>
      <c r="EF57" s="127">
        <v>2.02</v>
      </c>
      <c r="EG57" s="130" t="s">
        <v>109</v>
      </c>
      <c r="EH57" s="128" t="s">
        <v>18</v>
      </c>
      <c r="EI57" s="129" t="s">
        <v>110</v>
      </c>
      <c r="EJ57" s="130" t="s">
        <v>20</v>
      </c>
      <c r="EK57" s="135">
        <v>1104.0</v>
      </c>
      <c r="EL57" s="136">
        <f t="shared" si="184"/>
        <v>1435</v>
      </c>
      <c r="EM57" s="183">
        <v>204127.42756739643</v>
      </c>
      <c r="EN57" s="184">
        <f t="shared" si="185"/>
        <v>292922858.6</v>
      </c>
      <c r="EO57" s="127">
        <v>2.02</v>
      </c>
      <c r="EP57" s="130" t="s">
        <v>109</v>
      </c>
      <c r="EQ57" s="128" t="s">
        <v>18</v>
      </c>
      <c r="ER57" s="129" t="s">
        <v>110</v>
      </c>
      <c r="ES57" s="130" t="s">
        <v>20</v>
      </c>
      <c r="ET57" s="135">
        <v>1045.0</v>
      </c>
      <c r="EU57" s="136">
        <f t="shared" si="186"/>
        <v>1359</v>
      </c>
      <c r="EV57" s="183">
        <v>204127.42756739643</v>
      </c>
      <c r="EW57" s="184">
        <f t="shared" si="187"/>
        <v>277409174.1</v>
      </c>
      <c r="EX57" s="127">
        <v>2.02</v>
      </c>
      <c r="EY57" s="130" t="s">
        <v>109</v>
      </c>
      <c r="EZ57" s="128" t="s">
        <v>18</v>
      </c>
      <c r="FA57" s="129" t="s">
        <v>110</v>
      </c>
      <c r="FB57" s="130" t="s">
        <v>20</v>
      </c>
      <c r="FC57" s="135">
        <v>962.0</v>
      </c>
      <c r="FD57" s="136">
        <f t="shared" si="188"/>
        <v>1251</v>
      </c>
      <c r="FE57" s="183">
        <v>204127.42756739643</v>
      </c>
      <c r="FF57" s="184">
        <f t="shared" si="189"/>
        <v>255363411.9</v>
      </c>
      <c r="FG57" s="127">
        <v>2.02</v>
      </c>
      <c r="FH57" s="130" t="s">
        <v>109</v>
      </c>
      <c r="FI57" s="128" t="s">
        <v>18</v>
      </c>
      <c r="FJ57" s="129" t="s">
        <v>110</v>
      </c>
      <c r="FK57" s="130" t="s">
        <v>20</v>
      </c>
      <c r="FL57" s="135">
        <v>1038.0</v>
      </c>
      <c r="FM57" s="136">
        <f t="shared" si="190"/>
        <v>1349</v>
      </c>
      <c r="FN57" s="183">
        <v>204127.42756739643</v>
      </c>
      <c r="FO57" s="184">
        <f t="shared" si="191"/>
        <v>275367899.8</v>
      </c>
      <c r="FP57" s="127">
        <v>2.02</v>
      </c>
      <c r="FQ57" s="130" t="s">
        <v>109</v>
      </c>
      <c r="FR57" s="128" t="s">
        <v>18</v>
      </c>
      <c r="FS57" s="129" t="s">
        <v>110</v>
      </c>
      <c r="FT57" s="130" t="s">
        <v>20</v>
      </c>
      <c r="FU57" s="135">
        <v>1043.0</v>
      </c>
      <c r="FV57" s="136">
        <f t="shared" si="192"/>
        <v>1356</v>
      </c>
      <c r="FW57" s="183">
        <v>204127.42756739643</v>
      </c>
      <c r="FX57" s="184">
        <f t="shared" si="193"/>
        <v>276796791.8</v>
      </c>
      <c r="FY57" s="127" t="s">
        <v>279</v>
      </c>
      <c r="FZ57" s="130" t="s">
        <v>109</v>
      </c>
      <c r="GA57" s="128" t="s">
        <v>18</v>
      </c>
      <c r="GB57" s="129" t="s">
        <v>110</v>
      </c>
      <c r="GC57" s="130" t="s">
        <v>20</v>
      </c>
      <c r="GD57" s="135">
        <v>1046.0</v>
      </c>
      <c r="GE57" s="136">
        <f t="shared" si="194"/>
        <v>1360</v>
      </c>
      <c r="GF57" s="183">
        <v>204127.42756739643</v>
      </c>
      <c r="GG57" s="184">
        <f t="shared" si="195"/>
        <v>277613301.5</v>
      </c>
      <c r="GH57" s="127" t="s">
        <v>279</v>
      </c>
      <c r="GI57" s="130" t="s">
        <v>109</v>
      </c>
      <c r="GJ57" s="128" t="s">
        <v>18</v>
      </c>
      <c r="GK57" s="129" t="s">
        <v>110</v>
      </c>
      <c r="GL57" s="130" t="s">
        <v>20</v>
      </c>
      <c r="GM57" s="135">
        <v>1043.0</v>
      </c>
      <c r="GN57" s="136">
        <f t="shared" si="196"/>
        <v>1356</v>
      </c>
      <c r="GO57" s="183">
        <v>204127.42756739643</v>
      </c>
      <c r="GP57" s="184">
        <f t="shared" si="197"/>
        <v>276796791.8</v>
      </c>
      <c r="GQ57" s="127">
        <v>2.02</v>
      </c>
      <c r="GR57" s="130" t="s">
        <v>109</v>
      </c>
      <c r="GS57" s="128" t="s">
        <v>18</v>
      </c>
      <c r="GT57" s="129" t="s">
        <v>110</v>
      </c>
      <c r="GU57" s="130" t="s">
        <v>20</v>
      </c>
      <c r="GV57" s="141">
        <v>1056.31</v>
      </c>
      <c r="GW57" s="136">
        <f t="shared" si="198"/>
        <v>1373</v>
      </c>
      <c r="GX57" s="183">
        <v>204127.42756739643</v>
      </c>
      <c r="GY57" s="184">
        <f t="shared" si="199"/>
        <v>280266958.1</v>
      </c>
      <c r="GZ57" s="127" t="s">
        <v>279</v>
      </c>
      <c r="HA57" s="130" t="s">
        <v>109</v>
      </c>
      <c r="HB57" s="128" t="s">
        <v>18</v>
      </c>
      <c r="HC57" s="129" t="s">
        <v>110</v>
      </c>
      <c r="HD57" s="130" t="s">
        <v>20</v>
      </c>
      <c r="HE57" s="135">
        <v>1104.0</v>
      </c>
      <c r="HF57" s="136">
        <f t="shared" si="200"/>
        <v>1435</v>
      </c>
      <c r="HG57" s="183">
        <v>204127.42756739643</v>
      </c>
      <c r="HH57" s="184">
        <f t="shared" si="201"/>
        <v>292922858.6</v>
      </c>
      <c r="HI57" s="127" t="s">
        <v>279</v>
      </c>
      <c r="HJ57" s="130" t="s">
        <v>109</v>
      </c>
      <c r="HK57" s="128" t="s">
        <v>18</v>
      </c>
      <c r="HL57" s="129" t="s">
        <v>110</v>
      </c>
      <c r="HM57" s="130" t="s">
        <v>20</v>
      </c>
      <c r="HN57" s="135">
        <v>1000.0</v>
      </c>
      <c r="HO57" s="136">
        <f t="shared" si="202"/>
        <v>1300</v>
      </c>
      <c r="HP57" s="183">
        <v>204127.42756739643</v>
      </c>
      <c r="HQ57" s="184">
        <f t="shared" si="203"/>
        <v>265365655.8</v>
      </c>
      <c r="HR57" s="127" t="s">
        <v>279</v>
      </c>
      <c r="HS57" s="130" t="s">
        <v>109</v>
      </c>
      <c r="HT57" s="128" t="s">
        <v>18</v>
      </c>
      <c r="HU57" s="129" t="s">
        <v>110</v>
      </c>
      <c r="HV57" s="130" t="s">
        <v>20</v>
      </c>
      <c r="HW57" s="135">
        <v>1050.0</v>
      </c>
      <c r="HX57" s="136">
        <f t="shared" si="204"/>
        <v>1365</v>
      </c>
      <c r="HY57" s="183">
        <v>204127.42756739643</v>
      </c>
      <c r="HZ57" s="184">
        <f t="shared" si="205"/>
        <v>278633938.6</v>
      </c>
      <c r="IA57" s="127" t="s">
        <v>279</v>
      </c>
      <c r="IB57" s="130" t="s">
        <v>109</v>
      </c>
      <c r="IC57" s="128" t="s">
        <v>18</v>
      </c>
      <c r="ID57" s="129" t="s">
        <v>110</v>
      </c>
      <c r="IE57" s="130" t="s">
        <v>20</v>
      </c>
      <c r="IF57" s="135">
        <v>1041.0</v>
      </c>
      <c r="IG57" s="136">
        <f t="shared" si="206"/>
        <v>1353</v>
      </c>
      <c r="IH57" s="183">
        <v>204127.42756739643</v>
      </c>
      <c r="II57" s="184">
        <f t="shared" si="207"/>
        <v>276184409.5</v>
      </c>
      <c r="IJ57" s="127" t="s">
        <v>279</v>
      </c>
      <c r="IK57" s="130" t="s">
        <v>109</v>
      </c>
      <c r="IL57" s="128" t="s">
        <v>18</v>
      </c>
      <c r="IM57" s="129" t="s">
        <v>110</v>
      </c>
      <c r="IN57" s="130" t="s">
        <v>20</v>
      </c>
      <c r="IO57" s="135">
        <v>1043.0</v>
      </c>
      <c r="IP57" s="136">
        <f t="shared" si="208"/>
        <v>1356</v>
      </c>
      <c r="IQ57" s="183">
        <v>204127.42756739643</v>
      </c>
      <c r="IR57" s="184">
        <f t="shared" si="209"/>
        <v>276796791.8</v>
      </c>
      <c r="IS57" s="127" t="s">
        <v>279</v>
      </c>
      <c r="IT57" s="130" t="s">
        <v>109</v>
      </c>
      <c r="IU57" s="128" t="s">
        <v>18</v>
      </c>
      <c r="IV57" s="129" t="s">
        <v>110</v>
      </c>
      <c r="IW57" s="130" t="s">
        <v>20</v>
      </c>
      <c r="IX57" s="135">
        <v>1043.0</v>
      </c>
      <c r="IY57" s="136">
        <f t="shared" si="210"/>
        <v>1356</v>
      </c>
      <c r="IZ57" s="183">
        <v>204127.42756739643</v>
      </c>
      <c r="JA57" s="184">
        <f t="shared" si="211"/>
        <v>276796791.8</v>
      </c>
      <c r="JB57" s="127" t="s">
        <v>279</v>
      </c>
      <c r="JC57" s="130" t="s">
        <v>109</v>
      </c>
      <c r="JD57" s="128" t="s">
        <v>18</v>
      </c>
      <c r="JE57" s="129" t="s">
        <v>110</v>
      </c>
      <c r="JF57" s="130" t="s">
        <v>20</v>
      </c>
      <c r="JG57" s="135">
        <v>1030.0</v>
      </c>
      <c r="JH57" s="136">
        <f t="shared" si="212"/>
        <v>1339</v>
      </c>
      <c r="JI57" s="183">
        <v>204127.42756739643</v>
      </c>
      <c r="JJ57" s="184">
        <f t="shared" si="213"/>
        <v>273326625.5</v>
      </c>
      <c r="JK57" s="127" t="s">
        <v>279</v>
      </c>
      <c r="JL57" s="130" t="s">
        <v>109</v>
      </c>
      <c r="JM57" s="128" t="s">
        <v>18</v>
      </c>
      <c r="JN57" s="129" t="s">
        <v>110</v>
      </c>
      <c r="JO57" s="130" t="s">
        <v>20</v>
      </c>
      <c r="JP57" s="135">
        <v>1057.0</v>
      </c>
      <c r="JQ57" s="136">
        <f t="shared" si="214"/>
        <v>1374</v>
      </c>
      <c r="JR57" s="183">
        <v>204127.42756739643</v>
      </c>
      <c r="JS57" s="184">
        <f t="shared" si="215"/>
        <v>280471085.5</v>
      </c>
      <c r="JT57" s="127" t="s">
        <v>279</v>
      </c>
      <c r="JU57" s="130" t="s">
        <v>109</v>
      </c>
      <c r="JV57" s="128" t="s">
        <v>18</v>
      </c>
      <c r="JW57" s="129" t="s">
        <v>110</v>
      </c>
      <c r="JX57" s="130" t="s">
        <v>20</v>
      </c>
      <c r="JY57" s="135">
        <v>1057.0</v>
      </c>
      <c r="JZ57" s="136">
        <f t="shared" si="216"/>
        <v>1374</v>
      </c>
      <c r="KA57" s="183">
        <v>204127.42756739643</v>
      </c>
      <c r="KB57" s="184">
        <f t="shared" si="217"/>
        <v>280471085.5</v>
      </c>
      <c r="KC57" s="127" t="s">
        <v>279</v>
      </c>
      <c r="KD57" s="130" t="s">
        <v>109</v>
      </c>
      <c r="KE57" s="128" t="s">
        <v>18</v>
      </c>
      <c r="KF57" s="129" t="s">
        <v>110</v>
      </c>
      <c r="KG57" s="130" t="s">
        <v>20</v>
      </c>
      <c r="KH57" s="135">
        <v>1100.0</v>
      </c>
      <c r="KI57" s="136">
        <f t="shared" si="218"/>
        <v>1430</v>
      </c>
      <c r="KJ57" s="183">
        <v>204127.42756739643</v>
      </c>
      <c r="KK57" s="184">
        <f t="shared" si="219"/>
        <v>291902221.4</v>
      </c>
      <c r="KL57" s="127" t="s">
        <v>279</v>
      </c>
      <c r="KM57" s="130" t="s">
        <v>109</v>
      </c>
      <c r="KN57" s="128" t="s">
        <v>18</v>
      </c>
      <c r="KO57" s="129" t="s">
        <v>110</v>
      </c>
      <c r="KP57" s="130" t="s">
        <v>20</v>
      </c>
      <c r="KQ57" s="139">
        <v>1055.0</v>
      </c>
      <c r="KR57" s="136">
        <f t="shared" si="220"/>
        <v>1372</v>
      </c>
      <c r="KS57" s="183">
        <v>204127.42756739643</v>
      </c>
      <c r="KT57" s="184">
        <f t="shared" si="221"/>
        <v>280062830.6</v>
      </c>
      <c r="KU57" s="127" t="s">
        <v>279</v>
      </c>
      <c r="KV57" s="130" t="s">
        <v>109</v>
      </c>
      <c r="KW57" s="128" t="s">
        <v>18</v>
      </c>
      <c r="KX57" s="129" t="s">
        <v>110</v>
      </c>
      <c r="KY57" s="130" t="s">
        <v>20</v>
      </c>
      <c r="KZ57" s="135">
        <v>1041.0</v>
      </c>
      <c r="LA57" s="136">
        <f t="shared" si="222"/>
        <v>1353</v>
      </c>
      <c r="LB57" s="183">
        <v>204127.42756739643</v>
      </c>
      <c r="LC57" s="184">
        <f t="shared" si="223"/>
        <v>276184409.5</v>
      </c>
      <c r="LD57" s="127" t="s">
        <v>279</v>
      </c>
      <c r="LE57" s="130" t="s">
        <v>109</v>
      </c>
      <c r="LF57" s="128" t="s">
        <v>18</v>
      </c>
      <c r="LG57" s="129" t="s">
        <v>110</v>
      </c>
      <c r="LH57" s="130" t="s">
        <v>20</v>
      </c>
      <c r="LI57" s="135">
        <v>1046.0</v>
      </c>
      <c r="LJ57" s="136">
        <f t="shared" si="224"/>
        <v>1360</v>
      </c>
      <c r="LK57" s="183">
        <v>204127.42756739643</v>
      </c>
      <c r="LL57" s="184">
        <f t="shared" si="225"/>
        <v>277613301.5</v>
      </c>
      <c r="LM57" s="127" t="s">
        <v>279</v>
      </c>
      <c r="LN57" s="130" t="s">
        <v>109</v>
      </c>
      <c r="LO57" s="128" t="s">
        <v>18</v>
      </c>
      <c r="LP57" s="129" t="s">
        <v>110</v>
      </c>
      <c r="LQ57" s="130" t="s">
        <v>20</v>
      </c>
      <c r="LR57" s="135">
        <v>1021.0</v>
      </c>
      <c r="LS57" s="136">
        <f t="shared" si="226"/>
        <v>1327</v>
      </c>
      <c r="LT57" s="183">
        <v>204127.42756739643</v>
      </c>
      <c r="LU57" s="184">
        <f t="shared" si="227"/>
        <v>270877096.4</v>
      </c>
      <c r="LV57" s="127" t="s">
        <v>279</v>
      </c>
      <c r="LW57" s="130" t="s">
        <v>109</v>
      </c>
      <c r="LX57" s="128" t="s">
        <v>18</v>
      </c>
      <c r="LY57" s="129" t="s">
        <v>110</v>
      </c>
      <c r="LZ57" s="130" t="s">
        <v>20</v>
      </c>
      <c r="MA57" s="135">
        <v>1026.0</v>
      </c>
      <c r="MB57" s="136">
        <f t="shared" si="228"/>
        <v>1334</v>
      </c>
      <c r="MC57" s="183">
        <v>204127.42756739643</v>
      </c>
      <c r="MD57" s="184">
        <f t="shared" si="229"/>
        <v>272305988.4</v>
      </c>
    </row>
    <row r="58" ht="18.0" customHeight="1">
      <c r="A58" s="182">
        <v>2.03</v>
      </c>
      <c r="B58" s="66" t="s">
        <v>111</v>
      </c>
      <c r="C58" s="128" t="s">
        <v>91</v>
      </c>
      <c r="D58" s="129" t="s">
        <v>112</v>
      </c>
      <c r="E58" s="130" t="s">
        <v>11</v>
      </c>
      <c r="F58" s="135">
        <v>138439.66</v>
      </c>
      <c r="G58" s="136">
        <f t="shared" si="154"/>
        <v>179972</v>
      </c>
      <c r="H58" s="183">
        <v>30.0</v>
      </c>
      <c r="I58" s="184">
        <f t="shared" si="155"/>
        <v>5399160</v>
      </c>
      <c r="J58" s="137">
        <v>2.03</v>
      </c>
      <c r="K58" s="130">
        <v>4779.0</v>
      </c>
      <c r="L58" s="128" t="s">
        <v>91</v>
      </c>
      <c r="M58" s="129" t="s">
        <v>112</v>
      </c>
      <c r="N58" s="130" t="s">
        <v>11</v>
      </c>
      <c r="O58" s="135">
        <v>138246.0</v>
      </c>
      <c r="P58" s="136">
        <f t="shared" si="156"/>
        <v>179720</v>
      </c>
      <c r="Q58" s="183">
        <v>30.0</v>
      </c>
      <c r="R58" s="184">
        <f t="shared" si="157"/>
        <v>5391600</v>
      </c>
      <c r="S58" s="137">
        <v>2.03</v>
      </c>
      <c r="T58" s="130">
        <v>4779.0</v>
      </c>
      <c r="U58" s="128" t="s">
        <v>91</v>
      </c>
      <c r="V58" s="129" t="s">
        <v>112</v>
      </c>
      <c r="W58" s="130" t="s">
        <v>11</v>
      </c>
      <c r="X58" s="135">
        <v>138954.69</v>
      </c>
      <c r="Y58" s="136">
        <f t="shared" si="158"/>
        <v>180641</v>
      </c>
      <c r="Z58" s="183">
        <v>30.0</v>
      </c>
      <c r="AA58" s="184">
        <f t="shared" si="159"/>
        <v>5419230</v>
      </c>
      <c r="AB58" s="137">
        <v>2.03</v>
      </c>
      <c r="AC58" s="130">
        <v>4779.0</v>
      </c>
      <c r="AD58" s="128" t="s">
        <v>91</v>
      </c>
      <c r="AE58" s="129" t="s">
        <v>112</v>
      </c>
      <c r="AF58" s="130" t="s">
        <v>11</v>
      </c>
      <c r="AG58" s="135">
        <v>139540.0</v>
      </c>
      <c r="AH58" s="136">
        <f t="shared" si="160"/>
        <v>181402</v>
      </c>
      <c r="AI58" s="183">
        <v>30.0</v>
      </c>
      <c r="AJ58" s="184">
        <f t="shared" si="161"/>
        <v>5442060</v>
      </c>
      <c r="AK58" s="137">
        <v>2.03</v>
      </c>
      <c r="AL58" s="130">
        <v>4779.0</v>
      </c>
      <c r="AM58" s="128" t="s">
        <v>91</v>
      </c>
      <c r="AN58" s="129" t="s">
        <v>112</v>
      </c>
      <c r="AO58" s="130" t="s">
        <v>11</v>
      </c>
      <c r="AP58" s="135">
        <v>138410.0</v>
      </c>
      <c r="AQ58" s="136">
        <f t="shared" si="162"/>
        <v>179933</v>
      </c>
      <c r="AR58" s="183">
        <v>30.0</v>
      </c>
      <c r="AS58" s="184">
        <f t="shared" si="163"/>
        <v>5397990</v>
      </c>
      <c r="AT58" s="137">
        <v>2.03</v>
      </c>
      <c r="AU58" s="130">
        <v>4779.0</v>
      </c>
      <c r="AV58" s="128" t="s">
        <v>91</v>
      </c>
      <c r="AW58" s="129" t="s">
        <v>112</v>
      </c>
      <c r="AX58" s="130" t="s">
        <v>11</v>
      </c>
      <c r="AY58" s="135">
        <v>138543.0</v>
      </c>
      <c r="AZ58" s="136">
        <f t="shared" si="164"/>
        <v>180106</v>
      </c>
      <c r="BA58" s="183">
        <v>30.0</v>
      </c>
      <c r="BB58" s="184">
        <f t="shared" si="165"/>
        <v>5403180</v>
      </c>
      <c r="BC58" s="137">
        <v>2.03</v>
      </c>
      <c r="BD58" s="130">
        <v>4779.0</v>
      </c>
      <c r="BE58" s="128" t="s">
        <v>91</v>
      </c>
      <c r="BF58" s="129" t="s">
        <v>112</v>
      </c>
      <c r="BG58" s="130" t="s">
        <v>11</v>
      </c>
      <c r="BH58" s="135">
        <v>139393.0</v>
      </c>
      <c r="BI58" s="136">
        <f t="shared" si="166"/>
        <v>181211</v>
      </c>
      <c r="BJ58" s="183">
        <v>30.0</v>
      </c>
      <c r="BK58" s="184">
        <f t="shared" si="167"/>
        <v>5436330</v>
      </c>
      <c r="BL58" s="137">
        <v>2.03</v>
      </c>
      <c r="BM58" s="130">
        <v>4779.0</v>
      </c>
      <c r="BN58" s="128" t="s">
        <v>91</v>
      </c>
      <c r="BO58" s="129" t="s">
        <v>112</v>
      </c>
      <c r="BP58" s="130" t="s">
        <v>11</v>
      </c>
      <c r="BQ58" s="135">
        <v>139750.0</v>
      </c>
      <c r="BR58" s="136">
        <f t="shared" si="168"/>
        <v>181675</v>
      </c>
      <c r="BS58" s="183">
        <v>30.0</v>
      </c>
      <c r="BT58" s="184">
        <f t="shared" si="169"/>
        <v>5450250</v>
      </c>
      <c r="BU58" s="137">
        <v>2.03</v>
      </c>
      <c r="BV58" s="130">
        <v>4779.0</v>
      </c>
      <c r="BW58" s="128" t="s">
        <v>91</v>
      </c>
      <c r="BX58" s="129" t="s">
        <v>112</v>
      </c>
      <c r="BY58" s="130" t="s">
        <v>11</v>
      </c>
      <c r="BZ58" s="135">
        <v>139470.0</v>
      </c>
      <c r="CA58" s="136">
        <f t="shared" si="170"/>
        <v>181311</v>
      </c>
      <c r="CB58" s="183">
        <v>30.0</v>
      </c>
      <c r="CC58" s="184">
        <f t="shared" si="171"/>
        <v>5439330</v>
      </c>
      <c r="CD58" s="137" t="s">
        <v>280</v>
      </c>
      <c r="CE58" s="130">
        <v>4779.0</v>
      </c>
      <c r="CF58" s="128" t="s">
        <v>91</v>
      </c>
      <c r="CG58" s="129" t="s">
        <v>112</v>
      </c>
      <c r="CH58" s="130" t="s">
        <v>11</v>
      </c>
      <c r="CI58" s="135">
        <v>135379.0</v>
      </c>
      <c r="CJ58" s="136">
        <f t="shared" si="172"/>
        <v>175993</v>
      </c>
      <c r="CK58" s="183">
        <v>30.0</v>
      </c>
      <c r="CL58" s="184">
        <f t="shared" si="173"/>
        <v>5279790</v>
      </c>
      <c r="CM58" s="137" t="s">
        <v>280</v>
      </c>
      <c r="CN58" s="130">
        <v>4779.0</v>
      </c>
      <c r="CO58" s="128" t="s">
        <v>91</v>
      </c>
      <c r="CP58" s="129" t="s">
        <v>112</v>
      </c>
      <c r="CQ58" s="130" t="s">
        <v>11</v>
      </c>
      <c r="CR58" s="135">
        <v>140371.24</v>
      </c>
      <c r="CS58" s="136">
        <f t="shared" si="174"/>
        <v>182483</v>
      </c>
      <c r="CT58" s="183">
        <v>30.0</v>
      </c>
      <c r="CU58" s="184">
        <f t="shared" si="175"/>
        <v>5474490</v>
      </c>
      <c r="CV58" s="137" t="s">
        <v>280</v>
      </c>
      <c r="CW58" s="130">
        <v>4779.0</v>
      </c>
      <c r="CX58" s="128" t="s">
        <v>91</v>
      </c>
      <c r="CY58" s="129" t="s">
        <v>112</v>
      </c>
      <c r="CZ58" s="130" t="s">
        <v>11</v>
      </c>
      <c r="DA58" s="135">
        <v>141265.0</v>
      </c>
      <c r="DB58" s="136">
        <f t="shared" si="176"/>
        <v>183645</v>
      </c>
      <c r="DC58" s="183">
        <v>30.0</v>
      </c>
      <c r="DD58" s="184">
        <f t="shared" si="177"/>
        <v>5509350</v>
      </c>
      <c r="DE58" s="137" t="s">
        <v>280</v>
      </c>
      <c r="DF58" s="130">
        <v>4779.0</v>
      </c>
      <c r="DG58" s="128" t="s">
        <v>91</v>
      </c>
      <c r="DH58" s="129" t="s">
        <v>112</v>
      </c>
      <c r="DI58" s="130" t="s">
        <v>11</v>
      </c>
      <c r="DJ58" s="135">
        <v>147150.0</v>
      </c>
      <c r="DK58" s="136">
        <f t="shared" si="178"/>
        <v>191295</v>
      </c>
      <c r="DL58" s="183">
        <v>30.0</v>
      </c>
      <c r="DM58" s="184">
        <f t="shared" si="179"/>
        <v>5738850</v>
      </c>
      <c r="DN58" s="137" t="s">
        <v>280</v>
      </c>
      <c r="DO58" s="130">
        <v>4779.0</v>
      </c>
      <c r="DP58" s="128" t="s">
        <v>91</v>
      </c>
      <c r="DQ58" s="129" t="s">
        <v>112</v>
      </c>
      <c r="DR58" s="130" t="s">
        <v>11</v>
      </c>
      <c r="DS58" s="135">
        <v>139220.0</v>
      </c>
      <c r="DT58" s="136">
        <f t="shared" si="180"/>
        <v>180986</v>
      </c>
      <c r="DU58" s="183">
        <v>30.0</v>
      </c>
      <c r="DV58" s="184">
        <f t="shared" si="181"/>
        <v>5429580</v>
      </c>
      <c r="DW58" s="137" t="s">
        <v>280</v>
      </c>
      <c r="DX58" s="130">
        <v>4779.0</v>
      </c>
      <c r="DY58" s="128" t="s">
        <v>91</v>
      </c>
      <c r="DZ58" s="129" t="s">
        <v>112</v>
      </c>
      <c r="EA58" s="130" t="s">
        <v>11</v>
      </c>
      <c r="EB58" s="135">
        <v>138025.0</v>
      </c>
      <c r="EC58" s="136">
        <f t="shared" si="182"/>
        <v>179433</v>
      </c>
      <c r="ED58" s="183">
        <v>30.0</v>
      </c>
      <c r="EE58" s="184">
        <f t="shared" si="183"/>
        <v>5382990</v>
      </c>
      <c r="EF58" s="137">
        <v>2.03</v>
      </c>
      <c r="EG58" s="130">
        <v>4779.0</v>
      </c>
      <c r="EH58" s="128" t="s">
        <v>91</v>
      </c>
      <c r="EI58" s="129" t="s">
        <v>112</v>
      </c>
      <c r="EJ58" s="130" t="s">
        <v>11</v>
      </c>
      <c r="EK58" s="135">
        <v>147151.0</v>
      </c>
      <c r="EL58" s="136">
        <f t="shared" si="184"/>
        <v>191296</v>
      </c>
      <c r="EM58" s="183">
        <v>30.0</v>
      </c>
      <c r="EN58" s="184">
        <f t="shared" si="185"/>
        <v>5738880</v>
      </c>
      <c r="EO58" s="137">
        <v>2.03</v>
      </c>
      <c r="EP58" s="130">
        <v>4779.0</v>
      </c>
      <c r="EQ58" s="128" t="s">
        <v>91</v>
      </c>
      <c r="ER58" s="129" t="s">
        <v>112</v>
      </c>
      <c r="ES58" s="130" t="s">
        <v>11</v>
      </c>
      <c r="ET58" s="135">
        <v>139377.0</v>
      </c>
      <c r="EU58" s="136">
        <f t="shared" si="186"/>
        <v>181190</v>
      </c>
      <c r="EV58" s="183">
        <v>30.0</v>
      </c>
      <c r="EW58" s="184">
        <f t="shared" si="187"/>
        <v>5435700</v>
      </c>
      <c r="EX58" s="137">
        <v>2.03</v>
      </c>
      <c r="EY58" s="130">
        <v>4779.0</v>
      </c>
      <c r="EZ58" s="128" t="s">
        <v>91</v>
      </c>
      <c r="FA58" s="129" t="s">
        <v>112</v>
      </c>
      <c r="FB58" s="130" t="s">
        <v>11</v>
      </c>
      <c r="FC58" s="135">
        <v>139057.0</v>
      </c>
      <c r="FD58" s="136">
        <f t="shared" si="188"/>
        <v>180774</v>
      </c>
      <c r="FE58" s="183">
        <v>30.0</v>
      </c>
      <c r="FF58" s="184">
        <f t="shared" si="189"/>
        <v>5423220</v>
      </c>
      <c r="FG58" s="137">
        <v>2.03</v>
      </c>
      <c r="FH58" s="130">
        <v>4779.0</v>
      </c>
      <c r="FI58" s="128" t="s">
        <v>91</v>
      </c>
      <c r="FJ58" s="129" t="s">
        <v>112</v>
      </c>
      <c r="FK58" s="130" t="s">
        <v>11</v>
      </c>
      <c r="FL58" s="135">
        <v>140161.0</v>
      </c>
      <c r="FM58" s="136">
        <f t="shared" si="190"/>
        <v>182209</v>
      </c>
      <c r="FN58" s="183">
        <v>30.0</v>
      </c>
      <c r="FO58" s="184">
        <f t="shared" si="191"/>
        <v>5466270</v>
      </c>
      <c r="FP58" s="137">
        <v>2.03</v>
      </c>
      <c r="FQ58" s="130">
        <v>4779.0</v>
      </c>
      <c r="FR58" s="128" t="s">
        <v>91</v>
      </c>
      <c r="FS58" s="129" t="s">
        <v>112</v>
      </c>
      <c r="FT58" s="130" t="s">
        <v>11</v>
      </c>
      <c r="FU58" s="135">
        <v>138984.0</v>
      </c>
      <c r="FV58" s="136">
        <f t="shared" si="192"/>
        <v>180679</v>
      </c>
      <c r="FW58" s="183">
        <v>30.0</v>
      </c>
      <c r="FX58" s="184">
        <f t="shared" si="193"/>
        <v>5420370</v>
      </c>
      <c r="FY58" s="137" t="s">
        <v>280</v>
      </c>
      <c r="FZ58" s="130">
        <v>4779.0</v>
      </c>
      <c r="GA58" s="128" t="s">
        <v>91</v>
      </c>
      <c r="GB58" s="129" t="s">
        <v>112</v>
      </c>
      <c r="GC58" s="130" t="s">
        <v>11</v>
      </c>
      <c r="GD58" s="135">
        <v>139517.0</v>
      </c>
      <c r="GE58" s="136">
        <f t="shared" si="194"/>
        <v>181372</v>
      </c>
      <c r="GF58" s="183">
        <v>30.0</v>
      </c>
      <c r="GG58" s="184">
        <f t="shared" si="195"/>
        <v>5441160</v>
      </c>
      <c r="GH58" s="137" t="s">
        <v>280</v>
      </c>
      <c r="GI58" s="130">
        <v>4779.0</v>
      </c>
      <c r="GJ58" s="128" t="s">
        <v>91</v>
      </c>
      <c r="GK58" s="129" t="s">
        <v>112</v>
      </c>
      <c r="GL58" s="130" t="s">
        <v>11</v>
      </c>
      <c r="GM58" s="135">
        <v>138962.0</v>
      </c>
      <c r="GN58" s="136">
        <f t="shared" si="196"/>
        <v>180651</v>
      </c>
      <c r="GO58" s="183">
        <v>30.0</v>
      </c>
      <c r="GP58" s="184">
        <f t="shared" si="197"/>
        <v>5419530</v>
      </c>
      <c r="GQ58" s="137">
        <v>2.03</v>
      </c>
      <c r="GR58" s="130">
        <v>4779.0</v>
      </c>
      <c r="GS58" s="128" t="s">
        <v>91</v>
      </c>
      <c r="GT58" s="129" t="s">
        <v>112</v>
      </c>
      <c r="GU58" s="130" t="s">
        <v>11</v>
      </c>
      <c r="GV58" s="141">
        <v>140794.08</v>
      </c>
      <c r="GW58" s="136">
        <f t="shared" si="198"/>
        <v>183032</v>
      </c>
      <c r="GX58" s="183">
        <v>30.0</v>
      </c>
      <c r="GY58" s="184">
        <f t="shared" si="199"/>
        <v>5490960</v>
      </c>
      <c r="GZ58" s="137" t="s">
        <v>280</v>
      </c>
      <c r="HA58" s="130">
        <v>4779.0</v>
      </c>
      <c r="HB58" s="128" t="s">
        <v>91</v>
      </c>
      <c r="HC58" s="129" t="s">
        <v>112</v>
      </c>
      <c r="HD58" s="130" t="s">
        <v>11</v>
      </c>
      <c r="HE58" s="135">
        <v>147151.0</v>
      </c>
      <c r="HF58" s="136">
        <f t="shared" si="200"/>
        <v>191296</v>
      </c>
      <c r="HG58" s="183">
        <v>30.0</v>
      </c>
      <c r="HH58" s="184">
        <f t="shared" si="201"/>
        <v>5738880</v>
      </c>
      <c r="HI58" s="137" t="s">
        <v>280</v>
      </c>
      <c r="HJ58" s="130">
        <v>4779.0</v>
      </c>
      <c r="HK58" s="128" t="s">
        <v>91</v>
      </c>
      <c r="HL58" s="129" t="s">
        <v>112</v>
      </c>
      <c r="HM58" s="130" t="s">
        <v>11</v>
      </c>
      <c r="HN58" s="135">
        <v>147151.0</v>
      </c>
      <c r="HO58" s="136">
        <f t="shared" si="202"/>
        <v>191296</v>
      </c>
      <c r="HP58" s="183">
        <v>30.0</v>
      </c>
      <c r="HQ58" s="184">
        <f t="shared" si="203"/>
        <v>5738880</v>
      </c>
      <c r="HR58" s="137" t="s">
        <v>280</v>
      </c>
      <c r="HS58" s="130">
        <v>4779.0</v>
      </c>
      <c r="HT58" s="128" t="s">
        <v>91</v>
      </c>
      <c r="HU58" s="129" t="s">
        <v>112</v>
      </c>
      <c r="HV58" s="130" t="s">
        <v>11</v>
      </c>
      <c r="HW58" s="135">
        <v>139700.0</v>
      </c>
      <c r="HX58" s="136">
        <f t="shared" si="204"/>
        <v>181610</v>
      </c>
      <c r="HY58" s="183">
        <v>30.0</v>
      </c>
      <c r="HZ58" s="184">
        <f t="shared" si="205"/>
        <v>5448300</v>
      </c>
      <c r="IA58" s="137" t="s">
        <v>280</v>
      </c>
      <c r="IB58" s="130">
        <v>4779.0</v>
      </c>
      <c r="IC58" s="128" t="s">
        <v>91</v>
      </c>
      <c r="ID58" s="129" t="s">
        <v>112</v>
      </c>
      <c r="IE58" s="130" t="s">
        <v>11</v>
      </c>
      <c r="IF58" s="135">
        <v>138763.0</v>
      </c>
      <c r="IG58" s="136">
        <f t="shared" si="206"/>
        <v>180392</v>
      </c>
      <c r="IH58" s="183">
        <v>30.0</v>
      </c>
      <c r="II58" s="184">
        <f t="shared" si="207"/>
        <v>5411760</v>
      </c>
      <c r="IJ58" s="137" t="s">
        <v>280</v>
      </c>
      <c r="IK58" s="130">
        <v>4779.0</v>
      </c>
      <c r="IL58" s="128" t="s">
        <v>91</v>
      </c>
      <c r="IM58" s="129" t="s">
        <v>112</v>
      </c>
      <c r="IN58" s="130" t="s">
        <v>11</v>
      </c>
      <c r="IO58" s="135">
        <v>139072.0</v>
      </c>
      <c r="IP58" s="136">
        <f t="shared" si="208"/>
        <v>180794</v>
      </c>
      <c r="IQ58" s="183">
        <v>30.0</v>
      </c>
      <c r="IR58" s="184">
        <f t="shared" si="209"/>
        <v>5423820</v>
      </c>
      <c r="IS58" s="137" t="s">
        <v>280</v>
      </c>
      <c r="IT58" s="130">
        <v>4779.0</v>
      </c>
      <c r="IU58" s="128" t="s">
        <v>91</v>
      </c>
      <c r="IV58" s="129" t="s">
        <v>112</v>
      </c>
      <c r="IW58" s="130" t="s">
        <v>11</v>
      </c>
      <c r="IX58" s="135">
        <v>138955.0</v>
      </c>
      <c r="IY58" s="136">
        <f t="shared" si="210"/>
        <v>180642</v>
      </c>
      <c r="IZ58" s="183">
        <v>30.0</v>
      </c>
      <c r="JA58" s="184">
        <f t="shared" si="211"/>
        <v>5419260</v>
      </c>
      <c r="JB58" s="137" t="s">
        <v>280</v>
      </c>
      <c r="JC58" s="130">
        <v>4779.0</v>
      </c>
      <c r="JD58" s="128" t="s">
        <v>91</v>
      </c>
      <c r="JE58" s="129" t="s">
        <v>112</v>
      </c>
      <c r="JF58" s="130" t="s">
        <v>11</v>
      </c>
      <c r="JG58" s="135">
        <v>137336.0</v>
      </c>
      <c r="JH58" s="136">
        <f t="shared" si="212"/>
        <v>178537</v>
      </c>
      <c r="JI58" s="183">
        <v>30.0</v>
      </c>
      <c r="JJ58" s="184">
        <f t="shared" si="213"/>
        <v>5356110</v>
      </c>
      <c r="JK58" s="137" t="s">
        <v>280</v>
      </c>
      <c r="JL58" s="130">
        <v>4779.0</v>
      </c>
      <c r="JM58" s="128" t="s">
        <v>91</v>
      </c>
      <c r="JN58" s="129" t="s">
        <v>112</v>
      </c>
      <c r="JO58" s="130" t="s">
        <v>11</v>
      </c>
      <c r="JP58" s="135">
        <v>135703.0</v>
      </c>
      <c r="JQ58" s="136">
        <f t="shared" si="214"/>
        <v>176414</v>
      </c>
      <c r="JR58" s="183">
        <v>30.0</v>
      </c>
      <c r="JS58" s="184">
        <f t="shared" si="215"/>
        <v>5292420</v>
      </c>
      <c r="JT58" s="137" t="s">
        <v>280</v>
      </c>
      <c r="JU58" s="130">
        <v>4779.0</v>
      </c>
      <c r="JV58" s="128" t="s">
        <v>91</v>
      </c>
      <c r="JW58" s="129" t="s">
        <v>112</v>
      </c>
      <c r="JX58" s="130" t="s">
        <v>11</v>
      </c>
      <c r="JY58" s="135">
        <v>138710.0</v>
      </c>
      <c r="JZ58" s="136">
        <f t="shared" si="216"/>
        <v>180323</v>
      </c>
      <c r="KA58" s="183">
        <v>30.0</v>
      </c>
      <c r="KB58" s="184">
        <f t="shared" si="217"/>
        <v>5409690</v>
      </c>
      <c r="KC58" s="137" t="s">
        <v>280</v>
      </c>
      <c r="KD58" s="130">
        <v>4779.0</v>
      </c>
      <c r="KE58" s="128" t="s">
        <v>91</v>
      </c>
      <c r="KF58" s="129" t="s">
        <v>112</v>
      </c>
      <c r="KG58" s="130" t="s">
        <v>11</v>
      </c>
      <c r="KH58" s="135">
        <v>147000.0</v>
      </c>
      <c r="KI58" s="136">
        <f t="shared" si="218"/>
        <v>191100</v>
      </c>
      <c r="KJ58" s="183">
        <v>30.0</v>
      </c>
      <c r="KK58" s="184">
        <f t="shared" si="219"/>
        <v>5733000</v>
      </c>
      <c r="KL58" s="137" t="s">
        <v>280</v>
      </c>
      <c r="KM58" s="130">
        <v>4779.0</v>
      </c>
      <c r="KN58" s="128" t="s">
        <v>91</v>
      </c>
      <c r="KO58" s="129" t="s">
        <v>112</v>
      </c>
      <c r="KP58" s="130" t="s">
        <v>11</v>
      </c>
      <c r="KQ58" s="139">
        <v>141265.0</v>
      </c>
      <c r="KR58" s="136">
        <f t="shared" si="220"/>
        <v>183645</v>
      </c>
      <c r="KS58" s="183">
        <v>30.0</v>
      </c>
      <c r="KT58" s="184">
        <f t="shared" si="221"/>
        <v>5509350</v>
      </c>
      <c r="KU58" s="137" t="s">
        <v>280</v>
      </c>
      <c r="KV58" s="130">
        <v>4779.0</v>
      </c>
      <c r="KW58" s="128" t="s">
        <v>91</v>
      </c>
      <c r="KX58" s="129" t="s">
        <v>112</v>
      </c>
      <c r="KY58" s="130" t="s">
        <v>11</v>
      </c>
      <c r="KZ58" s="135">
        <v>138752.0</v>
      </c>
      <c r="LA58" s="136">
        <f t="shared" si="222"/>
        <v>180378</v>
      </c>
      <c r="LB58" s="183">
        <v>30.0</v>
      </c>
      <c r="LC58" s="184">
        <f t="shared" si="223"/>
        <v>5411340</v>
      </c>
      <c r="LD58" s="137" t="s">
        <v>280</v>
      </c>
      <c r="LE58" s="130">
        <v>4779.0</v>
      </c>
      <c r="LF58" s="128" t="s">
        <v>91</v>
      </c>
      <c r="LG58" s="129" t="s">
        <v>112</v>
      </c>
      <c r="LH58" s="130" t="s">
        <v>11</v>
      </c>
      <c r="LI58" s="135">
        <v>139455.0</v>
      </c>
      <c r="LJ58" s="136">
        <f t="shared" si="224"/>
        <v>181292</v>
      </c>
      <c r="LK58" s="183">
        <v>30.0</v>
      </c>
      <c r="LL58" s="184">
        <f t="shared" si="225"/>
        <v>5438760</v>
      </c>
      <c r="LM58" s="137" t="s">
        <v>280</v>
      </c>
      <c r="LN58" s="130">
        <v>4779.0</v>
      </c>
      <c r="LO58" s="128" t="s">
        <v>91</v>
      </c>
      <c r="LP58" s="129" t="s">
        <v>112</v>
      </c>
      <c r="LQ58" s="130" t="s">
        <v>11</v>
      </c>
      <c r="LR58" s="135">
        <v>136141.0</v>
      </c>
      <c r="LS58" s="136">
        <f t="shared" si="226"/>
        <v>176983</v>
      </c>
      <c r="LT58" s="183">
        <v>30.0</v>
      </c>
      <c r="LU58" s="184">
        <f t="shared" si="227"/>
        <v>5309490</v>
      </c>
      <c r="LV58" s="137" t="s">
        <v>280</v>
      </c>
      <c r="LW58" s="130">
        <v>4779.0</v>
      </c>
      <c r="LX58" s="128" t="s">
        <v>91</v>
      </c>
      <c r="LY58" s="129" t="s">
        <v>112</v>
      </c>
      <c r="LZ58" s="130" t="s">
        <v>11</v>
      </c>
      <c r="MA58" s="135">
        <v>136714.0</v>
      </c>
      <c r="MB58" s="136">
        <f t="shared" si="228"/>
        <v>177728</v>
      </c>
      <c r="MC58" s="183">
        <v>30.0</v>
      </c>
      <c r="MD58" s="184">
        <f t="shared" si="229"/>
        <v>5331840</v>
      </c>
    </row>
    <row r="59" ht="18.0" customHeight="1">
      <c r="A59" s="185">
        <v>2.04</v>
      </c>
      <c r="B59" s="66" t="s">
        <v>113</v>
      </c>
      <c r="C59" s="128" t="s">
        <v>18</v>
      </c>
      <c r="D59" s="129" t="s">
        <v>114</v>
      </c>
      <c r="E59" s="130" t="s">
        <v>20</v>
      </c>
      <c r="F59" s="135">
        <v>2220.29</v>
      </c>
      <c r="G59" s="136">
        <f t="shared" si="154"/>
        <v>2886</v>
      </c>
      <c r="H59" s="183">
        <v>1800.0</v>
      </c>
      <c r="I59" s="184">
        <f t="shared" si="155"/>
        <v>5194800</v>
      </c>
      <c r="J59" s="127">
        <v>2.04</v>
      </c>
      <c r="K59" s="130" t="s">
        <v>113</v>
      </c>
      <c r="L59" s="128" t="s">
        <v>18</v>
      </c>
      <c r="M59" s="129" t="s">
        <v>114</v>
      </c>
      <c r="N59" s="130" t="s">
        <v>20</v>
      </c>
      <c r="O59" s="135">
        <v>2217.0</v>
      </c>
      <c r="P59" s="136">
        <f t="shared" si="156"/>
        <v>2882</v>
      </c>
      <c r="Q59" s="183">
        <v>1800.0</v>
      </c>
      <c r="R59" s="184">
        <f t="shared" si="157"/>
        <v>5187600</v>
      </c>
      <c r="S59" s="127">
        <v>2.04</v>
      </c>
      <c r="T59" s="130" t="s">
        <v>113</v>
      </c>
      <c r="U59" s="128" t="s">
        <v>18</v>
      </c>
      <c r="V59" s="129" t="s">
        <v>114</v>
      </c>
      <c r="W59" s="130" t="s">
        <v>20</v>
      </c>
      <c r="X59" s="135">
        <v>2228.55</v>
      </c>
      <c r="Y59" s="136">
        <f t="shared" si="158"/>
        <v>2897</v>
      </c>
      <c r="Z59" s="183">
        <v>1800.0</v>
      </c>
      <c r="AA59" s="184">
        <f t="shared" si="159"/>
        <v>5214600</v>
      </c>
      <c r="AB59" s="127">
        <v>2.04</v>
      </c>
      <c r="AC59" s="130" t="s">
        <v>113</v>
      </c>
      <c r="AD59" s="128" t="s">
        <v>18</v>
      </c>
      <c r="AE59" s="129" t="s">
        <v>114</v>
      </c>
      <c r="AF59" s="130" t="s">
        <v>20</v>
      </c>
      <c r="AG59" s="135">
        <v>2238.0</v>
      </c>
      <c r="AH59" s="136">
        <f t="shared" si="160"/>
        <v>2909</v>
      </c>
      <c r="AI59" s="183">
        <v>1800.0</v>
      </c>
      <c r="AJ59" s="184">
        <f t="shared" si="161"/>
        <v>5236200</v>
      </c>
      <c r="AK59" s="127">
        <v>2.04</v>
      </c>
      <c r="AL59" s="130" t="s">
        <v>113</v>
      </c>
      <c r="AM59" s="128" t="s">
        <v>18</v>
      </c>
      <c r="AN59" s="129" t="s">
        <v>114</v>
      </c>
      <c r="AO59" s="130" t="s">
        <v>20</v>
      </c>
      <c r="AP59" s="135">
        <v>2219.0</v>
      </c>
      <c r="AQ59" s="136">
        <f t="shared" si="162"/>
        <v>2885</v>
      </c>
      <c r="AR59" s="183">
        <v>1800.0</v>
      </c>
      <c r="AS59" s="184">
        <f t="shared" si="163"/>
        <v>5193000</v>
      </c>
      <c r="AT59" s="127">
        <v>2.04</v>
      </c>
      <c r="AU59" s="130" t="s">
        <v>113</v>
      </c>
      <c r="AV59" s="128" t="s">
        <v>18</v>
      </c>
      <c r="AW59" s="129" t="s">
        <v>114</v>
      </c>
      <c r="AX59" s="130" t="s">
        <v>20</v>
      </c>
      <c r="AY59" s="135">
        <v>2222.0</v>
      </c>
      <c r="AZ59" s="136">
        <f t="shared" si="164"/>
        <v>2889</v>
      </c>
      <c r="BA59" s="183">
        <v>1800.0</v>
      </c>
      <c r="BB59" s="184">
        <f t="shared" si="165"/>
        <v>5200200</v>
      </c>
      <c r="BC59" s="127">
        <v>2.04</v>
      </c>
      <c r="BD59" s="130" t="s">
        <v>113</v>
      </c>
      <c r="BE59" s="128" t="s">
        <v>18</v>
      </c>
      <c r="BF59" s="129" t="s">
        <v>114</v>
      </c>
      <c r="BG59" s="130" t="s">
        <v>20</v>
      </c>
      <c r="BH59" s="135">
        <v>2236.0</v>
      </c>
      <c r="BI59" s="136">
        <f t="shared" si="166"/>
        <v>2907</v>
      </c>
      <c r="BJ59" s="183">
        <v>1800.0</v>
      </c>
      <c r="BK59" s="184">
        <f t="shared" si="167"/>
        <v>5232600</v>
      </c>
      <c r="BL59" s="127">
        <v>2.04</v>
      </c>
      <c r="BM59" s="130" t="s">
        <v>113</v>
      </c>
      <c r="BN59" s="128" t="s">
        <v>18</v>
      </c>
      <c r="BO59" s="129" t="s">
        <v>114</v>
      </c>
      <c r="BP59" s="130" t="s">
        <v>20</v>
      </c>
      <c r="BQ59" s="135">
        <v>2241.0</v>
      </c>
      <c r="BR59" s="136">
        <f t="shared" si="168"/>
        <v>2913</v>
      </c>
      <c r="BS59" s="183">
        <v>1800.0</v>
      </c>
      <c r="BT59" s="184">
        <f t="shared" si="169"/>
        <v>5243400</v>
      </c>
      <c r="BU59" s="127">
        <v>2.04</v>
      </c>
      <c r="BV59" s="130" t="s">
        <v>113</v>
      </c>
      <c r="BW59" s="128" t="s">
        <v>18</v>
      </c>
      <c r="BX59" s="129" t="s">
        <v>114</v>
      </c>
      <c r="BY59" s="130" t="s">
        <v>20</v>
      </c>
      <c r="BZ59" s="135">
        <v>2237.0</v>
      </c>
      <c r="CA59" s="136">
        <f t="shared" si="170"/>
        <v>2908</v>
      </c>
      <c r="CB59" s="183">
        <v>1800.0</v>
      </c>
      <c r="CC59" s="184">
        <f t="shared" si="171"/>
        <v>5234400</v>
      </c>
      <c r="CD59" s="127" t="s">
        <v>281</v>
      </c>
      <c r="CE59" s="130" t="s">
        <v>113</v>
      </c>
      <c r="CF59" s="128" t="s">
        <v>18</v>
      </c>
      <c r="CG59" s="129" t="s">
        <v>114</v>
      </c>
      <c r="CH59" s="130" t="s">
        <v>20</v>
      </c>
      <c r="CI59" s="135">
        <v>2172.0</v>
      </c>
      <c r="CJ59" s="136">
        <f t="shared" si="172"/>
        <v>2824</v>
      </c>
      <c r="CK59" s="183">
        <v>1800.0</v>
      </c>
      <c r="CL59" s="184">
        <f t="shared" si="173"/>
        <v>5083200</v>
      </c>
      <c r="CM59" s="127" t="s">
        <v>281</v>
      </c>
      <c r="CN59" s="130" t="s">
        <v>113</v>
      </c>
      <c r="CO59" s="128" t="s">
        <v>18</v>
      </c>
      <c r="CP59" s="129" t="s">
        <v>114</v>
      </c>
      <c r="CQ59" s="130" t="s">
        <v>20</v>
      </c>
      <c r="CR59" s="135">
        <v>2251.27</v>
      </c>
      <c r="CS59" s="136">
        <f t="shared" si="174"/>
        <v>2927</v>
      </c>
      <c r="CT59" s="183">
        <v>1800.0</v>
      </c>
      <c r="CU59" s="184">
        <f t="shared" si="175"/>
        <v>5268600</v>
      </c>
      <c r="CV59" s="127" t="s">
        <v>281</v>
      </c>
      <c r="CW59" s="130" t="s">
        <v>113</v>
      </c>
      <c r="CX59" s="128" t="s">
        <v>18</v>
      </c>
      <c r="CY59" s="129" t="s">
        <v>114</v>
      </c>
      <c r="CZ59" s="130" t="s">
        <v>20</v>
      </c>
      <c r="DA59" s="135">
        <v>2266.0</v>
      </c>
      <c r="DB59" s="136">
        <f t="shared" si="176"/>
        <v>2946</v>
      </c>
      <c r="DC59" s="183">
        <v>1800.0</v>
      </c>
      <c r="DD59" s="184">
        <f t="shared" si="177"/>
        <v>5302800</v>
      </c>
      <c r="DE59" s="127" t="s">
        <v>281</v>
      </c>
      <c r="DF59" s="130" t="s">
        <v>113</v>
      </c>
      <c r="DG59" s="128" t="s">
        <v>18</v>
      </c>
      <c r="DH59" s="129" t="s">
        <v>114</v>
      </c>
      <c r="DI59" s="130" t="s">
        <v>20</v>
      </c>
      <c r="DJ59" s="135">
        <v>2360.0</v>
      </c>
      <c r="DK59" s="136">
        <f t="shared" si="178"/>
        <v>3068</v>
      </c>
      <c r="DL59" s="183">
        <v>1800.0</v>
      </c>
      <c r="DM59" s="184">
        <f t="shared" si="179"/>
        <v>5522400</v>
      </c>
      <c r="DN59" s="127" t="s">
        <v>281</v>
      </c>
      <c r="DO59" s="130" t="s">
        <v>113</v>
      </c>
      <c r="DP59" s="128" t="s">
        <v>18</v>
      </c>
      <c r="DQ59" s="129" t="s">
        <v>114</v>
      </c>
      <c r="DR59" s="130" t="s">
        <v>20</v>
      </c>
      <c r="DS59" s="135">
        <v>2233.0</v>
      </c>
      <c r="DT59" s="136">
        <f t="shared" si="180"/>
        <v>2903</v>
      </c>
      <c r="DU59" s="183">
        <v>1800.0</v>
      </c>
      <c r="DV59" s="184">
        <f t="shared" si="181"/>
        <v>5225400</v>
      </c>
      <c r="DW59" s="127" t="s">
        <v>281</v>
      </c>
      <c r="DX59" s="130" t="s">
        <v>113</v>
      </c>
      <c r="DY59" s="128" t="s">
        <v>18</v>
      </c>
      <c r="DZ59" s="129" t="s">
        <v>114</v>
      </c>
      <c r="EA59" s="130" t="s">
        <v>20</v>
      </c>
      <c r="EB59" s="135">
        <v>2214.0</v>
      </c>
      <c r="EC59" s="136">
        <f t="shared" si="182"/>
        <v>2878</v>
      </c>
      <c r="ED59" s="183">
        <v>1800.0</v>
      </c>
      <c r="EE59" s="184">
        <f t="shared" si="183"/>
        <v>5180400</v>
      </c>
      <c r="EF59" s="127">
        <v>2.04</v>
      </c>
      <c r="EG59" s="130" t="s">
        <v>113</v>
      </c>
      <c r="EH59" s="128" t="s">
        <v>18</v>
      </c>
      <c r="EI59" s="129" t="s">
        <v>114</v>
      </c>
      <c r="EJ59" s="130" t="s">
        <v>20</v>
      </c>
      <c r="EK59" s="135">
        <v>2360.0</v>
      </c>
      <c r="EL59" s="136">
        <f t="shared" si="184"/>
        <v>3068</v>
      </c>
      <c r="EM59" s="183">
        <v>1800.0</v>
      </c>
      <c r="EN59" s="184">
        <f t="shared" si="185"/>
        <v>5522400</v>
      </c>
      <c r="EO59" s="127">
        <v>2.04</v>
      </c>
      <c r="EP59" s="130" t="s">
        <v>113</v>
      </c>
      <c r="EQ59" s="128" t="s">
        <v>18</v>
      </c>
      <c r="ER59" s="129" t="s">
        <v>114</v>
      </c>
      <c r="ES59" s="130" t="s">
        <v>20</v>
      </c>
      <c r="ET59" s="135">
        <v>2235.0</v>
      </c>
      <c r="EU59" s="136">
        <f t="shared" si="186"/>
        <v>2906</v>
      </c>
      <c r="EV59" s="183">
        <v>1800.0</v>
      </c>
      <c r="EW59" s="184">
        <f t="shared" si="187"/>
        <v>5230800</v>
      </c>
      <c r="EX59" s="127">
        <v>2.04</v>
      </c>
      <c r="EY59" s="130" t="s">
        <v>113</v>
      </c>
      <c r="EZ59" s="128" t="s">
        <v>18</v>
      </c>
      <c r="FA59" s="129" t="s">
        <v>114</v>
      </c>
      <c r="FB59" s="130" t="s">
        <v>20</v>
      </c>
      <c r="FC59" s="135">
        <v>2230.0</v>
      </c>
      <c r="FD59" s="136">
        <f t="shared" si="188"/>
        <v>2899</v>
      </c>
      <c r="FE59" s="183">
        <v>1800.0</v>
      </c>
      <c r="FF59" s="184">
        <f t="shared" si="189"/>
        <v>5218200</v>
      </c>
      <c r="FG59" s="127">
        <v>2.04</v>
      </c>
      <c r="FH59" s="130" t="s">
        <v>113</v>
      </c>
      <c r="FI59" s="128" t="s">
        <v>18</v>
      </c>
      <c r="FJ59" s="129" t="s">
        <v>114</v>
      </c>
      <c r="FK59" s="130" t="s">
        <v>20</v>
      </c>
      <c r="FL59" s="135">
        <v>2248.0</v>
      </c>
      <c r="FM59" s="136">
        <f t="shared" si="190"/>
        <v>2922</v>
      </c>
      <c r="FN59" s="183">
        <v>1800.0</v>
      </c>
      <c r="FO59" s="184">
        <f t="shared" si="191"/>
        <v>5259600</v>
      </c>
      <c r="FP59" s="127">
        <v>2.04</v>
      </c>
      <c r="FQ59" s="130" t="s">
        <v>113</v>
      </c>
      <c r="FR59" s="128" t="s">
        <v>18</v>
      </c>
      <c r="FS59" s="129" t="s">
        <v>114</v>
      </c>
      <c r="FT59" s="130" t="s">
        <v>20</v>
      </c>
      <c r="FU59" s="135">
        <v>2229.0</v>
      </c>
      <c r="FV59" s="136">
        <f t="shared" si="192"/>
        <v>2898</v>
      </c>
      <c r="FW59" s="183">
        <v>1800.0</v>
      </c>
      <c r="FX59" s="184">
        <f t="shared" si="193"/>
        <v>5216400</v>
      </c>
      <c r="FY59" s="127" t="s">
        <v>281</v>
      </c>
      <c r="FZ59" s="130" t="s">
        <v>113</v>
      </c>
      <c r="GA59" s="128" t="s">
        <v>18</v>
      </c>
      <c r="GB59" s="129" t="s">
        <v>114</v>
      </c>
      <c r="GC59" s="130" t="s">
        <v>20</v>
      </c>
      <c r="GD59" s="135">
        <v>2237.0</v>
      </c>
      <c r="GE59" s="136">
        <f t="shared" si="194"/>
        <v>2908</v>
      </c>
      <c r="GF59" s="183">
        <v>1800.0</v>
      </c>
      <c r="GG59" s="184">
        <f t="shared" si="195"/>
        <v>5234400</v>
      </c>
      <c r="GH59" s="127" t="s">
        <v>281</v>
      </c>
      <c r="GI59" s="130" t="s">
        <v>113</v>
      </c>
      <c r="GJ59" s="128" t="s">
        <v>18</v>
      </c>
      <c r="GK59" s="129" t="s">
        <v>114</v>
      </c>
      <c r="GL59" s="130" t="s">
        <v>20</v>
      </c>
      <c r="GM59" s="135">
        <v>2229.0</v>
      </c>
      <c r="GN59" s="136">
        <f t="shared" si="196"/>
        <v>2898</v>
      </c>
      <c r="GO59" s="183">
        <v>1800.0</v>
      </c>
      <c r="GP59" s="184">
        <f t="shared" si="197"/>
        <v>5216400</v>
      </c>
      <c r="GQ59" s="127">
        <v>2.04</v>
      </c>
      <c r="GR59" s="130" t="s">
        <v>113</v>
      </c>
      <c r="GS59" s="128" t="s">
        <v>18</v>
      </c>
      <c r="GT59" s="129" t="s">
        <v>114</v>
      </c>
      <c r="GU59" s="130" t="s">
        <v>20</v>
      </c>
      <c r="GV59" s="141">
        <v>2258.05</v>
      </c>
      <c r="GW59" s="136">
        <f t="shared" si="198"/>
        <v>2935</v>
      </c>
      <c r="GX59" s="183">
        <v>1800.0</v>
      </c>
      <c r="GY59" s="184">
        <f t="shared" si="199"/>
        <v>5283000</v>
      </c>
      <c r="GZ59" s="127" t="s">
        <v>281</v>
      </c>
      <c r="HA59" s="130" t="s">
        <v>113</v>
      </c>
      <c r="HB59" s="128" t="s">
        <v>18</v>
      </c>
      <c r="HC59" s="129" t="s">
        <v>114</v>
      </c>
      <c r="HD59" s="130" t="s">
        <v>20</v>
      </c>
      <c r="HE59" s="135">
        <v>2360.0</v>
      </c>
      <c r="HF59" s="136">
        <f t="shared" si="200"/>
        <v>3068</v>
      </c>
      <c r="HG59" s="183">
        <v>1800.0</v>
      </c>
      <c r="HH59" s="184">
        <f t="shared" si="201"/>
        <v>5522400</v>
      </c>
      <c r="HI59" s="127" t="s">
        <v>281</v>
      </c>
      <c r="HJ59" s="130" t="s">
        <v>113</v>
      </c>
      <c r="HK59" s="128" t="s">
        <v>18</v>
      </c>
      <c r="HL59" s="129" t="s">
        <v>114</v>
      </c>
      <c r="HM59" s="130" t="s">
        <v>20</v>
      </c>
      <c r="HN59" s="135">
        <v>2360.0</v>
      </c>
      <c r="HO59" s="136">
        <f t="shared" si="202"/>
        <v>3068</v>
      </c>
      <c r="HP59" s="183">
        <v>1800.0</v>
      </c>
      <c r="HQ59" s="184">
        <f t="shared" si="203"/>
        <v>5522400</v>
      </c>
      <c r="HR59" s="127" t="s">
        <v>281</v>
      </c>
      <c r="HS59" s="130" t="s">
        <v>113</v>
      </c>
      <c r="HT59" s="128" t="s">
        <v>18</v>
      </c>
      <c r="HU59" s="129" t="s">
        <v>114</v>
      </c>
      <c r="HV59" s="130" t="s">
        <v>20</v>
      </c>
      <c r="HW59" s="135">
        <v>2240.0</v>
      </c>
      <c r="HX59" s="136">
        <f t="shared" si="204"/>
        <v>2912</v>
      </c>
      <c r="HY59" s="183">
        <v>1800.0</v>
      </c>
      <c r="HZ59" s="184">
        <f t="shared" si="205"/>
        <v>5241600</v>
      </c>
      <c r="IA59" s="127" t="s">
        <v>281</v>
      </c>
      <c r="IB59" s="130" t="s">
        <v>113</v>
      </c>
      <c r="IC59" s="128" t="s">
        <v>18</v>
      </c>
      <c r="ID59" s="129" t="s">
        <v>114</v>
      </c>
      <c r="IE59" s="130" t="s">
        <v>20</v>
      </c>
      <c r="IF59" s="135">
        <v>2225.0</v>
      </c>
      <c r="IG59" s="136">
        <f t="shared" si="206"/>
        <v>2893</v>
      </c>
      <c r="IH59" s="183">
        <v>1800.0</v>
      </c>
      <c r="II59" s="184">
        <f t="shared" si="207"/>
        <v>5207400</v>
      </c>
      <c r="IJ59" s="127" t="s">
        <v>281</v>
      </c>
      <c r="IK59" s="130" t="s">
        <v>113</v>
      </c>
      <c r="IL59" s="128" t="s">
        <v>18</v>
      </c>
      <c r="IM59" s="129" t="s">
        <v>114</v>
      </c>
      <c r="IN59" s="130" t="s">
        <v>20</v>
      </c>
      <c r="IO59" s="135">
        <v>2230.0</v>
      </c>
      <c r="IP59" s="136">
        <f t="shared" si="208"/>
        <v>2899</v>
      </c>
      <c r="IQ59" s="183">
        <v>1800.0</v>
      </c>
      <c r="IR59" s="184">
        <f t="shared" si="209"/>
        <v>5218200</v>
      </c>
      <c r="IS59" s="127" t="s">
        <v>281</v>
      </c>
      <c r="IT59" s="130" t="s">
        <v>113</v>
      </c>
      <c r="IU59" s="128" t="s">
        <v>18</v>
      </c>
      <c r="IV59" s="129" t="s">
        <v>114</v>
      </c>
      <c r="IW59" s="130" t="s">
        <v>20</v>
      </c>
      <c r="IX59" s="135">
        <v>2229.0</v>
      </c>
      <c r="IY59" s="136">
        <f t="shared" si="210"/>
        <v>2898</v>
      </c>
      <c r="IZ59" s="183">
        <v>1800.0</v>
      </c>
      <c r="JA59" s="184">
        <f t="shared" si="211"/>
        <v>5216400</v>
      </c>
      <c r="JB59" s="127" t="s">
        <v>281</v>
      </c>
      <c r="JC59" s="130" t="s">
        <v>113</v>
      </c>
      <c r="JD59" s="128" t="s">
        <v>18</v>
      </c>
      <c r="JE59" s="129" t="s">
        <v>114</v>
      </c>
      <c r="JF59" s="130" t="s">
        <v>20</v>
      </c>
      <c r="JG59" s="135">
        <v>2203.0</v>
      </c>
      <c r="JH59" s="136">
        <f t="shared" si="212"/>
        <v>2864</v>
      </c>
      <c r="JI59" s="183">
        <v>1800.0</v>
      </c>
      <c r="JJ59" s="184">
        <f t="shared" si="213"/>
        <v>5155200</v>
      </c>
      <c r="JK59" s="127" t="s">
        <v>281</v>
      </c>
      <c r="JL59" s="130" t="s">
        <v>113</v>
      </c>
      <c r="JM59" s="128" t="s">
        <v>18</v>
      </c>
      <c r="JN59" s="129" t="s">
        <v>114</v>
      </c>
      <c r="JO59" s="130" t="s">
        <v>20</v>
      </c>
      <c r="JP59" s="135">
        <v>2176.0</v>
      </c>
      <c r="JQ59" s="136">
        <f t="shared" si="214"/>
        <v>2829</v>
      </c>
      <c r="JR59" s="183">
        <v>1800.0</v>
      </c>
      <c r="JS59" s="184">
        <f t="shared" si="215"/>
        <v>5092200</v>
      </c>
      <c r="JT59" s="127" t="s">
        <v>281</v>
      </c>
      <c r="JU59" s="130" t="s">
        <v>113</v>
      </c>
      <c r="JV59" s="128" t="s">
        <v>18</v>
      </c>
      <c r="JW59" s="129" t="s">
        <v>114</v>
      </c>
      <c r="JX59" s="130" t="s">
        <v>20</v>
      </c>
      <c r="JY59" s="135">
        <v>2225.0</v>
      </c>
      <c r="JZ59" s="136">
        <f t="shared" si="216"/>
        <v>2893</v>
      </c>
      <c r="KA59" s="183">
        <v>1800.0</v>
      </c>
      <c r="KB59" s="184">
        <f t="shared" si="217"/>
        <v>5207400</v>
      </c>
      <c r="KC59" s="127" t="s">
        <v>281</v>
      </c>
      <c r="KD59" s="130" t="s">
        <v>113</v>
      </c>
      <c r="KE59" s="128" t="s">
        <v>18</v>
      </c>
      <c r="KF59" s="129" t="s">
        <v>114</v>
      </c>
      <c r="KG59" s="130" t="s">
        <v>20</v>
      </c>
      <c r="KH59" s="135">
        <v>2300.0</v>
      </c>
      <c r="KI59" s="136">
        <f t="shared" si="218"/>
        <v>2990</v>
      </c>
      <c r="KJ59" s="183">
        <v>1800.0</v>
      </c>
      <c r="KK59" s="184">
        <f t="shared" si="219"/>
        <v>5382000</v>
      </c>
      <c r="KL59" s="127" t="s">
        <v>281</v>
      </c>
      <c r="KM59" s="130" t="s">
        <v>113</v>
      </c>
      <c r="KN59" s="128" t="s">
        <v>18</v>
      </c>
      <c r="KO59" s="129" t="s">
        <v>114</v>
      </c>
      <c r="KP59" s="130" t="s">
        <v>20</v>
      </c>
      <c r="KQ59" s="139">
        <v>2266.0</v>
      </c>
      <c r="KR59" s="136">
        <f t="shared" si="220"/>
        <v>2946</v>
      </c>
      <c r="KS59" s="183">
        <v>1800.0</v>
      </c>
      <c r="KT59" s="184">
        <f t="shared" si="221"/>
        <v>5302800</v>
      </c>
      <c r="KU59" s="127" t="s">
        <v>281</v>
      </c>
      <c r="KV59" s="130" t="s">
        <v>113</v>
      </c>
      <c r="KW59" s="128" t="s">
        <v>18</v>
      </c>
      <c r="KX59" s="129" t="s">
        <v>114</v>
      </c>
      <c r="KY59" s="130" t="s">
        <v>20</v>
      </c>
      <c r="KZ59" s="135">
        <v>2225.0</v>
      </c>
      <c r="LA59" s="136">
        <f t="shared" si="222"/>
        <v>2893</v>
      </c>
      <c r="LB59" s="183">
        <v>1800.0</v>
      </c>
      <c r="LC59" s="184">
        <f t="shared" si="223"/>
        <v>5207400</v>
      </c>
      <c r="LD59" s="127" t="s">
        <v>281</v>
      </c>
      <c r="LE59" s="130" t="s">
        <v>113</v>
      </c>
      <c r="LF59" s="128" t="s">
        <v>18</v>
      </c>
      <c r="LG59" s="129" t="s">
        <v>114</v>
      </c>
      <c r="LH59" s="130" t="s">
        <v>20</v>
      </c>
      <c r="LI59" s="135">
        <v>2300.0</v>
      </c>
      <c r="LJ59" s="136">
        <f t="shared" si="224"/>
        <v>2990</v>
      </c>
      <c r="LK59" s="183">
        <v>1800.0</v>
      </c>
      <c r="LL59" s="184">
        <f t="shared" si="225"/>
        <v>5382000</v>
      </c>
      <c r="LM59" s="127" t="s">
        <v>281</v>
      </c>
      <c r="LN59" s="130" t="s">
        <v>113</v>
      </c>
      <c r="LO59" s="128" t="s">
        <v>18</v>
      </c>
      <c r="LP59" s="129" t="s">
        <v>114</v>
      </c>
      <c r="LQ59" s="130" t="s">
        <v>20</v>
      </c>
      <c r="LR59" s="135">
        <v>2183.0</v>
      </c>
      <c r="LS59" s="136">
        <f t="shared" si="226"/>
        <v>2838</v>
      </c>
      <c r="LT59" s="183">
        <v>1800.0</v>
      </c>
      <c r="LU59" s="184">
        <f t="shared" si="227"/>
        <v>5108400</v>
      </c>
      <c r="LV59" s="127" t="s">
        <v>281</v>
      </c>
      <c r="LW59" s="130" t="s">
        <v>113</v>
      </c>
      <c r="LX59" s="128" t="s">
        <v>18</v>
      </c>
      <c r="LY59" s="129" t="s">
        <v>114</v>
      </c>
      <c r="LZ59" s="130" t="s">
        <v>20</v>
      </c>
      <c r="MA59" s="135">
        <v>2193.0</v>
      </c>
      <c r="MB59" s="136">
        <f t="shared" si="228"/>
        <v>2851</v>
      </c>
      <c r="MC59" s="183">
        <v>1800.0</v>
      </c>
      <c r="MD59" s="184">
        <f t="shared" si="229"/>
        <v>5131800</v>
      </c>
    </row>
    <row r="60">
      <c r="A60" s="186">
        <f t="shared" ref="A60:B60" si="230">SUM(A56:A59)</f>
        <v>8.1</v>
      </c>
      <c r="B60" s="171">
        <f t="shared" si="230"/>
        <v>0</v>
      </c>
      <c r="C60" s="187"/>
      <c r="D60" s="187"/>
      <c r="E60" s="187"/>
      <c r="F60" s="187"/>
      <c r="G60" s="187"/>
      <c r="H60" s="186">
        <f t="shared" ref="H60:K60" si="231">SUM(H56:H59)</f>
        <v>206857.4276</v>
      </c>
      <c r="I60" s="174">
        <f t="shared" si="231"/>
        <v>376844587.2</v>
      </c>
      <c r="J60" s="186">
        <f t="shared" si="231"/>
        <v>8.1</v>
      </c>
      <c r="K60" s="188">
        <f t="shared" si="231"/>
        <v>4779</v>
      </c>
      <c r="L60" s="187"/>
      <c r="M60" s="187"/>
      <c r="N60" s="187"/>
      <c r="O60" s="187"/>
      <c r="P60" s="187"/>
      <c r="Q60" s="186">
        <f t="shared" ref="Q60:T60" si="232">SUM(Q56:Q59)</f>
        <v>206857.4276</v>
      </c>
      <c r="R60" s="174">
        <f t="shared" si="232"/>
        <v>376295572.4</v>
      </c>
      <c r="S60" s="186">
        <f t="shared" si="232"/>
        <v>8.1</v>
      </c>
      <c r="T60" s="188">
        <f t="shared" si="232"/>
        <v>4779</v>
      </c>
      <c r="U60" s="187"/>
      <c r="V60" s="187"/>
      <c r="W60" s="187"/>
      <c r="X60" s="187"/>
      <c r="Y60" s="187"/>
      <c r="Z60" s="186">
        <f t="shared" ref="Z60:AC60" si="233">SUM(Z56:Z59)</f>
        <v>206857.4276</v>
      </c>
      <c r="AA60" s="174">
        <f t="shared" si="233"/>
        <v>378242594.4</v>
      </c>
      <c r="AB60" s="186">
        <f t="shared" si="233"/>
        <v>8.1</v>
      </c>
      <c r="AC60" s="188">
        <f t="shared" si="233"/>
        <v>4779</v>
      </c>
      <c r="AD60" s="187"/>
      <c r="AE60" s="187"/>
      <c r="AF60" s="187"/>
      <c r="AG60" s="187"/>
      <c r="AH60" s="187"/>
      <c r="AI60" s="186">
        <f t="shared" ref="AI60:AL60" si="234">SUM(AI56:AI59)</f>
        <v>206857.4276</v>
      </c>
      <c r="AJ60" s="174">
        <f t="shared" si="234"/>
        <v>379895188.9</v>
      </c>
      <c r="AK60" s="186">
        <f t="shared" si="234"/>
        <v>8.1</v>
      </c>
      <c r="AL60" s="188">
        <f t="shared" si="234"/>
        <v>4779</v>
      </c>
      <c r="AM60" s="187"/>
      <c r="AN60" s="187"/>
      <c r="AO60" s="187"/>
      <c r="AP60" s="187"/>
      <c r="AQ60" s="187"/>
      <c r="AR60" s="186">
        <f t="shared" ref="AR60:AU60" si="235">SUM(AR56:AR59)</f>
        <v>206857.4276</v>
      </c>
      <c r="AS60" s="174">
        <f t="shared" si="235"/>
        <v>376617689.8</v>
      </c>
      <c r="AT60" s="186">
        <f t="shared" si="235"/>
        <v>8.1</v>
      </c>
      <c r="AU60" s="188">
        <f t="shared" si="235"/>
        <v>4779</v>
      </c>
      <c r="AV60" s="187"/>
      <c r="AW60" s="187"/>
      <c r="AX60" s="187"/>
      <c r="AY60" s="187"/>
      <c r="AZ60" s="187"/>
      <c r="BA60" s="186">
        <f t="shared" ref="BA60:BD60" si="236">SUM(BA56:BA59)</f>
        <v>206857.4276</v>
      </c>
      <c r="BB60" s="174">
        <f t="shared" si="236"/>
        <v>377125634.6</v>
      </c>
      <c r="BC60" s="186">
        <f t="shared" si="236"/>
        <v>8.1</v>
      </c>
      <c r="BD60" s="188">
        <f t="shared" si="236"/>
        <v>4779</v>
      </c>
      <c r="BE60" s="187"/>
      <c r="BF60" s="187"/>
      <c r="BG60" s="187"/>
      <c r="BH60" s="187"/>
      <c r="BI60" s="187"/>
      <c r="BJ60" s="186">
        <f t="shared" ref="BJ60:BM60" si="237">SUM(BJ56:BJ59)</f>
        <v>206857.4276</v>
      </c>
      <c r="BK60" s="174">
        <f t="shared" si="237"/>
        <v>379585431.5</v>
      </c>
      <c r="BL60" s="186">
        <f t="shared" si="237"/>
        <v>8.1</v>
      </c>
      <c r="BM60" s="188">
        <f t="shared" si="237"/>
        <v>4779</v>
      </c>
      <c r="BN60" s="187"/>
      <c r="BO60" s="187"/>
      <c r="BP60" s="187"/>
      <c r="BQ60" s="187"/>
      <c r="BR60" s="187"/>
      <c r="BS60" s="186">
        <f t="shared" ref="BS60:BV60" si="238">SUM(BS56:BS59)</f>
        <v>206857.4276</v>
      </c>
      <c r="BT60" s="174">
        <f t="shared" si="238"/>
        <v>380251506.4</v>
      </c>
      <c r="BU60" s="186">
        <f t="shared" si="238"/>
        <v>8.1</v>
      </c>
      <c r="BV60" s="188">
        <f t="shared" si="238"/>
        <v>4779</v>
      </c>
      <c r="BW60" s="187"/>
      <c r="BX60" s="187"/>
      <c r="BY60" s="187"/>
      <c r="BZ60" s="187"/>
      <c r="CA60" s="187"/>
      <c r="CB60" s="186">
        <f t="shared" ref="CB60:CE60" si="239">SUM(CB56:CB59)</f>
        <v>206857.4276</v>
      </c>
      <c r="CC60" s="174">
        <f t="shared" si="239"/>
        <v>379640631.5</v>
      </c>
      <c r="CD60" s="186">
        <f t="shared" si="239"/>
        <v>0</v>
      </c>
      <c r="CE60" s="188">
        <f t="shared" si="239"/>
        <v>4779</v>
      </c>
      <c r="CF60" s="187"/>
      <c r="CG60" s="187"/>
      <c r="CH60" s="187"/>
      <c r="CI60" s="187"/>
      <c r="CJ60" s="187"/>
      <c r="CK60" s="186">
        <f t="shared" ref="CK60:CN60" si="240">SUM(CK56:CK59)</f>
        <v>206857.4276</v>
      </c>
      <c r="CL60" s="174">
        <f t="shared" si="240"/>
        <v>368689621.8</v>
      </c>
      <c r="CM60" s="186">
        <f t="shared" si="240"/>
        <v>0</v>
      </c>
      <c r="CN60" s="188">
        <f t="shared" si="240"/>
        <v>4779</v>
      </c>
      <c r="CO60" s="187"/>
      <c r="CP60" s="187"/>
      <c r="CQ60" s="187"/>
      <c r="CR60" s="187"/>
      <c r="CS60" s="187"/>
      <c r="CT60" s="186">
        <f t="shared" ref="CT60:CW60" si="241">SUM(CT56:CT59)</f>
        <v>206857.4276</v>
      </c>
      <c r="CU60" s="174">
        <f t="shared" si="241"/>
        <v>382137538.3</v>
      </c>
      <c r="CV60" s="186">
        <f t="shared" si="241"/>
        <v>0</v>
      </c>
      <c r="CW60" s="188">
        <f t="shared" si="241"/>
        <v>4779</v>
      </c>
      <c r="CX60" s="187"/>
      <c r="CY60" s="187"/>
      <c r="CZ60" s="187"/>
      <c r="DA60" s="187"/>
      <c r="DB60" s="187"/>
      <c r="DC60" s="186">
        <f t="shared" ref="DC60:DF60" si="242">SUM(DC56:DC59)</f>
        <v>206857.4276</v>
      </c>
      <c r="DD60" s="174">
        <f t="shared" si="242"/>
        <v>366280997.8</v>
      </c>
      <c r="DE60" s="186">
        <f t="shared" si="242"/>
        <v>0</v>
      </c>
      <c r="DF60" s="188">
        <f t="shared" si="242"/>
        <v>4779</v>
      </c>
      <c r="DG60" s="187"/>
      <c r="DH60" s="187"/>
      <c r="DI60" s="187"/>
      <c r="DJ60" s="187"/>
      <c r="DK60" s="187"/>
      <c r="DL60" s="186">
        <f t="shared" ref="DL60:DO60" si="243">SUM(DL56:DL59)</f>
        <v>206857.4276</v>
      </c>
      <c r="DM60" s="174">
        <f t="shared" si="243"/>
        <v>399548071.4</v>
      </c>
      <c r="DN60" s="186">
        <f t="shared" si="243"/>
        <v>0</v>
      </c>
      <c r="DO60" s="188">
        <f t="shared" si="243"/>
        <v>4779</v>
      </c>
      <c r="DP60" s="187"/>
      <c r="DQ60" s="187"/>
      <c r="DR60" s="187"/>
      <c r="DS60" s="187"/>
      <c r="DT60" s="187"/>
      <c r="DU60" s="186">
        <f t="shared" ref="DU60:DX60" si="244">SUM(DU56:DU59)</f>
        <v>206857.4276</v>
      </c>
      <c r="DV60" s="174">
        <f t="shared" si="244"/>
        <v>378845699.2</v>
      </c>
      <c r="DW60" s="186">
        <f t="shared" si="244"/>
        <v>0</v>
      </c>
      <c r="DX60" s="188">
        <f t="shared" si="244"/>
        <v>4779</v>
      </c>
      <c r="DY60" s="187"/>
      <c r="DZ60" s="187"/>
      <c r="EA60" s="187"/>
      <c r="EB60" s="187"/>
      <c r="EC60" s="187"/>
      <c r="ED60" s="186">
        <f t="shared" ref="ED60:EG60" si="245">SUM(ED56:ED59)</f>
        <v>206857.4276</v>
      </c>
      <c r="EE60" s="174">
        <f t="shared" si="245"/>
        <v>378583491.5</v>
      </c>
      <c r="EF60" s="186">
        <f t="shared" si="245"/>
        <v>8.1</v>
      </c>
      <c r="EG60" s="188">
        <f t="shared" si="245"/>
        <v>4779</v>
      </c>
      <c r="EH60" s="187"/>
      <c r="EI60" s="187"/>
      <c r="EJ60" s="187"/>
      <c r="EK60" s="187"/>
      <c r="EL60" s="187"/>
      <c r="EM60" s="186">
        <f t="shared" ref="EM60:EP60" si="246">SUM(EM56:EM59)</f>
        <v>206857.4276</v>
      </c>
      <c r="EN60" s="174">
        <f t="shared" si="246"/>
        <v>400568738.6</v>
      </c>
      <c r="EO60" s="186">
        <f t="shared" si="246"/>
        <v>8.1</v>
      </c>
      <c r="EP60" s="188">
        <f t="shared" si="246"/>
        <v>4779</v>
      </c>
      <c r="EQ60" s="187"/>
      <c r="ER60" s="187"/>
      <c r="ES60" s="187"/>
      <c r="ET60" s="187"/>
      <c r="EU60" s="187"/>
      <c r="EV60" s="186">
        <f t="shared" ref="EV60:EY60" si="247">SUM(EV56:EV59)</f>
        <v>206857.4276</v>
      </c>
      <c r="EW60" s="174">
        <f t="shared" si="247"/>
        <v>379342874.1</v>
      </c>
      <c r="EX60" s="186">
        <f t="shared" si="247"/>
        <v>8.1</v>
      </c>
      <c r="EY60" s="188">
        <f t="shared" si="247"/>
        <v>4779</v>
      </c>
      <c r="EZ60" s="187"/>
      <c r="FA60" s="187"/>
      <c r="FB60" s="187"/>
      <c r="FC60" s="187"/>
      <c r="FD60" s="187"/>
      <c r="FE60" s="186">
        <f t="shared" ref="FE60:FH60" si="248">SUM(FE56:FE59)</f>
        <v>206857.4276</v>
      </c>
      <c r="FF60" s="174">
        <f t="shared" si="248"/>
        <v>357088431.9</v>
      </c>
      <c r="FG60" s="186">
        <f t="shared" si="248"/>
        <v>8.1</v>
      </c>
      <c r="FH60" s="188">
        <f t="shared" si="248"/>
        <v>4779</v>
      </c>
      <c r="FI60" s="187"/>
      <c r="FJ60" s="187"/>
      <c r="FK60" s="187"/>
      <c r="FL60" s="187"/>
      <c r="FM60" s="187"/>
      <c r="FN60" s="186">
        <f t="shared" ref="FN60:FQ60" si="249">SUM(FN56:FN59)</f>
        <v>206857.4276</v>
      </c>
      <c r="FO60" s="174">
        <f t="shared" si="249"/>
        <v>377900069.8</v>
      </c>
      <c r="FP60" s="186">
        <f t="shared" si="249"/>
        <v>8.1</v>
      </c>
      <c r="FQ60" s="188">
        <f t="shared" si="249"/>
        <v>4779</v>
      </c>
      <c r="FR60" s="187"/>
      <c r="FS60" s="187"/>
      <c r="FT60" s="187"/>
      <c r="FU60" s="187"/>
      <c r="FV60" s="187"/>
      <c r="FW60" s="186">
        <f t="shared" ref="FW60:FZ60" si="250">SUM(FW56:FW59)</f>
        <v>206857.4276</v>
      </c>
      <c r="FX60" s="174">
        <f t="shared" si="250"/>
        <v>378468561.8</v>
      </c>
      <c r="FY60" s="186">
        <f t="shared" si="250"/>
        <v>0</v>
      </c>
      <c r="FZ60" s="188">
        <f t="shared" si="250"/>
        <v>4779</v>
      </c>
      <c r="GA60" s="187"/>
      <c r="GB60" s="187"/>
      <c r="GC60" s="187"/>
      <c r="GD60" s="187"/>
      <c r="GE60" s="187"/>
      <c r="GF60" s="186">
        <f t="shared" ref="GF60:GI60" si="251">SUM(GF56:GF59)</f>
        <v>206857.4276</v>
      </c>
      <c r="GG60" s="174">
        <f t="shared" si="251"/>
        <v>379673061.5</v>
      </c>
      <c r="GH60" s="186">
        <f t="shared" si="251"/>
        <v>0</v>
      </c>
      <c r="GI60" s="188">
        <f t="shared" si="251"/>
        <v>4779</v>
      </c>
      <c r="GJ60" s="187"/>
      <c r="GK60" s="187"/>
      <c r="GL60" s="187"/>
      <c r="GM60" s="187"/>
      <c r="GN60" s="187"/>
      <c r="GO60" s="186">
        <f t="shared" ref="GO60:GR60" si="252">SUM(GO56:GO59)</f>
        <v>206857.4276</v>
      </c>
      <c r="GP60" s="174">
        <f t="shared" si="252"/>
        <v>378454221.8</v>
      </c>
      <c r="GQ60" s="186">
        <f t="shared" si="252"/>
        <v>8.1</v>
      </c>
      <c r="GR60" s="188">
        <f t="shared" si="252"/>
        <v>4779</v>
      </c>
      <c r="GS60" s="187"/>
      <c r="GT60" s="187"/>
      <c r="GU60" s="187"/>
      <c r="GV60" s="187"/>
      <c r="GW60" s="187"/>
      <c r="GX60" s="186">
        <f t="shared" ref="GX60:HA60" si="253">SUM(GX56:GX59)</f>
        <v>206857.4276</v>
      </c>
      <c r="GY60" s="174">
        <f t="shared" si="253"/>
        <v>383262118.1</v>
      </c>
      <c r="GZ60" s="186">
        <f t="shared" si="253"/>
        <v>0</v>
      </c>
      <c r="HA60" s="188">
        <f t="shared" si="253"/>
        <v>4779</v>
      </c>
      <c r="HB60" s="187"/>
      <c r="HC60" s="187"/>
      <c r="HD60" s="187"/>
      <c r="HE60" s="187"/>
      <c r="HF60" s="187"/>
      <c r="HG60" s="186">
        <f t="shared" ref="HG60:HJ60" si="254">SUM(HG56:HG59)</f>
        <v>206857.4276</v>
      </c>
      <c r="HH60" s="174">
        <f t="shared" si="254"/>
        <v>400568738.6</v>
      </c>
      <c r="HI60" s="186">
        <f t="shared" si="254"/>
        <v>0</v>
      </c>
      <c r="HJ60" s="188">
        <f t="shared" si="254"/>
        <v>4779</v>
      </c>
      <c r="HK60" s="187"/>
      <c r="HL60" s="187"/>
      <c r="HM60" s="187"/>
      <c r="HN60" s="187"/>
      <c r="HO60" s="187"/>
      <c r="HP60" s="186">
        <f t="shared" ref="HP60:HS60" si="255">SUM(HP56:HP59)</f>
        <v>206857.4276</v>
      </c>
      <c r="HQ60" s="174">
        <f t="shared" si="255"/>
        <v>373011535.8</v>
      </c>
      <c r="HR60" s="186">
        <f t="shared" si="255"/>
        <v>0</v>
      </c>
      <c r="HS60" s="188">
        <f t="shared" si="255"/>
        <v>4779</v>
      </c>
      <c r="HT60" s="187"/>
      <c r="HU60" s="187"/>
      <c r="HV60" s="187"/>
      <c r="HW60" s="187"/>
      <c r="HX60" s="187"/>
      <c r="HY60" s="186">
        <f t="shared" ref="HY60:IB60" si="256">SUM(HY56:HY59)</f>
        <v>206857.4276</v>
      </c>
      <c r="HZ60" s="174">
        <f t="shared" si="256"/>
        <v>380817838.6</v>
      </c>
      <c r="IA60" s="186">
        <f t="shared" si="256"/>
        <v>0</v>
      </c>
      <c r="IB60" s="188">
        <f t="shared" si="256"/>
        <v>4779</v>
      </c>
      <c r="IC60" s="187"/>
      <c r="ID60" s="187"/>
      <c r="IE60" s="187"/>
      <c r="IF60" s="187"/>
      <c r="IG60" s="187"/>
      <c r="IH60" s="186">
        <f t="shared" ref="IH60:IK60" si="257">SUM(IH56:IH59)</f>
        <v>206857.4276</v>
      </c>
      <c r="II60" s="174">
        <f t="shared" si="257"/>
        <v>377693669.5</v>
      </c>
      <c r="IJ60" s="186">
        <f t="shared" si="257"/>
        <v>0</v>
      </c>
      <c r="IK60" s="188">
        <f t="shared" si="257"/>
        <v>4779</v>
      </c>
      <c r="IL60" s="187"/>
      <c r="IM60" s="187"/>
      <c r="IN60" s="187"/>
      <c r="IO60" s="187"/>
      <c r="IP60" s="187"/>
      <c r="IQ60" s="186">
        <f t="shared" ref="IQ60:IT60" si="258">SUM(IQ56:IQ59)</f>
        <v>206857.4276</v>
      </c>
      <c r="IR60" s="174">
        <f t="shared" si="258"/>
        <v>378531411.8</v>
      </c>
      <c r="IS60" s="186">
        <f t="shared" si="258"/>
        <v>0</v>
      </c>
      <c r="IT60" s="188">
        <f t="shared" si="258"/>
        <v>4779</v>
      </c>
      <c r="IU60" s="187"/>
      <c r="IV60" s="187"/>
      <c r="IW60" s="187"/>
      <c r="IX60" s="187"/>
      <c r="IY60" s="187"/>
      <c r="IZ60" s="186">
        <f t="shared" ref="IZ60:JC60" si="259">SUM(IZ56:IZ59)</f>
        <v>206857.4276</v>
      </c>
      <c r="JA60" s="174">
        <f t="shared" si="259"/>
        <v>378447651.8</v>
      </c>
      <c r="JB60" s="186">
        <f t="shared" si="259"/>
        <v>0</v>
      </c>
      <c r="JC60" s="188">
        <f t="shared" si="259"/>
        <v>4779</v>
      </c>
      <c r="JD60" s="187"/>
      <c r="JE60" s="187"/>
      <c r="JF60" s="187"/>
      <c r="JG60" s="187"/>
      <c r="JH60" s="187"/>
      <c r="JI60" s="186">
        <f t="shared" ref="JI60:JL60" si="260">SUM(JI56:JI59)</f>
        <v>206857.4276</v>
      </c>
      <c r="JJ60" s="174">
        <f t="shared" si="260"/>
        <v>373793835.5</v>
      </c>
      <c r="JK60" s="186">
        <f t="shared" si="260"/>
        <v>0</v>
      </c>
      <c r="JL60" s="188">
        <f t="shared" si="260"/>
        <v>4779</v>
      </c>
      <c r="JM60" s="187"/>
      <c r="JN60" s="187"/>
      <c r="JO60" s="187"/>
      <c r="JP60" s="187"/>
      <c r="JQ60" s="187"/>
      <c r="JR60" s="186">
        <f t="shared" ref="JR60:JU60" si="261">SUM(JR56:JR59)</f>
        <v>206857.4276</v>
      </c>
      <c r="JS60" s="174">
        <f t="shared" si="261"/>
        <v>379741505.5</v>
      </c>
      <c r="JT60" s="186">
        <f t="shared" si="261"/>
        <v>0</v>
      </c>
      <c r="JU60" s="188">
        <f t="shared" si="261"/>
        <v>4779</v>
      </c>
      <c r="JV60" s="187"/>
      <c r="JW60" s="187"/>
      <c r="JX60" s="187"/>
      <c r="JY60" s="187"/>
      <c r="JZ60" s="187"/>
      <c r="KA60" s="186">
        <f t="shared" ref="KA60:KD60" si="262">SUM(KA56:KA59)</f>
        <v>206857.4276</v>
      </c>
      <c r="KB60" s="174">
        <f t="shared" si="262"/>
        <v>381943175.5</v>
      </c>
      <c r="KC60" s="186">
        <f t="shared" si="262"/>
        <v>0</v>
      </c>
      <c r="KD60" s="188">
        <f t="shared" si="262"/>
        <v>4779</v>
      </c>
      <c r="KE60" s="187"/>
      <c r="KF60" s="187"/>
      <c r="KG60" s="187"/>
      <c r="KH60" s="187"/>
      <c r="KI60" s="187"/>
      <c r="KJ60" s="186">
        <f t="shared" ref="KJ60:KM60" si="263">SUM(KJ56:KJ59)</f>
        <v>206857.4276</v>
      </c>
      <c r="KK60" s="174">
        <f t="shared" si="263"/>
        <v>396617221.4</v>
      </c>
      <c r="KL60" s="186">
        <f t="shared" si="263"/>
        <v>0</v>
      </c>
      <c r="KM60" s="188">
        <f t="shared" si="263"/>
        <v>4779</v>
      </c>
      <c r="KN60" s="187"/>
      <c r="KO60" s="187"/>
      <c r="KP60" s="187"/>
      <c r="KQ60" s="187"/>
      <c r="KR60" s="187"/>
      <c r="KS60" s="186">
        <f t="shared" ref="KS60:KV60" si="264">SUM(KS56:KS59)</f>
        <v>206857.4276</v>
      </c>
      <c r="KT60" s="174">
        <f t="shared" si="264"/>
        <v>383304980.6</v>
      </c>
      <c r="KU60" s="186">
        <f t="shared" si="264"/>
        <v>0</v>
      </c>
      <c r="KV60" s="188">
        <f t="shared" si="264"/>
        <v>4779</v>
      </c>
      <c r="KW60" s="187"/>
      <c r="KX60" s="187"/>
      <c r="KY60" s="187"/>
      <c r="KZ60" s="187"/>
      <c r="LA60" s="187"/>
      <c r="LB60" s="186">
        <f t="shared" ref="LB60:LE60" si="265">SUM(LB56:LB59)</f>
        <v>206857.4276</v>
      </c>
      <c r="LC60" s="174">
        <f t="shared" si="265"/>
        <v>377686049.5</v>
      </c>
      <c r="LD60" s="186">
        <f t="shared" si="265"/>
        <v>0</v>
      </c>
      <c r="LE60" s="188">
        <f t="shared" si="265"/>
        <v>4779</v>
      </c>
      <c r="LF60" s="187"/>
      <c r="LG60" s="187"/>
      <c r="LH60" s="187"/>
      <c r="LI60" s="187"/>
      <c r="LJ60" s="187"/>
      <c r="LK60" s="186">
        <f t="shared" ref="LK60:LN60" si="266">SUM(LK56:LK59)</f>
        <v>206857.4276</v>
      </c>
      <c r="LL60" s="174">
        <f t="shared" si="266"/>
        <v>379778661.5</v>
      </c>
      <c r="LM60" s="186">
        <f t="shared" si="266"/>
        <v>0</v>
      </c>
      <c r="LN60" s="188">
        <f t="shared" si="266"/>
        <v>4779</v>
      </c>
      <c r="LO60" s="187"/>
      <c r="LP60" s="187"/>
      <c r="LQ60" s="187"/>
      <c r="LR60" s="187"/>
      <c r="LS60" s="187"/>
      <c r="LT60" s="186">
        <f t="shared" ref="LT60:LW60" si="267">SUM(LT56:LT59)</f>
        <v>206857.4276</v>
      </c>
      <c r="LU60" s="174">
        <f t="shared" si="267"/>
        <v>370467886.4</v>
      </c>
      <c r="LV60" s="186">
        <f t="shared" si="267"/>
        <v>0</v>
      </c>
      <c r="LW60" s="188">
        <f t="shared" si="267"/>
        <v>4779</v>
      </c>
      <c r="LX60" s="187"/>
      <c r="LY60" s="187"/>
      <c r="LZ60" s="187"/>
      <c r="MA60" s="187"/>
      <c r="MB60" s="187"/>
      <c r="MC60" s="186">
        <f t="shared" ref="MC60:MD60" si="268">SUM(MC56:MC59)</f>
        <v>206857.4276</v>
      </c>
      <c r="MD60" s="174">
        <f t="shared" si="268"/>
        <v>372317828.4</v>
      </c>
    </row>
    <row r="61">
      <c r="A61" s="189"/>
      <c r="B61" s="190"/>
      <c r="C61" s="189"/>
      <c r="D61" s="189"/>
      <c r="E61" s="189"/>
      <c r="F61" s="189"/>
      <c r="G61" s="189"/>
      <c r="H61" s="189"/>
      <c r="I61" s="191"/>
      <c r="J61" s="189"/>
      <c r="K61" s="190"/>
      <c r="L61" s="189"/>
      <c r="M61" s="189"/>
      <c r="N61" s="189"/>
      <c r="O61" s="189"/>
      <c r="P61" s="189"/>
      <c r="Q61" s="189"/>
      <c r="R61" s="191"/>
      <c r="S61" s="189"/>
      <c r="T61" s="190"/>
      <c r="U61" s="189"/>
      <c r="V61" s="189"/>
      <c r="W61" s="189"/>
      <c r="X61" s="189"/>
      <c r="Y61" s="189"/>
      <c r="Z61" s="189"/>
      <c r="AA61" s="191"/>
      <c r="AB61" s="189"/>
      <c r="AC61" s="190"/>
      <c r="AD61" s="189"/>
      <c r="AE61" s="189"/>
      <c r="AF61" s="189"/>
      <c r="AG61" s="189"/>
      <c r="AH61" s="189"/>
      <c r="AI61" s="189"/>
      <c r="AJ61" s="191"/>
      <c r="AK61" s="189"/>
      <c r="AL61" s="190"/>
      <c r="AM61" s="189"/>
      <c r="AN61" s="189"/>
      <c r="AO61" s="189"/>
      <c r="AP61" s="189"/>
      <c r="AQ61" s="189"/>
      <c r="AR61" s="189"/>
      <c r="AS61" s="191"/>
      <c r="AT61" s="189"/>
      <c r="AU61" s="190"/>
      <c r="AV61" s="189"/>
      <c r="AW61" s="189"/>
      <c r="AX61" s="189"/>
      <c r="AY61" s="189"/>
      <c r="AZ61" s="189"/>
      <c r="BA61" s="189"/>
      <c r="BB61" s="191"/>
      <c r="BC61" s="189"/>
      <c r="BD61" s="190"/>
      <c r="BE61" s="189"/>
      <c r="BF61" s="189"/>
      <c r="BG61" s="189"/>
      <c r="BH61" s="189"/>
      <c r="BI61" s="189"/>
      <c r="BJ61" s="189"/>
      <c r="BK61" s="191"/>
      <c r="BL61" s="189"/>
      <c r="BM61" s="190"/>
      <c r="BN61" s="189"/>
      <c r="BO61" s="189"/>
      <c r="BP61" s="189"/>
      <c r="BQ61" s="189"/>
      <c r="BR61" s="189"/>
      <c r="BS61" s="189"/>
      <c r="BT61" s="191"/>
      <c r="BU61" s="189"/>
      <c r="BV61" s="190"/>
      <c r="BW61" s="189"/>
      <c r="BX61" s="189"/>
      <c r="BY61" s="189"/>
      <c r="BZ61" s="189"/>
      <c r="CA61" s="189"/>
      <c r="CB61" s="189"/>
      <c r="CC61" s="191"/>
      <c r="CD61" s="189"/>
      <c r="CE61" s="190"/>
      <c r="CF61" s="189"/>
      <c r="CG61" s="189"/>
      <c r="CH61" s="189"/>
      <c r="CI61" s="189"/>
      <c r="CJ61" s="189"/>
      <c r="CK61" s="189"/>
      <c r="CL61" s="191"/>
      <c r="CM61" s="189"/>
      <c r="CN61" s="190"/>
      <c r="CO61" s="189"/>
      <c r="CP61" s="189"/>
      <c r="CQ61" s="189"/>
      <c r="CR61" s="189"/>
      <c r="CS61" s="189"/>
      <c r="CT61" s="189"/>
      <c r="CU61" s="191"/>
      <c r="CV61" s="189"/>
      <c r="CW61" s="190"/>
      <c r="CX61" s="189"/>
      <c r="CY61" s="189"/>
      <c r="CZ61" s="189"/>
      <c r="DA61" s="189"/>
      <c r="DB61" s="189"/>
      <c r="DC61" s="189"/>
      <c r="DD61" s="191"/>
      <c r="DE61" s="189"/>
      <c r="DF61" s="190"/>
      <c r="DG61" s="189"/>
      <c r="DH61" s="189"/>
      <c r="DI61" s="189"/>
      <c r="DJ61" s="189"/>
      <c r="DK61" s="189"/>
      <c r="DL61" s="189"/>
      <c r="DM61" s="191"/>
      <c r="DN61" s="189"/>
      <c r="DO61" s="190"/>
      <c r="DP61" s="189"/>
      <c r="DQ61" s="189"/>
      <c r="DR61" s="189"/>
      <c r="DS61" s="189"/>
      <c r="DT61" s="189"/>
      <c r="DU61" s="189"/>
      <c r="DV61" s="191"/>
      <c r="DW61" s="189"/>
      <c r="DX61" s="190"/>
      <c r="DY61" s="189"/>
      <c r="DZ61" s="189"/>
      <c r="EA61" s="189"/>
      <c r="EB61" s="189"/>
      <c r="EC61" s="189"/>
      <c r="ED61" s="189"/>
      <c r="EE61" s="191"/>
      <c r="EF61" s="189"/>
      <c r="EG61" s="190"/>
      <c r="EH61" s="189"/>
      <c r="EI61" s="189"/>
      <c r="EJ61" s="189"/>
      <c r="EK61" s="189"/>
      <c r="EL61" s="189"/>
      <c r="EM61" s="189"/>
      <c r="EN61" s="191"/>
      <c r="EO61" s="189"/>
      <c r="EP61" s="190"/>
      <c r="EQ61" s="189"/>
      <c r="ER61" s="189"/>
      <c r="ES61" s="189"/>
      <c r="ET61" s="189"/>
      <c r="EU61" s="189"/>
      <c r="EV61" s="189"/>
      <c r="EW61" s="191"/>
      <c r="EX61" s="189"/>
      <c r="EY61" s="190"/>
      <c r="EZ61" s="189"/>
      <c r="FA61" s="189"/>
      <c r="FB61" s="189"/>
      <c r="FC61" s="189"/>
      <c r="FD61" s="189"/>
      <c r="FE61" s="189"/>
      <c r="FF61" s="191"/>
      <c r="FG61" s="189"/>
      <c r="FH61" s="190"/>
      <c r="FI61" s="189"/>
      <c r="FJ61" s="189"/>
      <c r="FK61" s="189"/>
      <c r="FL61" s="189"/>
      <c r="FM61" s="189"/>
      <c r="FN61" s="189"/>
      <c r="FO61" s="191"/>
      <c r="FP61" s="189"/>
      <c r="FQ61" s="190"/>
      <c r="FR61" s="189"/>
      <c r="FS61" s="189"/>
      <c r="FT61" s="189"/>
      <c r="FU61" s="189"/>
      <c r="FV61" s="189"/>
      <c r="FW61" s="189"/>
      <c r="FX61" s="191"/>
      <c r="FY61" s="189"/>
      <c r="FZ61" s="190"/>
      <c r="GA61" s="189"/>
      <c r="GB61" s="189"/>
      <c r="GC61" s="189"/>
      <c r="GD61" s="189"/>
      <c r="GE61" s="189"/>
      <c r="GF61" s="189"/>
      <c r="GG61" s="191"/>
      <c r="GH61" s="189"/>
      <c r="GI61" s="190"/>
      <c r="GJ61" s="189"/>
      <c r="GK61" s="189"/>
      <c r="GL61" s="189"/>
      <c r="GM61" s="189"/>
      <c r="GN61" s="189"/>
      <c r="GO61" s="189"/>
      <c r="GP61" s="191"/>
      <c r="GQ61" s="189"/>
      <c r="GR61" s="190"/>
      <c r="GS61" s="189"/>
      <c r="GT61" s="189"/>
      <c r="GU61" s="189"/>
      <c r="GV61" s="189"/>
      <c r="GW61" s="189"/>
      <c r="GX61" s="189"/>
      <c r="GY61" s="191"/>
      <c r="GZ61" s="189"/>
      <c r="HA61" s="190"/>
      <c r="HB61" s="189"/>
      <c r="HC61" s="189"/>
      <c r="HD61" s="189"/>
      <c r="HE61" s="189"/>
      <c r="HF61" s="189"/>
      <c r="HG61" s="189"/>
      <c r="HH61" s="191"/>
      <c r="HI61" s="189"/>
      <c r="HJ61" s="190"/>
      <c r="HK61" s="189"/>
      <c r="HL61" s="189"/>
      <c r="HM61" s="189"/>
      <c r="HN61" s="189"/>
      <c r="HO61" s="189"/>
      <c r="HP61" s="189"/>
      <c r="HQ61" s="191"/>
      <c r="HR61" s="189"/>
      <c r="HS61" s="190"/>
      <c r="HT61" s="189"/>
      <c r="HU61" s="189"/>
      <c r="HV61" s="189"/>
      <c r="HW61" s="189"/>
      <c r="HX61" s="189"/>
      <c r="HY61" s="189"/>
      <c r="HZ61" s="191"/>
      <c r="IA61" s="189"/>
      <c r="IB61" s="190"/>
      <c r="IC61" s="189"/>
      <c r="ID61" s="189"/>
      <c r="IE61" s="189"/>
      <c r="IF61" s="189"/>
      <c r="IG61" s="189"/>
      <c r="IH61" s="189"/>
      <c r="II61" s="191"/>
      <c r="IJ61" s="189"/>
      <c r="IK61" s="190"/>
      <c r="IL61" s="189"/>
      <c r="IM61" s="189"/>
      <c r="IN61" s="189"/>
      <c r="IO61" s="189"/>
      <c r="IP61" s="189"/>
      <c r="IQ61" s="189"/>
      <c r="IR61" s="191"/>
      <c r="IS61" s="189"/>
      <c r="IT61" s="190"/>
      <c r="IU61" s="189"/>
      <c r="IV61" s="189"/>
      <c r="IW61" s="189"/>
      <c r="IX61" s="189"/>
      <c r="IY61" s="189"/>
      <c r="IZ61" s="189"/>
      <c r="JA61" s="191"/>
      <c r="JB61" s="189"/>
      <c r="JC61" s="190"/>
      <c r="JD61" s="189"/>
      <c r="JE61" s="189"/>
      <c r="JF61" s="189"/>
      <c r="JG61" s="189"/>
      <c r="JH61" s="189"/>
      <c r="JI61" s="189"/>
      <c r="JJ61" s="191"/>
      <c r="JK61" s="189"/>
      <c r="JL61" s="190"/>
      <c r="JM61" s="189"/>
      <c r="JN61" s="189"/>
      <c r="JO61" s="189"/>
      <c r="JP61" s="189"/>
      <c r="JQ61" s="189"/>
      <c r="JR61" s="189"/>
      <c r="JS61" s="191"/>
      <c r="JT61" s="189"/>
      <c r="JU61" s="190"/>
      <c r="JV61" s="189"/>
      <c r="JW61" s="189"/>
      <c r="JX61" s="189"/>
      <c r="JY61" s="189"/>
      <c r="JZ61" s="189"/>
      <c r="KA61" s="189"/>
      <c r="KB61" s="191"/>
      <c r="KC61" s="189"/>
      <c r="KD61" s="190"/>
      <c r="KE61" s="189"/>
      <c r="KF61" s="189"/>
      <c r="KG61" s="189"/>
      <c r="KH61" s="189"/>
      <c r="KI61" s="189"/>
      <c r="KJ61" s="189"/>
      <c r="KK61" s="191"/>
      <c r="KL61" s="189"/>
      <c r="KM61" s="190"/>
      <c r="KN61" s="189"/>
      <c r="KO61" s="189"/>
      <c r="KP61" s="189"/>
      <c r="KQ61" s="189"/>
      <c r="KR61" s="189"/>
      <c r="KS61" s="189"/>
      <c r="KT61" s="191"/>
      <c r="KU61" s="189"/>
      <c r="KV61" s="190"/>
      <c r="KW61" s="189"/>
      <c r="KX61" s="189"/>
      <c r="KY61" s="189"/>
      <c r="KZ61" s="189"/>
      <c r="LA61" s="189"/>
      <c r="LB61" s="189"/>
      <c r="LC61" s="191"/>
      <c r="LD61" s="189"/>
      <c r="LE61" s="190"/>
      <c r="LF61" s="189"/>
      <c r="LG61" s="189"/>
      <c r="LH61" s="189"/>
      <c r="LI61" s="189"/>
      <c r="LJ61" s="189"/>
      <c r="LK61" s="189"/>
      <c r="LL61" s="191"/>
      <c r="LM61" s="189"/>
      <c r="LN61" s="190"/>
      <c r="LO61" s="189"/>
      <c r="LP61" s="189"/>
      <c r="LQ61" s="189"/>
      <c r="LR61" s="189"/>
      <c r="LS61" s="189"/>
      <c r="LT61" s="189"/>
      <c r="LU61" s="191"/>
      <c r="LV61" s="189"/>
      <c r="LW61" s="190"/>
      <c r="LX61" s="189"/>
      <c r="LY61" s="189"/>
      <c r="LZ61" s="189"/>
      <c r="MA61" s="189"/>
      <c r="MB61" s="189"/>
      <c r="MC61" s="189"/>
      <c r="MD61" s="191"/>
    </row>
    <row r="62">
      <c r="A62" s="192" t="s">
        <v>116</v>
      </c>
      <c r="B62" s="32"/>
      <c r="C62" s="32"/>
      <c r="D62" s="32"/>
      <c r="E62" s="32"/>
      <c r="F62" s="32"/>
      <c r="G62" s="32"/>
      <c r="H62" s="33"/>
      <c r="I62" s="193">
        <v>4.704E7</v>
      </c>
      <c r="J62" s="192" t="s">
        <v>116</v>
      </c>
      <c r="K62" s="32"/>
      <c r="L62" s="32"/>
      <c r="M62" s="32"/>
      <c r="N62" s="32"/>
      <c r="O62" s="32"/>
      <c r="P62" s="32"/>
      <c r="Q62" s="33"/>
      <c r="R62" s="194">
        <v>5.0E7</v>
      </c>
      <c r="S62" s="192" t="s">
        <v>116</v>
      </c>
      <c r="T62" s="32"/>
      <c r="U62" s="32"/>
      <c r="V62" s="32"/>
      <c r="W62" s="32"/>
      <c r="X62" s="32"/>
      <c r="Y62" s="32"/>
      <c r="Z62" s="33"/>
      <c r="AA62" s="194">
        <v>5.0E7</v>
      </c>
      <c r="AB62" s="192" t="s">
        <v>116</v>
      </c>
      <c r="AC62" s="32"/>
      <c r="AD62" s="32"/>
      <c r="AE62" s="32"/>
      <c r="AF62" s="32"/>
      <c r="AG62" s="32"/>
      <c r="AH62" s="32"/>
      <c r="AI62" s="33"/>
      <c r="AJ62" s="194">
        <v>5.0E7</v>
      </c>
      <c r="AK62" s="192" t="s">
        <v>116</v>
      </c>
      <c r="AL62" s="32"/>
      <c r="AM62" s="32"/>
      <c r="AN62" s="32"/>
      <c r="AO62" s="32"/>
      <c r="AP62" s="32"/>
      <c r="AQ62" s="32"/>
      <c r="AR62" s="33"/>
      <c r="AS62" s="194">
        <v>5.0E7</v>
      </c>
      <c r="AT62" s="192" t="s">
        <v>116</v>
      </c>
      <c r="AU62" s="32"/>
      <c r="AV62" s="32"/>
      <c r="AW62" s="32"/>
      <c r="AX62" s="32"/>
      <c r="AY62" s="32"/>
      <c r="AZ62" s="32"/>
      <c r="BA62" s="33"/>
      <c r="BB62" s="194">
        <v>5.0E7</v>
      </c>
      <c r="BC62" s="192" t="s">
        <v>116</v>
      </c>
      <c r="BD62" s="32"/>
      <c r="BE62" s="32"/>
      <c r="BF62" s="32"/>
      <c r="BG62" s="32"/>
      <c r="BH62" s="32"/>
      <c r="BI62" s="32"/>
      <c r="BJ62" s="33"/>
      <c r="BK62" s="194">
        <v>5.0E7</v>
      </c>
      <c r="BL62" s="192" t="s">
        <v>116</v>
      </c>
      <c r="BM62" s="32"/>
      <c r="BN62" s="32"/>
      <c r="BO62" s="32"/>
      <c r="BP62" s="32"/>
      <c r="BQ62" s="32"/>
      <c r="BR62" s="32"/>
      <c r="BS62" s="33"/>
      <c r="BT62" s="194">
        <v>5.0E7</v>
      </c>
      <c r="BU62" s="192" t="s">
        <v>116</v>
      </c>
      <c r="BV62" s="32"/>
      <c r="BW62" s="32"/>
      <c r="BX62" s="32"/>
      <c r="BY62" s="32"/>
      <c r="BZ62" s="32"/>
      <c r="CA62" s="32"/>
      <c r="CB62" s="33"/>
      <c r="CC62" s="194">
        <v>5.0E7</v>
      </c>
      <c r="CD62" s="192" t="s">
        <v>116</v>
      </c>
      <c r="CE62" s="32"/>
      <c r="CF62" s="32"/>
      <c r="CG62" s="32"/>
      <c r="CH62" s="32"/>
      <c r="CI62" s="32"/>
      <c r="CJ62" s="32"/>
      <c r="CK62" s="33"/>
      <c r="CL62" s="194">
        <v>5.0E7</v>
      </c>
      <c r="CM62" s="192" t="s">
        <v>116</v>
      </c>
      <c r="CN62" s="32"/>
      <c r="CO62" s="32"/>
      <c r="CP62" s="32"/>
      <c r="CQ62" s="32"/>
      <c r="CR62" s="32"/>
      <c r="CS62" s="32"/>
      <c r="CT62" s="33"/>
      <c r="CU62" s="194">
        <v>5.0E7</v>
      </c>
      <c r="CV62" s="192" t="s">
        <v>116</v>
      </c>
      <c r="CW62" s="32"/>
      <c r="CX62" s="32"/>
      <c r="CY62" s="32"/>
      <c r="CZ62" s="32"/>
      <c r="DA62" s="32"/>
      <c r="DB62" s="32"/>
      <c r="DC62" s="33"/>
      <c r="DD62" s="194">
        <v>5.0E7</v>
      </c>
      <c r="DE62" s="192" t="s">
        <v>116</v>
      </c>
      <c r="DF62" s="32"/>
      <c r="DG62" s="32"/>
      <c r="DH62" s="32"/>
      <c r="DI62" s="32"/>
      <c r="DJ62" s="32"/>
      <c r="DK62" s="32"/>
      <c r="DL62" s="33"/>
      <c r="DM62" s="194">
        <v>5.0E7</v>
      </c>
      <c r="DN62" s="192" t="s">
        <v>116</v>
      </c>
      <c r="DO62" s="32"/>
      <c r="DP62" s="32"/>
      <c r="DQ62" s="32"/>
      <c r="DR62" s="32"/>
      <c r="DS62" s="32"/>
      <c r="DT62" s="32"/>
      <c r="DU62" s="33"/>
      <c r="DV62" s="194">
        <v>5.0E7</v>
      </c>
      <c r="DW62" s="192" t="s">
        <v>116</v>
      </c>
      <c r="DX62" s="32"/>
      <c r="DY62" s="32"/>
      <c r="DZ62" s="32"/>
      <c r="EA62" s="32"/>
      <c r="EB62" s="32"/>
      <c r="EC62" s="32"/>
      <c r="ED62" s="33"/>
      <c r="EE62" s="194">
        <v>5.0E7</v>
      </c>
      <c r="EF62" s="192" t="s">
        <v>116</v>
      </c>
      <c r="EG62" s="32"/>
      <c r="EH62" s="32"/>
      <c r="EI62" s="32"/>
      <c r="EJ62" s="32"/>
      <c r="EK62" s="32"/>
      <c r="EL62" s="32"/>
      <c r="EM62" s="33"/>
      <c r="EN62" s="194">
        <v>5.0E7</v>
      </c>
      <c r="EO62" s="192" t="s">
        <v>116</v>
      </c>
      <c r="EP62" s="32"/>
      <c r="EQ62" s="32"/>
      <c r="ER62" s="32"/>
      <c r="ES62" s="32"/>
      <c r="ET62" s="32"/>
      <c r="EU62" s="32"/>
      <c r="EV62" s="33"/>
      <c r="EW62" s="194">
        <v>5.0E7</v>
      </c>
      <c r="EX62" s="192" t="s">
        <v>116</v>
      </c>
      <c r="EY62" s="32"/>
      <c r="EZ62" s="32"/>
      <c r="FA62" s="32"/>
      <c r="FB62" s="32"/>
      <c r="FC62" s="32"/>
      <c r="FD62" s="32"/>
      <c r="FE62" s="33"/>
      <c r="FF62" s="194">
        <v>5.0E7</v>
      </c>
      <c r="FG62" s="192" t="s">
        <v>116</v>
      </c>
      <c r="FH62" s="32"/>
      <c r="FI62" s="32"/>
      <c r="FJ62" s="32"/>
      <c r="FK62" s="32"/>
      <c r="FL62" s="32"/>
      <c r="FM62" s="32"/>
      <c r="FN62" s="33"/>
      <c r="FO62" s="194">
        <v>5.0E7</v>
      </c>
      <c r="FP62" s="192" t="s">
        <v>116</v>
      </c>
      <c r="FQ62" s="32"/>
      <c r="FR62" s="32"/>
      <c r="FS62" s="32"/>
      <c r="FT62" s="32"/>
      <c r="FU62" s="32"/>
      <c r="FV62" s="32"/>
      <c r="FW62" s="33"/>
      <c r="FX62" s="194">
        <v>5.0E7</v>
      </c>
      <c r="FY62" s="192" t="s">
        <v>116</v>
      </c>
      <c r="FZ62" s="32"/>
      <c r="GA62" s="32"/>
      <c r="GB62" s="32"/>
      <c r="GC62" s="32"/>
      <c r="GD62" s="32"/>
      <c r="GE62" s="32"/>
      <c r="GF62" s="33"/>
      <c r="GG62" s="194">
        <v>5.0E7</v>
      </c>
      <c r="GH62" s="192" t="s">
        <v>116</v>
      </c>
      <c r="GI62" s="32"/>
      <c r="GJ62" s="32"/>
      <c r="GK62" s="32"/>
      <c r="GL62" s="32"/>
      <c r="GM62" s="32"/>
      <c r="GN62" s="32"/>
      <c r="GO62" s="33"/>
      <c r="GP62" s="194">
        <v>5.0E7</v>
      </c>
      <c r="GQ62" s="192" t="s">
        <v>116</v>
      </c>
      <c r="GR62" s="32"/>
      <c r="GS62" s="32"/>
      <c r="GT62" s="32"/>
      <c r="GU62" s="32"/>
      <c r="GV62" s="32"/>
      <c r="GW62" s="32"/>
      <c r="GX62" s="33"/>
      <c r="GY62" s="193">
        <v>4.783947635E7</v>
      </c>
      <c r="GZ62" s="192" t="s">
        <v>116</v>
      </c>
      <c r="HA62" s="32"/>
      <c r="HB62" s="32"/>
      <c r="HC62" s="32"/>
      <c r="HD62" s="32"/>
      <c r="HE62" s="32"/>
      <c r="HF62" s="32"/>
      <c r="HG62" s="33"/>
      <c r="HH62" s="194">
        <v>5.0E7</v>
      </c>
      <c r="HI62" s="192" t="s">
        <v>116</v>
      </c>
      <c r="HJ62" s="32"/>
      <c r="HK62" s="32"/>
      <c r="HL62" s="32"/>
      <c r="HM62" s="32"/>
      <c r="HN62" s="32"/>
      <c r="HO62" s="32"/>
      <c r="HP62" s="33"/>
      <c r="HQ62" s="194">
        <v>5.0E7</v>
      </c>
      <c r="HR62" s="192" t="s">
        <v>116</v>
      </c>
      <c r="HS62" s="32"/>
      <c r="HT62" s="32"/>
      <c r="HU62" s="32"/>
      <c r="HV62" s="32"/>
      <c r="HW62" s="32"/>
      <c r="HX62" s="32"/>
      <c r="HY62" s="33"/>
      <c r="HZ62" s="194">
        <v>5.0E7</v>
      </c>
      <c r="IA62" s="192" t="s">
        <v>116</v>
      </c>
      <c r="IB62" s="32"/>
      <c r="IC62" s="32"/>
      <c r="ID62" s="32"/>
      <c r="IE62" s="32"/>
      <c r="IF62" s="32"/>
      <c r="IG62" s="32"/>
      <c r="IH62" s="33"/>
      <c r="II62" s="194">
        <v>5.0E7</v>
      </c>
      <c r="IJ62" s="192" t="s">
        <v>116</v>
      </c>
      <c r="IK62" s="32"/>
      <c r="IL62" s="32"/>
      <c r="IM62" s="32"/>
      <c r="IN62" s="32"/>
      <c r="IO62" s="32"/>
      <c r="IP62" s="32"/>
      <c r="IQ62" s="33"/>
      <c r="IR62" s="194">
        <v>5.0E7</v>
      </c>
      <c r="IS62" s="192" t="s">
        <v>116</v>
      </c>
      <c r="IT62" s="32"/>
      <c r="IU62" s="32"/>
      <c r="IV62" s="32"/>
      <c r="IW62" s="32"/>
      <c r="IX62" s="32"/>
      <c r="IY62" s="32"/>
      <c r="IZ62" s="33"/>
      <c r="JA62" s="194">
        <v>5.0E7</v>
      </c>
      <c r="JB62" s="192" t="s">
        <v>116</v>
      </c>
      <c r="JC62" s="32"/>
      <c r="JD62" s="32"/>
      <c r="JE62" s="32"/>
      <c r="JF62" s="32"/>
      <c r="JG62" s="32"/>
      <c r="JH62" s="32"/>
      <c r="JI62" s="33"/>
      <c r="JJ62" s="194">
        <v>5.0E7</v>
      </c>
      <c r="JK62" s="192" t="s">
        <v>116</v>
      </c>
      <c r="JL62" s="32"/>
      <c r="JM62" s="32"/>
      <c r="JN62" s="32"/>
      <c r="JO62" s="32"/>
      <c r="JP62" s="32"/>
      <c r="JQ62" s="32"/>
      <c r="JR62" s="33"/>
      <c r="JS62" s="194">
        <v>5.0E7</v>
      </c>
      <c r="JT62" s="192" t="s">
        <v>116</v>
      </c>
      <c r="JU62" s="32"/>
      <c r="JV62" s="32"/>
      <c r="JW62" s="32"/>
      <c r="JX62" s="32"/>
      <c r="JY62" s="32"/>
      <c r="JZ62" s="32"/>
      <c r="KA62" s="33"/>
      <c r="KB62" s="194">
        <v>5.0E7</v>
      </c>
      <c r="KC62" s="192" t="s">
        <v>116</v>
      </c>
      <c r="KD62" s="32"/>
      <c r="KE62" s="32"/>
      <c r="KF62" s="32"/>
      <c r="KG62" s="32"/>
      <c r="KH62" s="32"/>
      <c r="KI62" s="32"/>
      <c r="KJ62" s="33"/>
      <c r="KK62" s="194">
        <v>5.0E7</v>
      </c>
      <c r="KL62" s="192" t="s">
        <v>116</v>
      </c>
      <c r="KM62" s="32"/>
      <c r="KN62" s="32"/>
      <c r="KO62" s="32"/>
      <c r="KP62" s="32"/>
      <c r="KQ62" s="32"/>
      <c r="KR62" s="32"/>
      <c r="KS62" s="33"/>
      <c r="KT62" s="194">
        <v>5.0E7</v>
      </c>
      <c r="KU62" s="192" t="s">
        <v>116</v>
      </c>
      <c r="KV62" s="32"/>
      <c r="KW62" s="32"/>
      <c r="KX62" s="32"/>
      <c r="KY62" s="32"/>
      <c r="KZ62" s="32"/>
      <c r="LA62" s="32"/>
      <c r="LB62" s="33"/>
      <c r="LC62" s="194">
        <v>5.0E7</v>
      </c>
      <c r="LD62" s="192" t="s">
        <v>116</v>
      </c>
      <c r="LE62" s="32"/>
      <c r="LF62" s="32"/>
      <c r="LG62" s="32"/>
      <c r="LH62" s="32"/>
      <c r="LI62" s="32"/>
      <c r="LJ62" s="32"/>
      <c r="LK62" s="33"/>
      <c r="LL62" s="194">
        <v>5.0E7</v>
      </c>
      <c r="LM62" s="192" t="s">
        <v>116</v>
      </c>
      <c r="LN62" s="32"/>
      <c r="LO62" s="32"/>
      <c r="LP62" s="32"/>
      <c r="LQ62" s="32"/>
      <c r="LR62" s="32"/>
      <c r="LS62" s="32"/>
      <c r="LT62" s="33"/>
      <c r="LU62" s="194">
        <v>5.0E7</v>
      </c>
      <c r="LV62" s="192" t="s">
        <v>116</v>
      </c>
      <c r="LW62" s="32"/>
      <c r="LX62" s="32"/>
      <c r="LY62" s="32"/>
      <c r="LZ62" s="32"/>
      <c r="MA62" s="32"/>
      <c r="MB62" s="32"/>
      <c r="MC62" s="33"/>
      <c r="MD62" s="194">
        <v>5.0E7</v>
      </c>
    </row>
    <row r="63">
      <c r="A63" s="195" t="s">
        <v>282</v>
      </c>
      <c r="B63" s="196"/>
      <c r="C63" s="197"/>
      <c r="D63" s="198">
        <f>I63-I64</f>
        <v>-0.1400003433</v>
      </c>
      <c r="E63" s="199"/>
      <c r="F63" s="200"/>
      <c r="G63" s="201"/>
      <c r="H63" s="202" t="s">
        <v>283</v>
      </c>
      <c r="I63" s="203">
        <v>3.763182928E9</v>
      </c>
      <c r="J63" s="204"/>
      <c r="K63" s="196"/>
      <c r="L63" s="197"/>
      <c r="M63" s="198">
        <f>R63-R64</f>
        <v>0.1199998856</v>
      </c>
      <c r="N63" s="199"/>
      <c r="O63" s="200"/>
      <c r="P63" s="201"/>
      <c r="Q63" s="202" t="s">
        <v>283</v>
      </c>
      <c r="R63" s="203">
        <v>3.7608894E9</v>
      </c>
      <c r="S63" s="204"/>
      <c r="T63" s="196"/>
      <c r="U63" s="197"/>
      <c r="V63" s="198">
        <f>AA63-AA64</f>
        <v>0</v>
      </c>
      <c r="W63" s="199"/>
      <c r="X63" s="200"/>
      <c r="Y63" s="201"/>
      <c r="Z63" s="202" t="s">
        <v>283</v>
      </c>
      <c r="AA63" s="203">
        <v>3.77994086099E9</v>
      </c>
      <c r="AB63" s="204"/>
      <c r="AC63" s="196"/>
      <c r="AD63" s="197"/>
      <c r="AE63" s="198">
        <f>AJ63-AJ64</f>
        <v>0</v>
      </c>
      <c r="AF63" s="199"/>
      <c r="AG63" s="200"/>
      <c r="AH63" s="201"/>
      <c r="AI63" s="202" t="s">
        <v>283</v>
      </c>
      <c r="AJ63" s="203">
        <v>3.79573942388E9</v>
      </c>
      <c r="AK63" s="204"/>
      <c r="AL63" s="196"/>
      <c r="AM63" s="197"/>
      <c r="AN63" s="198">
        <f>AS63-AS64</f>
        <v>0.6500000954</v>
      </c>
      <c r="AO63" s="199"/>
      <c r="AP63" s="200"/>
      <c r="AQ63" s="201"/>
      <c r="AR63" s="202" t="s">
        <v>283</v>
      </c>
      <c r="AS63" s="203">
        <v>3.765142618E9</v>
      </c>
      <c r="AT63" s="204"/>
      <c r="AU63" s="196"/>
      <c r="AV63" s="197"/>
      <c r="AW63" s="198">
        <f>BB63-BB64</f>
        <v>0.03999996185</v>
      </c>
      <c r="AX63" s="199"/>
      <c r="AY63" s="200"/>
      <c r="AZ63" s="201"/>
      <c r="BA63" s="202" t="s">
        <v>283</v>
      </c>
      <c r="BB63" s="203">
        <v>3.768957888E9</v>
      </c>
      <c r="BC63" s="204"/>
      <c r="BD63" s="196"/>
      <c r="BE63" s="197"/>
      <c r="BF63" s="198">
        <f>BK63-BK64</f>
        <v>0</v>
      </c>
      <c r="BG63" s="199"/>
      <c r="BH63" s="200"/>
      <c r="BI63" s="201"/>
      <c r="BJ63" s="202" t="s">
        <v>283</v>
      </c>
      <c r="BK63" s="203">
        <v>3.79185917337E9</v>
      </c>
      <c r="BL63" s="204"/>
      <c r="BM63" s="196"/>
      <c r="BN63" s="197"/>
      <c r="BO63" s="198">
        <f>BT63-BT64</f>
        <v>-0.2699999809</v>
      </c>
      <c r="BP63" s="199"/>
      <c r="BQ63" s="200"/>
      <c r="BR63" s="201"/>
      <c r="BS63" s="202" t="s">
        <v>283</v>
      </c>
      <c r="BT63" s="203">
        <v>3.801139691E9</v>
      </c>
      <c r="BU63" s="204"/>
      <c r="BV63" s="196"/>
      <c r="BW63" s="197"/>
      <c r="BX63" s="198">
        <f>CC63-CC64</f>
        <v>-0.4899997711</v>
      </c>
      <c r="BY63" s="199"/>
      <c r="BZ63" s="200"/>
      <c r="CA63" s="201"/>
      <c r="CB63" s="202" t="s">
        <v>283</v>
      </c>
      <c r="CC63" s="203">
        <v>3.793769104E9</v>
      </c>
      <c r="CD63" s="204"/>
      <c r="CE63" s="196"/>
      <c r="CF63" s="197"/>
      <c r="CG63" s="198">
        <f>CL63-CL64</f>
        <v>0</v>
      </c>
      <c r="CH63" s="199"/>
      <c r="CI63" s="200"/>
      <c r="CJ63" s="201"/>
      <c r="CK63" s="202" t="s">
        <v>283</v>
      </c>
      <c r="CL63" s="203">
        <v>3.68424138294E9</v>
      </c>
      <c r="CM63" s="204"/>
      <c r="CN63" s="196"/>
      <c r="CO63" s="197"/>
      <c r="CP63" s="198">
        <f>CU63-CU64</f>
        <v>0</v>
      </c>
      <c r="CQ63" s="199"/>
      <c r="CR63" s="200"/>
      <c r="CS63" s="201"/>
      <c r="CT63" s="202" t="s">
        <v>283</v>
      </c>
      <c r="CU63" s="205">
        <v>3.8180002846200004E9</v>
      </c>
      <c r="CV63" s="204"/>
      <c r="CW63" s="196"/>
      <c r="CX63" s="197"/>
      <c r="CY63" s="198">
        <f>DD63-DD64</f>
        <v>0.4099998474</v>
      </c>
      <c r="CZ63" s="199"/>
      <c r="DA63" s="200"/>
      <c r="DB63" s="201"/>
      <c r="DC63" s="202" t="s">
        <v>283</v>
      </c>
      <c r="DD63" s="203">
        <v>3.74353483E9</v>
      </c>
      <c r="DE63" s="204"/>
      <c r="DF63" s="196"/>
      <c r="DG63" s="197"/>
      <c r="DH63" s="198">
        <f>DM63-DM64</f>
        <v>-0.4200000763</v>
      </c>
      <c r="DI63" s="199"/>
      <c r="DJ63" s="200"/>
      <c r="DK63" s="201"/>
      <c r="DL63" s="202" t="s">
        <v>283</v>
      </c>
      <c r="DM63" s="203">
        <v>3.848827526E9</v>
      </c>
      <c r="DN63" s="204"/>
      <c r="DO63" s="196"/>
      <c r="DP63" s="197"/>
      <c r="DQ63" s="198">
        <f>DV63-DV64</f>
        <v>-0.3699998856</v>
      </c>
      <c r="DR63" s="199"/>
      <c r="DS63" s="200"/>
      <c r="DT63" s="201"/>
      <c r="DU63" s="202" t="s">
        <v>283</v>
      </c>
      <c r="DV63" s="203">
        <v>3.786957997E9</v>
      </c>
      <c r="DW63" s="204"/>
      <c r="DX63" s="196"/>
      <c r="DY63" s="197"/>
      <c r="DZ63" s="198">
        <f>EE63-EE64</f>
        <v>0</v>
      </c>
      <c r="EA63" s="199"/>
      <c r="EB63" s="200"/>
      <c r="EC63" s="201"/>
      <c r="ED63" s="202" t="s">
        <v>283</v>
      </c>
      <c r="EE63" s="203">
        <v>3.75200452325E9</v>
      </c>
      <c r="EF63" s="204"/>
      <c r="EG63" s="196"/>
      <c r="EH63" s="197"/>
      <c r="EI63" s="198">
        <f>EN63-EN64</f>
        <v>-211350733.9</v>
      </c>
      <c r="EJ63" s="199"/>
      <c r="EK63" s="200"/>
      <c r="EL63" s="201"/>
      <c r="EM63" s="202" t="s">
        <v>283</v>
      </c>
      <c r="EN63" s="203">
        <v>3.78864926606E9</v>
      </c>
      <c r="EO63" s="204"/>
      <c r="EP63" s="196"/>
      <c r="EQ63" s="197"/>
      <c r="ER63" s="198">
        <f>EW63-EW64</f>
        <v>-1560</v>
      </c>
      <c r="ES63" s="199"/>
      <c r="ET63" s="200"/>
      <c r="EU63" s="201"/>
      <c r="EV63" s="202" t="s">
        <v>283</v>
      </c>
      <c r="EW63" s="203">
        <v>3.7875196763E9</v>
      </c>
      <c r="EX63" s="204"/>
      <c r="EY63" s="196"/>
      <c r="EZ63" s="197"/>
      <c r="FA63" s="198">
        <f>FF63-FF64</f>
        <v>0.2300000191</v>
      </c>
      <c r="FB63" s="199"/>
      <c r="FC63" s="200"/>
      <c r="FD63" s="201"/>
      <c r="FE63" s="202" t="s">
        <v>283</v>
      </c>
      <c r="FF63" s="203">
        <v>3.716010811E9</v>
      </c>
      <c r="FG63" s="204"/>
      <c r="FH63" s="196"/>
      <c r="FI63" s="197"/>
      <c r="FJ63" s="198">
        <f>FO63-FO64</f>
        <v>0</v>
      </c>
      <c r="FK63" s="199"/>
      <c r="FL63" s="200"/>
      <c r="FM63" s="201"/>
      <c r="FN63" s="202" t="s">
        <v>283</v>
      </c>
      <c r="FO63" s="203">
        <v>3.81005379495E9</v>
      </c>
      <c r="FP63" s="204"/>
      <c r="FQ63" s="196"/>
      <c r="FR63" s="197"/>
      <c r="FS63" s="198">
        <f>FX63-FX64</f>
        <v>0</v>
      </c>
      <c r="FT63" s="199"/>
      <c r="FU63" s="200"/>
      <c r="FV63" s="201"/>
      <c r="FW63" s="202" t="s">
        <v>283</v>
      </c>
      <c r="FX63" s="203">
        <v>3.78090694242E9</v>
      </c>
      <c r="FY63" s="204"/>
      <c r="FZ63" s="196"/>
      <c r="GA63" s="197"/>
      <c r="GB63" s="198">
        <f>GG63-GG64</f>
        <v>-2390050.13</v>
      </c>
      <c r="GC63" s="199"/>
      <c r="GD63" s="200"/>
      <c r="GE63" s="201"/>
      <c r="GF63" s="202" t="s">
        <v>283</v>
      </c>
      <c r="GG63" s="203">
        <v>3.792504032E9</v>
      </c>
      <c r="GH63" s="204"/>
      <c r="GI63" s="196"/>
      <c r="GJ63" s="197"/>
      <c r="GK63" s="198">
        <f>GP63-GP64</f>
        <v>0</v>
      </c>
      <c r="GL63" s="199"/>
      <c r="GM63" s="200"/>
      <c r="GN63" s="201"/>
      <c r="GO63" s="202" t="s">
        <v>283</v>
      </c>
      <c r="GP63" s="203">
        <v>3.78039097734E9</v>
      </c>
      <c r="GQ63" s="204"/>
      <c r="GR63" s="196"/>
      <c r="GS63" s="197"/>
      <c r="GT63" s="198">
        <f>GY63-GY64</f>
        <v>0</v>
      </c>
      <c r="GU63" s="199"/>
      <c r="GV63" s="200"/>
      <c r="GW63" s="201"/>
      <c r="GX63" s="202" t="s">
        <v>283</v>
      </c>
      <c r="GY63" s="203">
        <v>3.8272E9</v>
      </c>
      <c r="GZ63" s="204"/>
      <c r="HA63" s="196"/>
      <c r="HB63" s="197"/>
      <c r="HC63" s="198">
        <f>HH63-HH64</f>
        <v>0</v>
      </c>
      <c r="HD63" s="199"/>
      <c r="HE63" s="200"/>
      <c r="HF63" s="201"/>
      <c r="HG63" s="202" t="s">
        <v>283</v>
      </c>
      <c r="HH63" s="203">
        <v>3.7757773E9</v>
      </c>
      <c r="HI63" s="204"/>
      <c r="HJ63" s="196"/>
      <c r="HK63" s="197"/>
      <c r="HL63" s="198">
        <f>HQ63-HQ64</f>
        <v>0</v>
      </c>
      <c r="HM63" s="199"/>
      <c r="HN63" s="200"/>
      <c r="HO63" s="201"/>
      <c r="HP63" s="202" t="s">
        <v>283</v>
      </c>
      <c r="HQ63" s="203">
        <v>3.77668029728E9</v>
      </c>
      <c r="HR63" s="204"/>
      <c r="HS63" s="196"/>
      <c r="HT63" s="197"/>
      <c r="HU63" s="198">
        <f>HZ63-HZ64</f>
        <v>0</v>
      </c>
      <c r="HV63" s="199"/>
      <c r="HW63" s="200"/>
      <c r="HX63" s="201"/>
      <c r="HY63" s="202" t="s">
        <v>283</v>
      </c>
      <c r="HZ63" s="203">
        <v>3.79786194463E9</v>
      </c>
      <c r="IA63" s="204"/>
      <c r="IB63" s="196"/>
      <c r="IC63" s="197"/>
      <c r="ID63" s="198">
        <f>II63-II64</f>
        <v>0</v>
      </c>
      <c r="IE63" s="199"/>
      <c r="IF63" s="200"/>
      <c r="IG63" s="201"/>
      <c r="IH63" s="202" t="s">
        <v>283</v>
      </c>
      <c r="II63" s="203">
        <v>3.77477277866E9</v>
      </c>
      <c r="IJ63" s="204"/>
      <c r="IK63" s="196"/>
      <c r="IL63" s="197"/>
      <c r="IM63" s="198">
        <f>IR63-IR64</f>
        <v>0.5</v>
      </c>
      <c r="IN63" s="199"/>
      <c r="IO63" s="200"/>
      <c r="IP63" s="201"/>
      <c r="IQ63" s="202" t="s">
        <v>283</v>
      </c>
      <c r="IR63" s="203">
        <v>3.783078313E9</v>
      </c>
      <c r="IS63" s="204"/>
      <c r="IT63" s="196"/>
      <c r="IU63" s="197"/>
      <c r="IV63" s="198">
        <f>JA63-JA64</f>
        <v>-0.0000004768371582</v>
      </c>
      <c r="IW63" s="199"/>
      <c r="IX63" s="200"/>
      <c r="IY63" s="201"/>
      <c r="IZ63" s="202" t="s">
        <v>283</v>
      </c>
      <c r="JA63" s="203">
        <v>3.78015605906E9</v>
      </c>
      <c r="JB63" s="204"/>
      <c r="JC63" s="196"/>
      <c r="JD63" s="197"/>
      <c r="JE63" s="198">
        <f>JJ63-JJ64</f>
        <v>0</v>
      </c>
      <c r="JF63" s="199"/>
      <c r="JG63" s="200"/>
      <c r="JH63" s="201"/>
      <c r="JI63" s="202" t="s">
        <v>283</v>
      </c>
      <c r="JJ63" s="203">
        <v>3.73644924967E9</v>
      </c>
      <c r="JK63" s="204"/>
      <c r="JL63" s="196"/>
      <c r="JM63" s="197"/>
      <c r="JN63" s="198">
        <f>JS63-JS64</f>
        <v>-0.4800000191</v>
      </c>
      <c r="JO63" s="199"/>
      <c r="JP63" s="200"/>
      <c r="JQ63" s="201"/>
      <c r="JR63" s="202" t="s">
        <v>283</v>
      </c>
      <c r="JS63" s="203">
        <v>3.778575975E9</v>
      </c>
      <c r="JT63" s="204"/>
      <c r="JU63" s="196"/>
      <c r="JV63" s="197"/>
      <c r="JW63" s="198">
        <f>KB63-KB64</f>
        <v>0</v>
      </c>
      <c r="JX63" s="199"/>
      <c r="JY63" s="200"/>
      <c r="JZ63" s="201"/>
      <c r="KA63" s="202" t="s">
        <v>283</v>
      </c>
      <c r="KB63" s="203">
        <v>3.7706341822E9</v>
      </c>
      <c r="KC63" s="204"/>
      <c r="KD63" s="196"/>
      <c r="KE63" s="197"/>
      <c r="KF63" s="198">
        <f>KK63-KK64</f>
        <v>0</v>
      </c>
      <c r="KG63" s="199"/>
      <c r="KH63" s="200"/>
      <c r="KI63" s="201"/>
      <c r="KJ63" s="202" t="s">
        <v>283</v>
      </c>
      <c r="KK63" s="203">
        <v>3.82880543342E9</v>
      </c>
      <c r="KL63" s="204"/>
      <c r="KM63" s="196"/>
      <c r="KN63" s="197"/>
      <c r="KO63" s="198">
        <f>KT63-KT64</f>
        <v>0</v>
      </c>
      <c r="KP63" s="199"/>
      <c r="KQ63" s="200"/>
      <c r="KR63" s="201"/>
      <c r="KS63" s="202" t="s">
        <v>283</v>
      </c>
      <c r="KT63" s="203">
        <v>3.81842416162E9</v>
      </c>
      <c r="KU63" s="204"/>
      <c r="KV63" s="196"/>
      <c r="KW63" s="197"/>
      <c r="KX63" s="198">
        <f>LC63-LC64</f>
        <v>-0.05999994278</v>
      </c>
      <c r="KY63" s="199"/>
      <c r="KZ63" s="200"/>
      <c r="LA63" s="201"/>
      <c r="LB63" s="202" t="s">
        <v>283</v>
      </c>
      <c r="LC63" s="203">
        <v>3.774496329E9</v>
      </c>
      <c r="LD63" s="204"/>
      <c r="LE63" s="196"/>
      <c r="LF63" s="197"/>
      <c r="LG63" s="198">
        <f>LL63-LL64</f>
        <v>-0.0000004768371582</v>
      </c>
      <c r="LH63" s="199"/>
      <c r="LI63" s="200"/>
      <c r="LJ63" s="201"/>
      <c r="LK63" s="202" t="s">
        <v>283</v>
      </c>
      <c r="LL63" s="203">
        <v>3.76739581781E9</v>
      </c>
      <c r="LM63" s="204"/>
      <c r="LN63" s="196"/>
      <c r="LO63" s="197"/>
      <c r="LP63" s="198">
        <f>LU63-LU64</f>
        <v>-0.1800003052</v>
      </c>
      <c r="LQ63" s="199"/>
      <c r="LR63" s="200"/>
      <c r="LS63" s="201"/>
      <c r="LT63" s="202" t="s">
        <v>283</v>
      </c>
      <c r="LU63" s="203">
        <v>3.704275164E9</v>
      </c>
      <c r="LV63" s="204"/>
      <c r="LW63" s="196"/>
      <c r="LX63" s="197"/>
      <c r="LY63" s="198">
        <f>MD63-MD64</f>
        <v>-0.529999733</v>
      </c>
      <c r="LZ63" s="199"/>
      <c r="MA63" s="200"/>
      <c r="MB63" s="201"/>
      <c r="MC63" s="202" t="s">
        <v>283</v>
      </c>
      <c r="MD63" s="203">
        <v>3.719990485E9</v>
      </c>
    </row>
    <row r="64">
      <c r="A64" s="206" t="s">
        <v>284</v>
      </c>
      <c r="B64" s="24"/>
      <c r="C64" s="24"/>
      <c r="D64" s="24"/>
      <c r="E64" s="24"/>
      <c r="F64" s="24"/>
      <c r="G64" s="24"/>
      <c r="H64" s="25"/>
      <c r="I64" s="207">
        <f>+I54+I60+I62</f>
        <v>3763182928</v>
      </c>
      <c r="J64" s="206" t="s">
        <v>284</v>
      </c>
      <c r="K64" s="24"/>
      <c r="L64" s="24"/>
      <c r="M64" s="24"/>
      <c r="N64" s="24"/>
      <c r="O64" s="24"/>
      <c r="P64" s="24"/>
      <c r="Q64" s="25"/>
      <c r="R64" s="207">
        <f>+R54+R60+R62</f>
        <v>3760889400</v>
      </c>
      <c r="S64" s="206" t="s">
        <v>284</v>
      </c>
      <c r="T64" s="24"/>
      <c r="U64" s="24"/>
      <c r="V64" s="24"/>
      <c r="W64" s="24"/>
      <c r="X64" s="24"/>
      <c r="Y64" s="24"/>
      <c r="Z64" s="25"/>
      <c r="AA64" s="207">
        <f>+AA54+AA60+AA62</f>
        <v>3779940861</v>
      </c>
      <c r="AB64" s="206" t="s">
        <v>284</v>
      </c>
      <c r="AC64" s="24"/>
      <c r="AD64" s="24"/>
      <c r="AE64" s="24"/>
      <c r="AF64" s="24"/>
      <c r="AG64" s="24"/>
      <c r="AH64" s="24"/>
      <c r="AI64" s="25"/>
      <c r="AJ64" s="207">
        <f>+AJ54+AJ60+AJ62</f>
        <v>3795739424</v>
      </c>
      <c r="AK64" s="206" t="s">
        <v>284</v>
      </c>
      <c r="AL64" s="24"/>
      <c r="AM64" s="24"/>
      <c r="AN64" s="24"/>
      <c r="AO64" s="24"/>
      <c r="AP64" s="24"/>
      <c r="AQ64" s="24"/>
      <c r="AR64" s="25"/>
      <c r="AS64" s="207">
        <f>+AS54+AS60+AS62</f>
        <v>3765142617</v>
      </c>
      <c r="AT64" s="206" t="s">
        <v>284</v>
      </c>
      <c r="AU64" s="24"/>
      <c r="AV64" s="24"/>
      <c r="AW64" s="24"/>
      <c r="AX64" s="24"/>
      <c r="AY64" s="24"/>
      <c r="AZ64" s="24"/>
      <c r="BA64" s="25"/>
      <c r="BB64" s="207">
        <f>+BB54+BB60+BB62</f>
        <v>3768957888</v>
      </c>
      <c r="BC64" s="206" t="s">
        <v>284</v>
      </c>
      <c r="BD64" s="24"/>
      <c r="BE64" s="24"/>
      <c r="BF64" s="24"/>
      <c r="BG64" s="24"/>
      <c r="BH64" s="24"/>
      <c r="BI64" s="24"/>
      <c r="BJ64" s="25"/>
      <c r="BK64" s="207">
        <f>+BK54+BK60+BK62</f>
        <v>3791859173</v>
      </c>
      <c r="BL64" s="206" t="s">
        <v>284</v>
      </c>
      <c r="BM64" s="24"/>
      <c r="BN64" s="24"/>
      <c r="BO64" s="24"/>
      <c r="BP64" s="24"/>
      <c r="BQ64" s="24"/>
      <c r="BR64" s="24"/>
      <c r="BS64" s="25"/>
      <c r="BT64" s="207">
        <f>+BT54+BT60+BT62</f>
        <v>3801139691</v>
      </c>
      <c r="BU64" s="206" t="s">
        <v>284</v>
      </c>
      <c r="BV64" s="24"/>
      <c r="BW64" s="24"/>
      <c r="BX64" s="24"/>
      <c r="BY64" s="24"/>
      <c r="BZ64" s="24"/>
      <c r="CA64" s="24"/>
      <c r="CB64" s="25"/>
      <c r="CC64" s="207">
        <f>+CC54+CC60+CC62</f>
        <v>3793769104</v>
      </c>
      <c r="CD64" s="206" t="s">
        <v>284</v>
      </c>
      <c r="CE64" s="24"/>
      <c r="CF64" s="24"/>
      <c r="CG64" s="24"/>
      <c r="CH64" s="24"/>
      <c r="CI64" s="24"/>
      <c r="CJ64" s="24"/>
      <c r="CK64" s="25"/>
      <c r="CL64" s="207">
        <f>+CL54+CL60+CL62</f>
        <v>3684241383</v>
      </c>
      <c r="CM64" s="206" t="s">
        <v>284</v>
      </c>
      <c r="CN64" s="24"/>
      <c r="CO64" s="24"/>
      <c r="CP64" s="24"/>
      <c r="CQ64" s="24"/>
      <c r="CR64" s="24"/>
      <c r="CS64" s="24"/>
      <c r="CT64" s="25"/>
      <c r="CU64" s="207">
        <f>+CU54+CU60+CU62</f>
        <v>3818000285</v>
      </c>
      <c r="CV64" s="206" t="s">
        <v>284</v>
      </c>
      <c r="CW64" s="24"/>
      <c r="CX64" s="24"/>
      <c r="CY64" s="24"/>
      <c r="CZ64" s="24"/>
      <c r="DA64" s="24"/>
      <c r="DB64" s="24"/>
      <c r="DC64" s="25"/>
      <c r="DD64" s="207">
        <f>+DD54+DD60+DD62</f>
        <v>3743534830</v>
      </c>
      <c r="DE64" s="206" t="s">
        <v>284</v>
      </c>
      <c r="DF64" s="24"/>
      <c r="DG64" s="24"/>
      <c r="DH64" s="24"/>
      <c r="DI64" s="24"/>
      <c r="DJ64" s="24"/>
      <c r="DK64" s="24"/>
      <c r="DL64" s="25"/>
      <c r="DM64" s="207">
        <f>+DM54+DM60+DM62</f>
        <v>3848827526</v>
      </c>
      <c r="DN64" s="206" t="s">
        <v>284</v>
      </c>
      <c r="DO64" s="24"/>
      <c r="DP64" s="24"/>
      <c r="DQ64" s="24"/>
      <c r="DR64" s="24"/>
      <c r="DS64" s="24"/>
      <c r="DT64" s="24"/>
      <c r="DU64" s="25"/>
      <c r="DV64" s="207">
        <f>+DV54+DV60+DV62</f>
        <v>3786957997</v>
      </c>
      <c r="DW64" s="206" t="s">
        <v>284</v>
      </c>
      <c r="DX64" s="24"/>
      <c r="DY64" s="24"/>
      <c r="DZ64" s="24"/>
      <c r="EA64" s="24"/>
      <c r="EB64" s="24"/>
      <c r="EC64" s="24"/>
      <c r="ED64" s="25"/>
      <c r="EE64" s="207">
        <f>+EE54+EE60+EE62</f>
        <v>3752004523</v>
      </c>
      <c r="EF64" s="206" t="s">
        <v>284</v>
      </c>
      <c r="EG64" s="24"/>
      <c r="EH64" s="24"/>
      <c r="EI64" s="24"/>
      <c r="EJ64" s="24"/>
      <c r="EK64" s="24"/>
      <c r="EL64" s="24"/>
      <c r="EM64" s="25"/>
      <c r="EN64" s="207">
        <f>+EN54+EN60+EN62</f>
        <v>4000000000</v>
      </c>
      <c r="EO64" s="206" t="s">
        <v>284</v>
      </c>
      <c r="EP64" s="24"/>
      <c r="EQ64" s="24"/>
      <c r="ER64" s="24"/>
      <c r="ES64" s="24"/>
      <c r="ET64" s="24"/>
      <c r="EU64" s="24"/>
      <c r="EV64" s="25"/>
      <c r="EW64" s="207">
        <f>+EW54+EW60+EW62</f>
        <v>3787521236</v>
      </c>
      <c r="EX64" s="206" t="s">
        <v>284</v>
      </c>
      <c r="EY64" s="24"/>
      <c r="EZ64" s="24"/>
      <c r="FA64" s="24"/>
      <c r="FB64" s="24"/>
      <c r="FC64" s="24"/>
      <c r="FD64" s="24"/>
      <c r="FE64" s="25"/>
      <c r="FF64" s="207">
        <f>+FF54+FF60+FF62</f>
        <v>3716010811</v>
      </c>
      <c r="FG64" s="206" t="s">
        <v>284</v>
      </c>
      <c r="FH64" s="24"/>
      <c r="FI64" s="24"/>
      <c r="FJ64" s="24"/>
      <c r="FK64" s="24"/>
      <c r="FL64" s="24"/>
      <c r="FM64" s="24"/>
      <c r="FN64" s="25"/>
      <c r="FO64" s="207">
        <f>+FO54+FO60+FO62</f>
        <v>3810053795</v>
      </c>
      <c r="FP64" s="206" t="s">
        <v>284</v>
      </c>
      <c r="FQ64" s="24"/>
      <c r="FR64" s="24"/>
      <c r="FS64" s="24"/>
      <c r="FT64" s="24"/>
      <c r="FU64" s="24"/>
      <c r="FV64" s="24"/>
      <c r="FW64" s="25"/>
      <c r="FX64" s="207">
        <f>+FX54+FX60+FX62</f>
        <v>3780906942</v>
      </c>
      <c r="FY64" s="206" t="s">
        <v>284</v>
      </c>
      <c r="FZ64" s="24"/>
      <c r="GA64" s="24"/>
      <c r="GB64" s="24"/>
      <c r="GC64" s="24"/>
      <c r="GD64" s="24"/>
      <c r="GE64" s="24"/>
      <c r="GF64" s="25"/>
      <c r="GG64" s="207">
        <f>+GG54+GG60+GG62</f>
        <v>3794894082</v>
      </c>
      <c r="GH64" s="206" t="s">
        <v>284</v>
      </c>
      <c r="GI64" s="24"/>
      <c r="GJ64" s="24"/>
      <c r="GK64" s="24"/>
      <c r="GL64" s="24"/>
      <c r="GM64" s="24"/>
      <c r="GN64" s="24"/>
      <c r="GO64" s="25"/>
      <c r="GP64" s="207">
        <f>+GP54+GP60+GP62</f>
        <v>3780390977</v>
      </c>
      <c r="GQ64" s="206" t="s">
        <v>284</v>
      </c>
      <c r="GR64" s="24"/>
      <c r="GS64" s="24"/>
      <c r="GT64" s="24"/>
      <c r="GU64" s="24"/>
      <c r="GV64" s="24"/>
      <c r="GW64" s="24"/>
      <c r="GX64" s="25"/>
      <c r="GY64" s="207">
        <f>+GY54+GY60+GY62</f>
        <v>3827200000</v>
      </c>
      <c r="GZ64" s="206" t="s">
        <v>284</v>
      </c>
      <c r="HA64" s="24"/>
      <c r="HB64" s="24"/>
      <c r="HC64" s="24"/>
      <c r="HD64" s="24"/>
      <c r="HE64" s="24"/>
      <c r="HF64" s="24"/>
      <c r="HG64" s="25"/>
      <c r="HH64" s="207">
        <f>+HH54+HH60+HH62</f>
        <v>3775777300</v>
      </c>
      <c r="HI64" s="206" t="s">
        <v>284</v>
      </c>
      <c r="HJ64" s="24"/>
      <c r="HK64" s="24"/>
      <c r="HL64" s="24"/>
      <c r="HM64" s="24"/>
      <c r="HN64" s="24"/>
      <c r="HO64" s="24"/>
      <c r="HP64" s="25"/>
      <c r="HQ64" s="207">
        <f>+HQ54+HQ60+HQ62</f>
        <v>3776680297</v>
      </c>
      <c r="HR64" s="206" t="s">
        <v>284</v>
      </c>
      <c r="HS64" s="24"/>
      <c r="HT64" s="24"/>
      <c r="HU64" s="24"/>
      <c r="HV64" s="24"/>
      <c r="HW64" s="24"/>
      <c r="HX64" s="24"/>
      <c r="HY64" s="25"/>
      <c r="HZ64" s="207">
        <f>+HZ54+HZ60+HZ62</f>
        <v>3797861945</v>
      </c>
      <c r="IA64" s="206" t="s">
        <v>284</v>
      </c>
      <c r="IB64" s="24"/>
      <c r="IC64" s="24"/>
      <c r="ID64" s="24"/>
      <c r="IE64" s="24"/>
      <c r="IF64" s="24"/>
      <c r="IG64" s="24"/>
      <c r="IH64" s="25"/>
      <c r="II64" s="207">
        <f>+II54+II60+II62</f>
        <v>3774772779</v>
      </c>
      <c r="IJ64" s="206" t="s">
        <v>284</v>
      </c>
      <c r="IK64" s="24"/>
      <c r="IL64" s="24"/>
      <c r="IM64" s="24"/>
      <c r="IN64" s="24"/>
      <c r="IO64" s="24"/>
      <c r="IP64" s="24"/>
      <c r="IQ64" s="25"/>
      <c r="IR64" s="207">
        <f>+IR54+IR60+IR62</f>
        <v>3783078313</v>
      </c>
      <c r="IS64" s="206" t="s">
        <v>284</v>
      </c>
      <c r="IT64" s="24"/>
      <c r="IU64" s="24"/>
      <c r="IV64" s="24"/>
      <c r="IW64" s="24"/>
      <c r="IX64" s="24"/>
      <c r="IY64" s="24"/>
      <c r="IZ64" s="25"/>
      <c r="JA64" s="207">
        <f>+JA54+JA60+JA62</f>
        <v>3780156059</v>
      </c>
      <c r="JB64" s="206" t="s">
        <v>284</v>
      </c>
      <c r="JC64" s="24"/>
      <c r="JD64" s="24"/>
      <c r="JE64" s="24"/>
      <c r="JF64" s="24"/>
      <c r="JG64" s="24"/>
      <c r="JH64" s="24"/>
      <c r="JI64" s="25"/>
      <c r="JJ64" s="207">
        <f>+JJ54+JJ60+JJ62</f>
        <v>3736449250</v>
      </c>
      <c r="JK64" s="206" t="s">
        <v>284</v>
      </c>
      <c r="JL64" s="24"/>
      <c r="JM64" s="24"/>
      <c r="JN64" s="24"/>
      <c r="JO64" s="24"/>
      <c r="JP64" s="24"/>
      <c r="JQ64" s="24"/>
      <c r="JR64" s="25"/>
      <c r="JS64" s="207">
        <f>+JS54+JS60+JS62</f>
        <v>3778575975</v>
      </c>
      <c r="JT64" s="206" t="s">
        <v>284</v>
      </c>
      <c r="JU64" s="24"/>
      <c r="JV64" s="24"/>
      <c r="JW64" s="24"/>
      <c r="JX64" s="24"/>
      <c r="JY64" s="24"/>
      <c r="JZ64" s="24"/>
      <c r="KA64" s="25"/>
      <c r="KB64" s="207">
        <f>+KB54+KB60+KB62</f>
        <v>3770634182</v>
      </c>
      <c r="KC64" s="206" t="s">
        <v>284</v>
      </c>
      <c r="KD64" s="24"/>
      <c r="KE64" s="24"/>
      <c r="KF64" s="24"/>
      <c r="KG64" s="24"/>
      <c r="KH64" s="24"/>
      <c r="KI64" s="24"/>
      <c r="KJ64" s="25"/>
      <c r="KK64" s="207">
        <f>+KK54+KK60+KK62</f>
        <v>3828805433</v>
      </c>
      <c r="KL64" s="206" t="s">
        <v>284</v>
      </c>
      <c r="KM64" s="24"/>
      <c r="KN64" s="24"/>
      <c r="KO64" s="24"/>
      <c r="KP64" s="24"/>
      <c r="KQ64" s="24"/>
      <c r="KR64" s="24"/>
      <c r="KS64" s="25"/>
      <c r="KT64" s="207">
        <f>+KT54+KT60+KT62</f>
        <v>3818424162</v>
      </c>
      <c r="KU64" s="206" t="s">
        <v>284</v>
      </c>
      <c r="KV64" s="24"/>
      <c r="KW64" s="24"/>
      <c r="KX64" s="24"/>
      <c r="KY64" s="24"/>
      <c r="KZ64" s="24"/>
      <c r="LA64" s="24"/>
      <c r="LB64" s="25"/>
      <c r="LC64" s="207">
        <f>+LC54+LC60+LC62</f>
        <v>3774496329</v>
      </c>
      <c r="LD64" s="206" t="s">
        <v>284</v>
      </c>
      <c r="LE64" s="24"/>
      <c r="LF64" s="24"/>
      <c r="LG64" s="24"/>
      <c r="LH64" s="24"/>
      <c r="LI64" s="24"/>
      <c r="LJ64" s="24"/>
      <c r="LK64" s="25"/>
      <c r="LL64" s="207">
        <f>+LL54+LL60+LL62</f>
        <v>3767395818</v>
      </c>
      <c r="LM64" s="206" t="s">
        <v>284</v>
      </c>
      <c r="LN64" s="24"/>
      <c r="LO64" s="24"/>
      <c r="LP64" s="24"/>
      <c r="LQ64" s="24"/>
      <c r="LR64" s="24"/>
      <c r="LS64" s="24"/>
      <c r="LT64" s="25"/>
      <c r="LU64" s="207">
        <f>+LU54+LU60+LU62</f>
        <v>3704275164</v>
      </c>
      <c r="LV64" s="206" t="s">
        <v>284</v>
      </c>
      <c r="LW64" s="24"/>
      <c r="LX64" s="24"/>
      <c r="LY64" s="24"/>
      <c r="LZ64" s="24"/>
      <c r="MA64" s="24"/>
      <c r="MB64" s="24"/>
      <c r="MC64" s="25"/>
      <c r="MD64" s="207">
        <f>+MD54+MD60+MD62</f>
        <v>3719990486</v>
      </c>
    </row>
    <row r="65" ht="33.0" customHeight="1">
      <c r="A65" s="208" t="s">
        <v>285</v>
      </c>
      <c r="B65" s="209"/>
      <c r="C65" s="209"/>
      <c r="D65" s="209"/>
      <c r="E65" s="209"/>
      <c r="F65" s="209"/>
      <c r="G65" s="209"/>
      <c r="H65" s="209"/>
      <c r="I65" s="210" t="str">
        <f>IF(D63&lt;&gt;0,"SI","NO")</f>
        <v>SI</v>
      </c>
      <c r="J65" s="208" t="s">
        <v>285</v>
      </c>
      <c r="K65" s="209"/>
      <c r="L65" s="209"/>
      <c r="M65" s="209"/>
      <c r="N65" s="209"/>
      <c r="O65" s="209"/>
      <c r="P65" s="209"/>
      <c r="Q65" s="209"/>
      <c r="R65" s="210" t="str">
        <f>IF(M63&lt;&gt;0,"SI","NO")</f>
        <v>SI</v>
      </c>
      <c r="S65" s="208" t="s">
        <v>285</v>
      </c>
      <c r="T65" s="209"/>
      <c r="U65" s="209"/>
      <c r="V65" s="209"/>
      <c r="W65" s="209"/>
      <c r="X65" s="209"/>
      <c r="Y65" s="209"/>
      <c r="Z65" s="209"/>
      <c r="AA65" s="210" t="str">
        <f>IF(V63&lt;&gt;0,"SI","NO")</f>
        <v>NO</v>
      </c>
      <c r="AB65" s="208" t="s">
        <v>285</v>
      </c>
      <c r="AC65" s="209"/>
      <c r="AD65" s="209"/>
      <c r="AE65" s="209"/>
      <c r="AF65" s="209"/>
      <c r="AG65" s="209"/>
      <c r="AH65" s="209"/>
      <c r="AI65" s="209"/>
      <c r="AJ65" s="210" t="str">
        <f>IF(AE63&lt;&gt;0,"SI","NO")</f>
        <v>NO</v>
      </c>
      <c r="AK65" s="208" t="s">
        <v>285</v>
      </c>
      <c r="AL65" s="209"/>
      <c r="AM65" s="209"/>
      <c r="AN65" s="209"/>
      <c r="AO65" s="209"/>
      <c r="AP65" s="209"/>
      <c r="AQ65" s="209"/>
      <c r="AR65" s="209"/>
      <c r="AS65" s="210" t="str">
        <f>IF(AN63&lt;&gt;0,"SI","NO")</f>
        <v>SI</v>
      </c>
      <c r="AT65" s="208" t="s">
        <v>285</v>
      </c>
      <c r="AU65" s="209"/>
      <c r="AV65" s="209"/>
      <c r="AW65" s="209"/>
      <c r="AX65" s="209"/>
      <c r="AY65" s="209"/>
      <c r="AZ65" s="209"/>
      <c r="BA65" s="209"/>
      <c r="BB65" s="210" t="str">
        <f>IF(AW63&lt;&gt;0,"SI","NO")</f>
        <v>SI</v>
      </c>
      <c r="BC65" s="208" t="s">
        <v>285</v>
      </c>
      <c r="BD65" s="209"/>
      <c r="BE65" s="209"/>
      <c r="BF65" s="209"/>
      <c r="BG65" s="209"/>
      <c r="BH65" s="209"/>
      <c r="BI65" s="209"/>
      <c r="BJ65" s="209"/>
      <c r="BK65" s="210" t="str">
        <f>IF(BF63&lt;&gt;0,"SI","NO")</f>
        <v>NO</v>
      </c>
      <c r="BL65" s="208" t="s">
        <v>285</v>
      </c>
      <c r="BM65" s="209"/>
      <c r="BN65" s="209"/>
      <c r="BO65" s="209"/>
      <c r="BP65" s="209"/>
      <c r="BQ65" s="209"/>
      <c r="BR65" s="209"/>
      <c r="BS65" s="209"/>
      <c r="BT65" s="210" t="str">
        <f>IF(BO63&lt;&gt;0,"SI","NO")</f>
        <v>SI</v>
      </c>
      <c r="BU65" s="208" t="s">
        <v>285</v>
      </c>
      <c r="BV65" s="209"/>
      <c r="BW65" s="209"/>
      <c r="BX65" s="209"/>
      <c r="BY65" s="209"/>
      <c r="BZ65" s="209"/>
      <c r="CA65" s="209"/>
      <c r="CB65" s="209"/>
      <c r="CC65" s="210" t="str">
        <f>IF(BX63&lt;&gt;0,"SI","NO")</f>
        <v>SI</v>
      </c>
      <c r="CD65" s="208" t="s">
        <v>285</v>
      </c>
      <c r="CE65" s="209"/>
      <c r="CF65" s="209"/>
      <c r="CG65" s="209"/>
      <c r="CH65" s="209"/>
      <c r="CI65" s="209"/>
      <c r="CJ65" s="209"/>
      <c r="CK65" s="209"/>
      <c r="CL65" s="210" t="str">
        <f>IF(CG63&lt;&gt;0,"SI","NO")</f>
        <v>NO</v>
      </c>
      <c r="CM65" s="208" t="s">
        <v>285</v>
      </c>
      <c r="CN65" s="209"/>
      <c r="CO65" s="209"/>
      <c r="CP65" s="209"/>
      <c r="CQ65" s="209"/>
      <c r="CR65" s="209"/>
      <c r="CS65" s="209"/>
      <c r="CT65" s="209"/>
      <c r="CU65" s="210" t="str">
        <f>IF(CP63&lt;&gt;0,"SI","NO")</f>
        <v>NO</v>
      </c>
      <c r="CV65" s="208" t="s">
        <v>285</v>
      </c>
      <c r="CW65" s="209"/>
      <c r="CX65" s="209"/>
      <c r="CY65" s="209"/>
      <c r="CZ65" s="209"/>
      <c r="DA65" s="209"/>
      <c r="DB65" s="209"/>
      <c r="DC65" s="209"/>
      <c r="DD65" s="210" t="str">
        <f>IF(CY63&lt;&gt;0,"SI","NO")</f>
        <v>SI</v>
      </c>
      <c r="DE65" s="208" t="s">
        <v>285</v>
      </c>
      <c r="DF65" s="209"/>
      <c r="DG65" s="209"/>
      <c r="DH65" s="209"/>
      <c r="DI65" s="209"/>
      <c r="DJ65" s="209"/>
      <c r="DK65" s="209"/>
      <c r="DL65" s="209"/>
      <c r="DM65" s="210" t="str">
        <f>IF(DH63&lt;&gt;0,"SI","NO")</f>
        <v>SI</v>
      </c>
      <c r="DN65" s="208" t="s">
        <v>285</v>
      </c>
      <c r="DO65" s="209"/>
      <c r="DP65" s="209"/>
      <c r="DQ65" s="209"/>
      <c r="DR65" s="209"/>
      <c r="DS65" s="209"/>
      <c r="DT65" s="209"/>
      <c r="DU65" s="209"/>
      <c r="DV65" s="210" t="str">
        <f>IF(DQ63&lt;&gt;0,"SI","NO")</f>
        <v>SI</v>
      </c>
      <c r="DW65" s="208" t="s">
        <v>285</v>
      </c>
      <c r="DX65" s="209"/>
      <c r="DY65" s="209"/>
      <c r="DZ65" s="209"/>
      <c r="EA65" s="209"/>
      <c r="EB65" s="209"/>
      <c r="EC65" s="209"/>
      <c r="ED65" s="209"/>
      <c r="EE65" s="210" t="str">
        <f>IF(DZ63&lt;&gt;0,"SI","NO")</f>
        <v>NO</v>
      </c>
      <c r="EF65" s="208" t="s">
        <v>285</v>
      </c>
      <c r="EG65" s="209"/>
      <c r="EH65" s="209"/>
      <c r="EI65" s="209"/>
      <c r="EJ65" s="209"/>
      <c r="EK65" s="209"/>
      <c r="EL65" s="209"/>
      <c r="EM65" s="209"/>
      <c r="EN65" s="210" t="str">
        <f>IF(EI63&lt;&gt;0,"SI","NO")</f>
        <v>SI</v>
      </c>
      <c r="EO65" s="208" t="s">
        <v>285</v>
      </c>
      <c r="EP65" s="209"/>
      <c r="EQ65" s="209"/>
      <c r="ER65" s="209"/>
      <c r="ES65" s="209"/>
      <c r="ET65" s="209"/>
      <c r="EU65" s="209"/>
      <c r="EV65" s="209"/>
      <c r="EW65" s="210" t="str">
        <f>IF(ER63&lt;&gt;0,"SI","NO")</f>
        <v>SI</v>
      </c>
      <c r="EX65" s="208" t="s">
        <v>285</v>
      </c>
      <c r="EY65" s="209"/>
      <c r="EZ65" s="209"/>
      <c r="FA65" s="209"/>
      <c r="FB65" s="209"/>
      <c r="FC65" s="209"/>
      <c r="FD65" s="209"/>
      <c r="FE65" s="209"/>
      <c r="FF65" s="210" t="str">
        <f>IF(FA63&lt;&gt;0,"SI","NO")</f>
        <v>SI</v>
      </c>
      <c r="FG65" s="208" t="s">
        <v>285</v>
      </c>
      <c r="FH65" s="209"/>
      <c r="FI65" s="209"/>
      <c r="FJ65" s="209"/>
      <c r="FK65" s="209"/>
      <c r="FL65" s="209"/>
      <c r="FM65" s="209"/>
      <c r="FN65" s="209"/>
      <c r="FO65" s="210" t="str">
        <f>IF(FJ63&lt;&gt;0,"SI","NO")</f>
        <v>NO</v>
      </c>
      <c r="FP65" s="208" t="s">
        <v>285</v>
      </c>
      <c r="FQ65" s="209"/>
      <c r="FR65" s="209"/>
      <c r="FS65" s="209"/>
      <c r="FT65" s="209"/>
      <c r="FU65" s="209"/>
      <c r="FV65" s="209"/>
      <c r="FW65" s="209"/>
      <c r="FX65" s="210" t="str">
        <f>IF(FS63&lt;&gt;0,"SI","NO")</f>
        <v>NO</v>
      </c>
      <c r="FY65" s="208" t="s">
        <v>285</v>
      </c>
      <c r="FZ65" s="209"/>
      <c r="GA65" s="209"/>
      <c r="GB65" s="209"/>
      <c r="GC65" s="209"/>
      <c r="GD65" s="209"/>
      <c r="GE65" s="209"/>
      <c r="GF65" s="209"/>
      <c r="GG65" s="210" t="str">
        <f>IF(GB63&lt;&gt;0,"SI","NO")</f>
        <v>SI</v>
      </c>
      <c r="GH65" s="208" t="s">
        <v>285</v>
      </c>
      <c r="GI65" s="209"/>
      <c r="GJ65" s="209"/>
      <c r="GK65" s="209"/>
      <c r="GL65" s="209"/>
      <c r="GM65" s="209"/>
      <c r="GN65" s="209"/>
      <c r="GO65" s="209"/>
      <c r="GP65" s="210" t="str">
        <f>IF(GK63&lt;&gt;0,"SI","NO")</f>
        <v>NO</v>
      </c>
      <c r="GQ65" s="208" t="s">
        <v>285</v>
      </c>
      <c r="GR65" s="209"/>
      <c r="GS65" s="209"/>
      <c r="GT65" s="209"/>
      <c r="GU65" s="209"/>
      <c r="GV65" s="209"/>
      <c r="GW65" s="209"/>
      <c r="GX65" s="209"/>
      <c r="GY65" s="210" t="str">
        <f>IF(GT63&lt;&gt;0,"SI","NO")</f>
        <v>NO</v>
      </c>
      <c r="GZ65" s="208" t="s">
        <v>285</v>
      </c>
      <c r="HA65" s="209"/>
      <c r="HB65" s="209"/>
      <c r="HC65" s="209"/>
      <c r="HD65" s="209"/>
      <c r="HE65" s="209"/>
      <c r="HF65" s="209"/>
      <c r="HG65" s="209"/>
      <c r="HH65" s="210" t="str">
        <f>IF(HC63&lt;&gt;0,"SI","NO")</f>
        <v>NO</v>
      </c>
      <c r="HI65" s="208" t="s">
        <v>285</v>
      </c>
      <c r="HJ65" s="209"/>
      <c r="HK65" s="209"/>
      <c r="HL65" s="209"/>
      <c r="HM65" s="209"/>
      <c r="HN65" s="209"/>
      <c r="HO65" s="209"/>
      <c r="HP65" s="209"/>
      <c r="HQ65" s="210" t="str">
        <f>IF(HL63&lt;&gt;0,"SI","NO")</f>
        <v>NO</v>
      </c>
      <c r="HR65" s="208" t="s">
        <v>285</v>
      </c>
      <c r="HS65" s="209"/>
      <c r="HT65" s="209"/>
      <c r="HU65" s="209"/>
      <c r="HV65" s="209"/>
      <c r="HW65" s="209"/>
      <c r="HX65" s="209"/>
      <c r="HY65" s="209"/>
      <c r="HZ65" s="210" t="str">
        <f>IF(HU63&lt;&gt;0,"SI","NO")</f>
        <v>NO</v>
      </c>
      <c r="IA65" s="208" t="s">
        <v>285</v>
      </c>
      <c r="IB65" s="209"/>
      <c r="IC65" s="209"/>
      <c r="ID65" s="209"/>
      <c r="IE65" s="209"/>
      <c r="IF65" s="209"/>
      <c r="IG65" s="209"/>
      <c r="IH65" s="209"/>
      <c r="II65" s="210" t="str">
        <f>IF(ID63&lt;&gt;0,"SI","NO")</f>
        <v>NO</v>
      </c>
      <c r="IJ65" s="208" t="s">
        <v>285</v>
      </c>
      <c r="IK65" s="209"/>
      <c r="IL65" s="209"/>
      <c r="IM65" s="209"/>
      <c r="IN65" s="209"/>
      <c r="IO65" s="209"/>
      <c r="IP65" s="209"/>
      <c r="IQ65" s="209"/>
      <c r="IR65" s="210" t="str">
        <f>IF(IM63&lt;&gt;0,"SI","NO")</f>
        <v>SI</v>
      </c>
      <c r="IS65" s="208" t="s">
        <v>285</v>
      </c>
      <c r="IT65" s="209"/>
      <c r="IU65" s="209"/>
      <c r="IV65" s="209"/>
      <c r="IW65" s="209"/>
      <c r="IX65" s="209"/>
      <c r="IY65" s="209"/>
      <c r="IZ65" s="209"/>
      <c r="JA65" s="210" t="str">
        <f>IF(IV63&lt;&gt;0,"SI","NO")</f>
        <v>SI</v>
      </c>
      <c r="JB65" s="208" t="s">
        <v>285</v>
      </c>
      <c r="JC65" s="209"/>
      <c r="JD65" s="209"/>
      <c r="JE65" s="209"/>
      <c r="JF65" s="209"/>
      <c r="JG65" s="209"/>
      <c r="JH65" s="209"/>
      <c r="JI65" s="209"/>
      <c r="JJ65" s="210" t="str">
        <f>IF(JE63&lt;&gt;0,"SI","NO")</f>
        <v>NO</v>
      </c>
      <c r="JK65" s="208" t="s">
        <v>285</v>
      </c>
      <c r="JL65" s="209"/>
      <c r="JM65" s="209"/>
      <c r="JN65" s="209"/>
      <c r="JO65" s="209"/>
      <c r="JP65" s="209"/>
      <c r="JQ65" s="209"/>
      <c r="JR65" s="209"/>
      <c r="JS65" s="210" t="str">
        <f>IF(JN63&lt;&gt;0,"SI","NO")</f>
        <v>SI</v>
      </c>
      <c r="JT65" s="208" t="s">
        <v>285</v>
      </c>
      <c r="JU65" s="209"/>
      <c r="JV65" s="209"/>
      <c r="JW65" s="209"/>
      <c r="JX65" s="209"/>
      <c r="JY65" s="209"/>
      <c r="JZ65" s="209"/>
      <c r="KA65" s="209"/>
      <c r="KB65" s="210" t="str">
        <f>IF(JW63&lt;&gt;0,"SI","NO")</f>
        <v>NO</v>
      </c>
      <c r="KC65" s="208" t="s">
        <v>285</v>
      </c>
      <c r="KD65" s="209"/>
      <c r="KE65" s="209"/>
      <c r="KF65" s="209"/>
      <c r="KG65" s="209"/>
      <c r="KH65" s="209"/>
      <c r="KI65" s="209"/>
      <c r="KJ65" s="209"/>
      <c r="KK65" s="210" t="str">
        <f>IF(KF63&lt;&gt;0,"SI","NO")</f>
        <v>NO</v>
      </c>
      <c r="KL65" s="208" t="s">
        <v>285</v>
      </c>
      <c r="KM65" s="209"/>
      <c r="KN65" s="209"/>
      <c r="KO65" s="209"/>
      <c r="KP65" s="209"/>
      <c r="KQ65" s="209"/>
      <c r="KR65" s="209"/>
      <c r="KS65" s="209"/>
      <c r="KT65" s="210" t="str">
        <f>IF(KO63&lt;&gt;0,"SI","NO")</f>
        <v>NO</v>
      </c>
      <c r="KU65" s="208" t="s">
        <v>285</v>
      </c>
      <c r="KV65" s="209"/>
      <c r="KW65" s="209"/>
      <c r="KX65" s="209"/>
      <c r="KY65" s="209"/>
      <c r="KZ65" s="209"/>
      <c r="LA65" s="209"/>
      <c r="LB65" s="209"/>
      <c r="LC65" s="210" t="str">
        <f>IF(KX63&lt;&gt;0,"SI","NO")</f>
        <v>SI</v>
      </c>
      <c r="LD65" s="208" t="s">
        <v>285</v>
      </c>
      <c r="LE65" s="209"/>
      <c r="LF65" s="209"/>
      <c r="LG65" s="209"/>
      <c r="LH65" s="209"/>
      <c r="LI65" s="209"/>
      <c r="LJ65" s="209"/>
      <c r="LK65" s="209"/>
      <c r="LL65" s="210" t="str">
        <f>IF(LG63&lt;&gt;0,"SI","NO")</f>
        <v>SI</v>
      </c>
      <c r="LM65" s="208" t="s">
        <v>285</v>
      </c>
      <c r="LN65" s="209"/>
      <c r="LO65" s="209"/>
      <c r="LP65" s="209"/>
      <c r="LQ65" s="209"/>
      <c r="LR65" s="209"/>
      <c r="LS65" s="209"/>
      <c r="LT65" s="209"/>
      <c r="LU65" s="210" t="str">
        <f>IF(LP63&lt;&gt;0,"SI","NO")</f>
        <v>SI</v>
      </c>
      <c r="LV65" s="208" t="s">
        <v>285</v>
      </c>
      <c r="LW65" s="209"/>
      <c r="LX65" s="209"/>
      <c r="LY65" s="209"/>
      <c r="LZ65" s="209"/>
      <c r="MA65" s="209"/>
      <c r="MB65" s="209"/>
      <c r="MC65" s="209"/>
      <c r="MD65" s="210" t="str">
        <f>IF(LY63&lt;&gt;0,"SI","NO")</f>
        <v>SI</v>
      </c>
    </row>
    <row r="66" ht="33.75" customHeight="1">
      <c r="A66" s="211" t="s">
        <v>286</v>
      </c>
      <c r="B66" s="29"/>
      <c r="C66" s="29"/>
      <c r="D66" s="29"/>
      <c r="E66" s="30"/>
      <c r="F66" s="212" t="s">
        <v>119</v>
      </c>
      <c r="G66" s="29"/>
      <c r="H66" s="30"/>
      <c r="I66" s="213" t="s">
        <v>120</v>
      </c>
      <c r="J66" s="211" t="s">
        <v>287</v>
      </c>
      <c r="K66" s="29"/>
      <c r="L66" s="29"/>
      <c r="M66" s="29"/>
      <c r="N66" s="30"/>
      <c r="O66" s="212" t="s">
        <v>119</v>
      </c>
      <c r="P66" s="29"/>
      <c r="Q66" s="30"/>
      <c r="R66" s="213" t="s">
        <v>120</v>
      </c>
      <c r="S66" s="211" t="s">
        <v>288</v>
      </c>
      <c r="T66" s="29"/>
      <c r="U66" s="29"/>
      <c r="V66" s="29"/>
      <c r="W66" s="30"/>
      <c r="X66" s="212" t="s">
        <v>119</v>
      </c>
      <c r="Y66" s="29"/>
      <c r="Z66" s="30"/>
      <c r="AA66" s="213" t="s">
        <v>120</v>
      </c>
      <c r="AB66" s="211" t="s">
        <v>289</v>
      </c>
      <c r="AC66" s="29"/>
      <c r="AD66" s="29"/>
      <c r="AE66" s="29"/>
      <c r="AF66" s="30"/>
      <c r="AG66" s="212" t="s">
        <v>119</v>
      </c>
      <c r="AH66" s="29"/>
      <c r="AI66" s="30"/>
      <c r="AJ66" s="213" t="s">
        <v>120</v>
      </c>
      <c r="AK66" s="211" t="s">
        <v>290</v>
      </c>
      <c r="AL66" s="29"/>
      <c r="AM66" s="29"/>
      <c r="AN66" s="29"/>
      <c r="AO66" s="30"/>
      <c r="AP66" s="212" t="s">
        <v>119</v>
      </c>
      <c r="AQ66" s="29"/>
      <c r="AR66" s="30"/>
      <c r="AS66" s="213" t="s">
        <v>120</v>
      </c>
      <c r="AT66" s="211" t="s">
        <v>291</v>
      </c>
      <c r="AU66" s="29"/>
      <c r="AV66" s="29"/>
      <c r="AW66" s="29"/>
      <c r="AX66" s="30"/>
      <c r="AY66" s="212" t="s">
        <v>119</v>
      </c>
      <c r="AZ66" s="29"/>
      <c r="BA66" s="30"/>
      <c r="BB66" s="213" t="s">
        <v>120</v>
      </c>
      <c r="BC66" s="211" t="s">
        <v>292</v>
      </c>
      <c r="BD66" s="29"/>
      <c r="BE66" s="29"/>
      <c r="BF66" s="29"/>
      <c r="BG66" s="30"/>
      <c r="BH66" s="212" t="s">
        <v>119</v>
      </c>
      <c r="BI66" s="29"/>
      <c r="BJ66" s="30"/>
      <c r="BK66" s="213" t="s">
        <v>120</v>
      </c>
      <c r="BL66" s="211" t="s">
        <v>293</v>
      </c>
      <c r="BM66" s="29"/>
      <c r="BN66" s="29"/>
      <c r="BO66" s="29"/>
      <c r="BP66" s="30"/>
      <c r="BQ66" s="212" t="s">
        <v>119</v>
      </c>
      <c r="BR66" s="29"/>
      <c r="BS66" s="30"/>
      <c r="BT66" s="213" t="s">
        <v>120</v>
      </c>
      <c r="BU66" s="211" t="s">
        <v>294</v>
      </c>
      <c r="BV66" s="29"/>
      <c r="BW66" s="29"/>
      <c r="BX66" s="29"/>
      <c r="BY66" s="30"/>
      <c r="BZ66" s="212" t="s">
        <v>119</v>
      </c>
      <c r="CA66" s="29"/>
      <c r="CB66" s="30"/>
      <c r="CC66" s="213" t="s">
        <v>120</v>
      </c>
      <c r="CD66" s="211" t="s">
        <v>295</v>
      </c>
      <c r="CE66" s="29"/>
      <c r="CF66" s="29"/>
      <c r="CG66" s="29"/>
      <c r="CH66" s="30"/>
      <c r="CI66" s="212" t="s">
        <v>119</v>
      </c>
      <c r="CJ66" s="29"/>
      <c r="CK66" s="30"/>
      <c r="CL66" s="213" t="s">
        <v>120</v>
      </c>
      <c r="CM66" s="211" t="s">
        <v>296</v>
      </c>
      <c r="CN66" s="29"/>
      <c r="CO66" s="29"/>
      <c r="CP66" s="29"/>
      <c r="CQ66" s="30"/>
      <c r="CR66" s="212" t="s">
        <v>119</v>
      </c>
      <c r="CS66" s="29"/>
      <c r="CT66" s="30"/>
      <c r="CU66" s="213" t="s">
        <v>120</v>
      </c>
      <c r="CV66" s="211" t="s">
        <v>297</v>
      </c>
      <c r="CW66" s="29"/>
      <c r="CX66" s="29"/>
      <c r="CY66" s="29"/>
      <c r="CZ66" s="30"/>
      <c r="DA66" s="212" t="s">
        <v>119</v>
      </c>
      <c r="DB66" s="29"/>
      <c r="DC66" s="30"/>
      <c r="DD66" s="213" t="s">
        <v>120</v>
      </c>
      <c r="DE66" s="211" t="s">
        <v>298</v>
      </c>
      <c r="DF66" s="29"/>
      <c r="DG66" s="29"/>
      <c r="DH66" s="29"/>
      <c r="DI66" s="30"/>
      <c r="DJ66" s="212" t="s">
        <v>119</v>
      </c>
      <c r="DK66" s="29"/>
      <c r="DL66" s="30"/>
      <c r="DM66" s="213" t="s">
        <v>120</v>
      </c>
      <c r="DN66" s="211" t="s">
        <v>299</v>
      </c>
      <c r="DO66" s="29"/>
      <c r="DP66" s="29"/>
      <c r="DQ66" s="29"/>
      <c r="DR66" s="30"/>
      <c r="DS66" s="212" t="s">
        <v>119</v>
      </c>
      <c r="DT66" s="29"/>
      <c r="DU66" s="30"/>
      <c r="DV66" s="213" t="s">
        <v>120</v>
      </c>
      <c r="DW66" s="211" t="s">
        <v>300</v>
      </c>
      <c r="DX66" s="29"/>
      <c r="DY66" s="29"/>
      <c r="DZ66" s="29"/>
      <c r="EA66" s="30"/>
      <c r="EB66" s="212" t="s">
        <v>119</v>
      </c>
      <c r="EC66" s="29"/>
      <c r="ED66" s="30"/>
      <c r="EE66" s="213" t="s">
        <v>120</v>
      </c>
      <c r="EF66" s="211" t="s">
        <v>301</v>
      </c>
      <c r="EG66" s="29"/>
      <c r="EH66" s="29"/>
      <c r="EI66" s="29"/>
      <c r="EJ66" s="30"/>
      <c r="EK66" s="212" t="s">
        <v>119</v>
      </c>
      <c r="EL66" s="29"/>
      <c r="EM66" s="30"/>
      <c r="EN66" s="213" t="s">
        <v>120</v>
      </c>
      <c r="EO66" s="211" t="s">
        <v>302</v>
      </c>
      <c r="EP66" s="29"/>
      <c r="EQ66" s="29"/>
      <c r="ER66" s="29"/>
      <c r="ES66" s="30"/>
      <c r="ET66" s="212" t="s">
        <v>119</v>
      </c>
      <c r="EU66" s="29"/>
      <c r="EV66" s="30"/>
      <c r="EW66" s="213" t="s">
        <v>120</v>
      </c>
      <c r="EX66" s="211" t="s">
        <v>303</v>
      </c>
      <c r="EY66" s="29"/>
      <c r="EZ66" s="29"/>
      <c r="FA66" s="29"/>
      <c r="FB66" s="30"/>
      <c r="FC66" s="212" t="s">
        <v>119</v>
      </c>
      <c r="FD66" s="29"/>
      <c r="FE66" s="30"/>
      <c r="FF66" s="213" t="s">
        <v>120</v>
      </c>
      <c r="FG66" s="211" t="s">
        <v>304</v>
      </c>
      <c r="FH66" s="29"/>
      <c r="FI66" s="29"/>
      <c r="FJ66" s="29"/>
      <c r="FK66" s="30"/>
      <c r="FL66" s="212" t="s">
        <v>119</v>
      </c>
      <c r="FM66" s="29"/>
      <c r="FN66" s="30"/>
      <c r="FO66" s="213" t="s">
        <v>120</v>
      </c>
      <c r="FP66" s="211" t="s">
        <v>305</v>
      </c>
      <c r="FQ66" s="29"/>
      <c r="FR66" s="29"/>
      <c r="FS66" s="29"/>
      <c r="FT66" s="30"/>
      <c r="FU66" s="212" t="s">
        <v>119</v>
      </c>
      <c r="FV66" s="29"/>
      <c r="FW66" s="30"/>
      <c r="FX66" s="213" t="s">
        <v>120</v>
      </c>
      <c r="FY66" s="211" t="s">
        <v>306</v>
      </c>
      <c r="FZ66" s="29"/>
      <c r="GA66" s="29"/>
      <c r="GB66" s="29"/>
      <c r="GC66" s="30"/>
      <c r="GD66" s="212" t="s">
        <v>119</v>
      </c>
      <c r="GE66" s="29"/>
      <c r="GF66" s="30"/>
      <c r="GG66" s="213" t="s">
        <v>120</v>
      </c>
      <c r="GH66" s="211" t="s">
        <v>307</v>
      </c>
      <c r="GI66" s="29"/>
      <c r="GJ66" s="29"/>
      <c r="GK66" s="29"/>
      <c r="GL66" s="30"/>
      <c r="GM66" s="212" t="s">
        <v>119</v>
      </c>
      <c r="GN66" s="29"/>
      <c r="GO66" s="30"/>
      <c r="GP66" s="213" t="s">
        <v>120</v>
      </c>
      <c r="GQ66" s="211" t="s">
        <v>308</v>
      </c>
      <c r="GR66" s="29"/>
      <c r="GS66" s="29"/>
      <c r="GT66" s="29"/>
      <c r="GU66" s="30"/>
      <c r="GV66" s="212" t="s">
        <v>119</v>
      </c>
      <c r="GW66" s="29"/>
      <c r="GX66" s="30"/>
      <c r="GY66" s="213" t="s">
        <v>120</v>
      </c>
      <c r="GZ66" s="211" t="s">
        <v>309</v>
      </c>
      <c r="HA66" s="29"/>
      <c r="HB66" s="29"/>
      <c r="HC66" s="29"/>
      <c r="HD66" s="30"/>
      <c r="HE66" s="212" t="s">
        <v>119</v>
      </c>
      <c r="HF66" s="29"/>
      <c r="HG66" s="30"/>
      <c r="HH66" s="213" t="s">
        <v>120</v>
      </c>
      <c r="HI66" s="211" t="s">
        <v>310</v>
      </c>
      <c r="HJ66" s="29"/>
      <c r="HK66" s="29"/>
      <c r="HL66" s="29"/>
      <c r="HM66" s="30"/>
      <c r="HN66" s="212" t="s">
        <v>119</v>
      </c>
      <c r="HO66" s="29"/>
      <c r="HP66" s="30"/>
      <c r="HQ66" s="213" t="s">
        <v>120</v>
      </c>
      <c r="HR66" s="211" t="s">
        <v>311</v>
      </c>
      <c r="HS66" s="29"/>
      <c r="HT66" s="29"/>
      <c r="HU66" s="29"/>
      <c r="HV66" s="30"/>
      <c r="HW66" s="212" t="s">
        <v>119</v>
      </c>
      <c r="HX66" s="29"/>
      <c r="HY66" s="30"/>
      <c r="HZ66" s="213" t="s">
        <v>120</v>
      </c>
      <c r="IA66" s="211" t="s">
        <v>312</v>
      </c>
      <c r="IB66" s="29"/>
      <c r="IC66" s="29"/>
      <c r="ID66" s="29"/>
      <c r="IE66" s="30"/>
      <c r="IF66" s="212" t="s">
        <v>119</v>
      </c>
      <c r="IG66" s="29"/>
      <c r="IH66" s="30"/>
      <c r="II66" s="213" t="s">
        <v>120</v>
      </c>
      <c r="IJ66" s="211" t="s">
        <v>313</v>
      </c>
      <c r="IK66" s="29"/>
      <c r="IL66" s="29"/>
      <c r="IM66" s="29"/>
      <c r="IN66" s="30"/>
      <c r="IO66" s="212" t="s">
        <v>119</v>
      </c>
      <c r="IP66" s="29"/>
      <c r="IQ66" s="30"/>
      <c r="IR66" s="213" t="s">
        <v>120</v>
      </c>
      <c r="IS66" s="211" t="s">
        <v>314</v>
      </c>
      <c r="IT66" s="29"/>
      <c r="IU66" s="29"/>
      <c r="IV66" s="29"/>
      <c r="IW66" s="30"/>
      <c r="IX66" s="212" t="s">
        <v>119</v>
      </c>
      <c r="IY66" s="29"/>
      <c r="IZ66" s="30"/>
      <c r="JA66" s="213" t="s">
        <v>120</v>
      </c>
      <c r="JB66" s="211" t="s">
        <v>315</v>
      </c>
      <c r="JC66" s="29"/>
      <c r="JD66" s="29"/>
      <c r="JE66" s="29"/>
      <c r="JF66" s="30"/>
      <c r="JG66" s="212" t="s">
        <v>119</v>
      </c>
      <c r="JH66" s="29"/>
      <c r="JI66" s="30"/>
      <c r="JJ66" s="213" t="s">
        <v>120</v>
      </c>
      <c r="JK66" s="211" t="s">
        <v>316</v>
      </c>
      <c r="JL66" s="29"/>
      <c r="JM66" s="29"/>
      <c r="JN66" s="29"/>
      <c r="JO66" s="30"/>
      <c r="JP66" s="212" t="s">
        <v>119</v>
      </c>
      <c r="JQ66" s="29"/>
      <c r="JR66" s="30"/>
      <c r="JS66" s="213" t="s">
        <v>120</v>
      </c>
      <c r="JT66" s="211" t="s">
        <v>317</v>
      </c>
      <c r="JU66" s="29"/>
      <c r="JV66" s="29"/>
      <c r="JW66" s="29"/>
      <c r="JX66" s="30"/>
      <c r="JY66" s="212" t="s">
        <v>119</v>
      </c>
      <c r="JZ66" s="29"/>
      <c r="KA66" s="30"/>
      <c r="KB66" s="213" t="s">
        <v>120</v>
      </c>
      <c r="KC66" s="211" t="s">
        <v>318</v>
      </c>
      <c r="KD66" s="29"/>
      <c r="KE66" s="29"/>
      <c r="KF66" s="29"/>
      <c r="KG66" s="30"/>
      <c r="KH66" s="212" t="s">
        <v>119</v>
      </c>
      <c r="KI66" s="29"/>
      <c r="KJ66" s="30"/>
      <c r="KK66" s="213" t="s">
        <v>120</v>
      </c>
      <c r="KL66" s="211" t="s">
        <v>319</v>
      </c>
      <c r="KM66" s="29"/>
      <c r="KN66" s="29"/>
      <c r="KO66" s="29"/>
      <c r="KP66" s="30"/>
      <c r="KQ66" s="212" t="s">
        <v>119</v>
      </c>
      <c r="KR66" s="29"/>
      <c r="KS66" s="30"/>
      <c r="KT66" s="213" t="s">
        <v>120</v>
      </c>
      <c r="KU66" s="211" t="s">
        <v>320</v>
      </c>
      <c r="KV66" s="29"/>
      <c r="KW66" s="29"/>
      <c r="KX66" s="29"/>
      <c r="KY66" s="30"/>
      <c r="KZ66" s="212" t="s">
        <v>119</v>
      </c>
      <c r="LA66" s="29"/>
      <c r="LB66" s="30"/>
      <c r="LC66" s="213" t="s">
        <v>120</v>
      </c>
      <c r="LD66" s="211" t="s">
        <v>321</v>
      </c>
      <c r="LE66" s="29"/>
      <c r="LF66" s="29"/>
      <c r="LG66" s="29"/>
      <c r="LH66" s="30"/>
      <c r="LI66" s="212" t="s">
        <v>119</v>
      </c>
      <c r="LJ66" s="29"/>
      <c r="LK66" s="30"/>
      <c r="LL66" s="213" t="s">
        <v>120</v>
      </c>
      <c r="LM66" s="211" t="s">
        <v>322</v>
      </c>
      <c r="LN66" s="29"/>
      <c r="LO66" s="29"/>
      <c r="LP66" s="29"/>
      <c r="LQ66" s="30"/>
      <c r="LR66" s="212" t="s">
        <v>119</v>
      </c>
      <c r="LS66" s="29"/>
      <c r="LT66" s="30"/>
      <c r="LU66" s="213" t="s">
        <v>120</v>
      </c>
      <c r="LV66" s="211" t="s">
        <v>323</v>
      </c>
      <c r="LW66" s="29"/>
      <c r="LX66" s="29"/>
      <c r="LY66" s="29"/>
      <c r="LZ66" s="30"/>
      <c r="MA66" s="212" t="s">
        <v>119</v>
      </c>
      <c r="MB66" s="29"/>
      <c r="MC66" s="30"/>
      <c r="MD66" s="213" t="s">
        <v>120</v>
      </c>
    </row>
    <row r="67" ht="44.25" customHeight="1">
      <c r="A67" s="214" t="s">
        <v>324</v>
      </c>
      <c r="B67" s="32"/>
      <c r="C67" s="32"/>
      <c r="D67" s="32"/>
      <c r="E67" s="33"/>
      <c r="F67" s="215" t="s">
        <v>122</v>
      </c>
      <c r="G67" s="33"/>
      <c r="H67" s="216" t="s">
        <v>123</v>
      </c>
      <c r="I67" s="217">
        <v>0.22</v>
      </c>
      <c r="J67" s="214" t="s">
        <v>325</v>
      </c>
      <c r="K67" s="32"/>
      <c r="L67" s="32"/>
      <c r="M67" s="32"/>
      <c r="N67" s="33"/>
      <c r="O67" s="215" t="s">
        <v>122</v>
      </c>
      <c r="P67" s="33"/>
      <c r="Q67" s="216" t="s">
        <v>123</v>
      </c>
      <c r="R67" s="217">
        <v>0.22</v>
      </c>
      <c r="S67" s="214" t="s">
        <v>326</v>
      </c>
      <c r="T67" s="32"/>
      <c r="U67" s="32"/>
      <c r="V67" s="32"/>
      <c r="W67" s="33"/>
      <c r="X67" s="215" t="s">
        <v>122</v>
      </c>
      <c r="Y67" s="33"/>
      <c r="Z67" s="216" t="s">
        <v>123</v>
      </c>
      <c r="AA67" s="218">
        <v>0.25</v>
      </c>
      <c r="AB67" s="214" t="s">
        <v>327</v>
      </c>
      <c r="AC67" s="32"/>
      <c r="AD67" s="32"/>
      <c r="AE67" s="32"/>
      <c r="AF67" s="33"/>
      <c r="AG67" s="215" t="s">
        <v>122</v>
      </c>
      <c r="AH67" s="33"/>
      <c r="AI67" s="216" t="s">
        <v>123</v>
      </c>
      <c r="AJ67" s="217">
        <v>0.22</v>
      </c>
      <c r="AK67" s="214" t="s">
        <v>328</v>
      </c>
      <c r="AL67" s="32"/>
      <c r="AM67" s="32"/>
      <c r="AN67" s="32"/>
      <c r="AO67" s="33"/>
      <c r="AP67" s="215" t="s">
        <v>122</v>
      </c>
      <c r="AQ67" s="33"/>
      <c r="AR67" s="216" t="s">
        <v>123</v>
      </c>
      <c r="AS67" s="217">
        <v>0.22</v>
      </c>
      <c r="AT67" s="214" t="s">
        <v>329</v>
      </c>
      <c r="AU67" s="32"/>
      <c r="AV67" s="32"/>
      <c r="AW67" s="32"/>
      <c r="AX67" s="33"/>
      <c r="AY67" s="215" t="s">
        <v>122</v>
      </c>
      <c r="AZ67" s="33"/>
      <c r="BA67" s="216" t="s">
        <v>123</v>
      </c>
      <c r="BB67" s="218">
        <v>0.22</v>
      </c>
      <c r="BC67" s="214" t="s">
        <v>330</v>
      </c>
      <c r="BD67" s="32"/>
      <c r="BE67" s="32"/>
      <c r="BF67" s="32"/>
      <c r="BG67" s="33"/>
      <c r="BH67" s="215" t="s">
        <v>122</v>
      </c>
      <c r="BI67" s="33"/>
      <c r="BJ67" s="216" t="s">
        <v>123</v>
      </c>
      <c r="BK67" s="219">
        <v>0.21</v>
      </c>
      <c r="BL67" s="214" t="s">
        <v>331</v>
      </c>
      <c r="BM67" s="32"/>
      <c r="BN67" s="32"/>
      <c r="BO67" s="32"/>
      <c r="BP67" s="33"/>
      <c r="BQ67" s="215" t="s">
        <v>122</v>
      </c>
      <c r="BR67" s="33"/>
      <c r="BS67" s="216" t="s">
        <v>123</v>
      </c>
      <c r="BT67" s="218">
        <v>0.22</v>
      </c>
      <c r="BU67" s="214" t="s">
        <v>332</v>
      </c>
      <c r="BV67" s="32"/>
      <c r="BW67" s="32"/>
      <c r="BX67" s="32"/>
      <c r="BY67" s="33"/>
      <c r="BZ67" s="215" t="s">
        <v>122</v>
      </c>
      <c r="CA67" s="33"/>
      <c r="CB67" s="216" t="s">
        <v>123</v>
      </c>
      <c r="CC67" s="218">
        <v>0.22</v>
      </c>
      <c r="CD67" s="214" t="s">
        <v>333</v>
      </c>
      <c r="CE67" s="32"/>
      <c r="CF67" s="32"/>
      <c r="CG67" s="32"/>
      <c r="CH67" s="33"/>
      <c r="CI67" s="215" t="s">
        <v>122</v>
      </c>
      <c r="CJ67" s="33"/>
      <c r="CK67" s="216" t="s">
        <v>123</v>
      </c>
      <c r="CL67" s="217">
        <v>0.22</v>
      </c>
      <c r="CM67" s="214" t="s">
        <v>334</v>
      </c>
      <c r="CN67" s="32"/>
      <c r="CO67" s="32"/>
      <c r="CP67" s="32"/>
      <c r="CQ67" s="33"/>
      <c r="CR67" s="215" t="s">
        <v>122</v>
      </c>
      <c r="CS67" s="33"/>
      <c r="CT67" s="216" t="s">
        <v>123</v>
      </c>
      <c r="CU67" s="217">
        <v>0.22</v>
      </c>
      <c r="CV67" s="214" t="s">
        <v>335</v>
      </c>
      <c r="CW67" s="32"/>
      <c r="CX67" s="32"/>
      <c r="CY67" s="32"/>
      <c r="CZ67" s="33"/>
      <c r="DA67" s="215" t="s">
        <v>122</v>
      </c>
      <c r="DB67" s="33"/>
      <c r="DC67" s="216" t="s">
        <v>123</v>
      </c>
      <c r="DD67" s="217">
        <v>0.22</v>
      </c>
      <c r="DE67" s="214" t="s">
        <v>336</v>
      </c>
      <c r="DF67" s="32"/>
      <c r="DG67" s="32"/>
      <c r="DH67" s="32"/>
      <c r="DI67" s="33"/>
      <c r="DJ67" s="215" t="s">
        <v>122</v>
      </c>
      <c r="DK67" s="33"/>
      <c r="DL67" s="216" t="s">
        <v>123</v>
      </c>
      <c r="DM67" s="217">
        <v>0.22</v>
      </c>
      <c r="DN67" s="214" t="s">
        <v>337</v>
      </c>
      <c r="DO67" s="32"/>
      <c r="DP67" s="32"/>
      <c r="DQ67" s="32"/>
      <c r="DR67" s="33"/>
      <c r="DS67" s="215" t="s">
        <v>122</v>
      </c>
      <c r="DT67" s="33"/>
      <c r="DU67" s="216" t="s">
        <v>123</v>
      </c>
      <c r="DV67" s="217">
        <v>0.22</v>
      </c>
      <c r="DW67" s="214" t="s">
        <v>338</v>
      </c>
      <c r="DX67" s="32"/>
      <c r="DY67" s="32"/>
      <c r="DZ67" s="32"/>
      <c r="EA67" s="33"/>
      <c r="EB67" s="215" t="s">
        <v>122</v>
      </c>
      <c r="EC67" s="33"/>
      <c r="ED67" s="216" t="s">
        <v>123</v>
      </c>
      <c r="EE67" s="217">
        <v>0.22</v>
      </c>
      <c r="EF67" s="214" t="s">
        <v>339</v>
      </c>
      <c r="EG67" s="32"/>
      <c r="EH67" s="32"/>
      <c r="EI67" s="32"/>
      <c r="EJ67" s="33"/>
      <c r="EK67" s="215" t="s">
        <v>122</v>
      </c>
      <c r="EL67" s="33"/>
      <c r="EM67" s="216" t="s">
        <v>123</v>
      </c>
      <c r="EN67" s="218">
        <v>0.22</v>
      </c>
      <c r="EO67" s="214" t="s">
        <v>340</v>
      </c>
      <c r="EP67" s="32"/>
      <c r="EQ67" s="32"/>
      <c r="ER67" s="32"/>
      <c r="ES67" s="33"/>
      <c r="ET67" s="215" t="s">
        <v>122</v>
      </c>
      <c r="EU67" s="33"/>
      <c r="EV67" s="216" t="s">
        <v>123</v>
      </c>
      <c r="EW67" s="218">
        <v>0.24</v>
      </c>
      <c r="EX67" s="214" t="s">
        <v>341</v>
      </c>
      <c r="EY67" s="32"/>
      <c r="EZ67" s="32"/>
      <c r="FA67" s="32"/>
      <c r="FB67" s="33"/>
      <c r="FC67" s="215" t="s">
        <v>122</v>
      </c>
      <c r="FD67" s="33"/>
      <c r="FE67" s="216" t="s">
        <v>123</v>
      </c>
      <c r="FF67" s="217">
        <v>0.22</v>
      </c>
      <c r="FG67" s="214" t="s">
        <v>342</v>
      </c>
      <c r="FH67" s="32"/>
      <c r="FI67" s="32"/>
      <c r="FJ67" s="32"/>
      <c r="FK67" s="33"/>
      <c r="FL67" s="215" t="s">
        <v>122</v>
      </c>
      <c r="FM67" s="33"/>
      <c r="FN67" s="216" t="s">
        <v>123</v>
      </c>
      <c r="FO67" s="218">
        <v>0.22</v>
      </c>
      <c r="FP67" s="214" t="s">
        <v>343</v>
      </c>
      <c r="FQ67" s="32"/>
      <c r="FR67" s="32"/>
      <c r="FS67" s="32"/>
      <c r="FT67" s="33"/>
      <c r="FU67" s="215" t="s">
        <v>122</v>
      </c>
      <c r="FV67" s="33"/>
      <c r="FW67" s="216" t="s">
        <v>123</v>
      </c>
      <c r="FX67" s="217">
        <v>0.22</v>
      </c>
      <c r="FY67" s="214" t="s">
        <v>344</v>
      </c>
      <c r="FZ67" s="32"/>
      <c r="GA67" s="32"/>
      <c r="GB67" s="32"/>
      <c r="GC67" s="33"/>
      <c r="GD67" s="215" t="s">
        <v>122</v>
      </c>
      <c r="GE67" s="33"/>
      <c r="GF67" s="216" t="s">
        <v>123</v>
      </c>
      <c r="GG67" s="217">
        <v>0.22</v>
      </c>
      <c r="GH67" s="214" t="s">
        <v>345</v>
      </c>
      <c r="GI67" s="32"/>
      <c r="GJ67" s="32"/>
      <c r="GK67" s="32"/>
      <c r="GL67" s="33"/>
      <c r="GM67" s="215" t="s">
        <v>122</v>
      </c>
      <c r="GN67" s="33"/>
      <c r="GO67" s="216" t="s">
        <v>123</v>
      </c>
      <c r="GP67" s="217">
        <v>0.22</v>
      </c>
      <c r="GQ67" s="214" t="s">
        <v>346</v>
      </c>
      <c r="GR67" s="32"/>
      <c r="GS67" s="32"/>
      <c r="GT67" s="32"/>
      <c r="GU67" s="33"/>
      <c r="GV67" s="215" t="s">
        <v>122</v>
      </c>
      <c r="GW67" s="33"/>
      <c r="GX67" s="216" t="s">
        <v>123</v>
      </c>
      <c r="GY67" s="218">
        <v>0.22</v>
      </c>
      <c r="GZ67" s="214" t="s">
        <v>347</v>
      </c>
      <c r="HA67" s="32"/>
      <c r="HB67" s="32"/>
      <c r="HC67" s="32"/>
      <c r="HD67" s="33"/>
      <c r="HE67" s="215" t="s">
        <v>122</v>
      </c>
      <c r="HF67" s="33"/>
      <c r="HG67" s="216" t="s">
        <v>123</v>
      </c>
      <c r="HH67" s="220" t="s">
        <v>348</v>
      </c>
      <c r="HI67" s="214" t="s">
        <v>349</v>
      </c>
      <c r="HJ67" s="32"/>
      <c r="HK67" s="32"/>
      <c r="HL67" s="32"/>
      <c r="HM67" s="33"/>
      <c r="HN67" s="215" t="s">
        <v>122</v>
      </c>
      <c r="HO67" s="33"/>
      <c r="HP67" s="216" t="s">
        <v>123</v>
      </c>
      <c r="HQ67" s="217">
        <v>0.22</v>
      </c>
      <c r="HR67" s="214" t="s">
        <v>350</v>
      </c>
      <c r="HS67" s="32"/>
      <c r="HT67" s="32"/>
      <c r="HU67" s="32"/>
      <c r="HV67" s="33"/>
      <c r="HW67" s="215" t="s">
        <v>122</v>
      </c>
      <c r="HX67" s="33"/>
      <c r="HY67" s="216" t="s">
        <v>123</v>
      </c>
      <c r="HZ67" s="217">
        <v>0.22</v>
      </c>
      <c r="IA67" s="214" t="s">
        <v>351</v>
      </c>
      <c r="IB67" s="32"/>
      <c r="IC67" s="32"/>
      <c r="ID67" s="32"/>
      <c r="IE67" s="33"/>
      <c r="IF67" s="215" t="s">
        <v>122</v>
      </c>
      <c r="IG67" s="33"/>
      <c r="IH67" s="216" t="s">
        <v>123</v>
      </c>
      <c r="II67" s="217">
        <v>0.22</v>
      </c>
      <c r="IJ67" s="214" t="s">
        <v>352</v>
      </c>
      <c r="IK67" s="32"/>
      <c r="IL67" s="32"/>
      <c r="IM67" s="32"/>
      <c r="IN67" s="33"/>
      <c r="IO67" s="215" t="s">
        <v>122</v>
      </c>
      <c r="IP67" s="33"/>
      <c r="IQ67" s="216" t="s">
        <v>123</v>
      </c>
      <c r="IR67" s="217">
        <v>0.22</v>
      </c>
      <c r="IS67" s="214" t="s">
        <v>353</v>
      </c>
      <c r="IT67" s="32"/>
      <c r="IU67" s="32"/>
      <c r="IV67" s="32"/>
      <c r="IW67" s="33"/>
      <c r="IX67" s="215" t="s">
        <v>122</v>
      </c>
      <c r="IY67" s="33"/>
      <c r="IZ67" s="216" t="s">
        <v>123</v>
      </c>
      <c r="JA67" s="218">
        <v>0.19</v>
      </c>
      <c r="JB67" s="214" t="s">
        <v>354</v>
      </c>
      <c r="JC67" s="32"/>
      <c r="JD67" s="32"/>
      <c r="JE67" s="32"/>
      <c r="JF67" s="33"/>
      <c r="JG67" s="215" t="s">
        <v>122</v>
      </c>
      <c r="JH67" s="33"/>
      <c r="JI67" s="216" t="s">
        <v>123</v>
      </c>
      <c r="JJ67" s="217">
        <v>0.22</v>
      </c>
      <c r="JK67" s="214" t="s">
        <v>355</v>
      </c>
      <c r="JL67" s="32"/>
      <c r="JM67" s="32"/>
      <c r="JN67" s="32"/>
      <c r="JO67" s="33"/>
      <c r="JP67" s="215" t="s">
        <v>122</v>
      </c>
      <c r="JQ67" s="33"/>
      <c r="JR67" s="216" t="s">
        <v>123</v>
      </c>
      <c r="JS67" s="217">
        <v>0.22</v>
      </c>
      <c r="JT67" s="214" t="s">
        <v>356</v>
      </c>
      <c r="JU67" s="32"/>
      <c r="JV67" s="32"/>
      <c r="JW67" s="32"/>
      <c r="JX67" s="33"/>
      <c r="JY67" s="215" t="s">
        <v>122</v>
      </c>
      <c r="JZ67" s="33"/>
      <c r="KA67" s="216" t="s">
        <v>123</v>
      </c>
      <c r="KB67" s="217">
        <v>0.22</v>
      </c>
      <c r="KC67" s="214" t="s">
        <v>357</v>
      </c>
      <c r="KD67" s="32"/>
      <c r="KE67" s="32"/>
      <c r="KF67" s="32"/>
      <c r="KG67" s="33"/>
      <c r="KH67" s="215" t="s">
        <v>122</v>
      </c>
      <c r="KI67" s="33"/>
      <c r="KJ67" s="216" t="s">
        <v>123</v>
      </c>
      <c r="KK67" s="218">
        <v>0.24</v>
      </c>
      <c r="KL67" s="214" t="s">
        <v>358</v>
      </c>
      <c r="KM67" s="32"/>
      <c r="KN67" s="32"/>
      <c r="KO67" s="32"/>
      <c r="KP67" s="33"/>
      <c r="KQ67" s="215" t="s">
        <v>122</v>
      </c>
      <c r="KR67" s="33"/>
      <c r="KS67" s="216" t="s">
        <v>123</v>
      </c>
      <c r="KT67" s="217">
        <v>0.22</v>
      </c>
      <c r="KU67" s="214" t="s">
        <v>359</v>
      </c>
      <c r="KV67" s="32"/>
      <c r="KW67" s="32"/>
      <c r="KX67" s="32"/>
      <c r="KY67" s="33"/>
      <c r="KZ67" s="215" t="s">
        <v>122</v>
      </c>
      <c r="LA67" s="33"/>
      <c r="LB67" s="216" t="s">
        <v>123</v>
      </c>
      <c r="LC67" s="218">
        <v>0.24</v>
      </c>
      <c r="LD67" s="214" t="s">
        <v>360</v>
      </c>
      <c r="LE67" s="32"/>
      <c r="LF67" s="32"/>
      <c r="LG67" s="32"/>
      <c r="LH67" s="33"/>
      <c r="LI67" s="215" t="s">
        <v>122</v>
      </c>
      <c r="LJ67" s="33"/>
      <c r="LK67" s="216" t="s">
        <v>123</v>
      </c>
      <c r="LL67" s="217">
        <v>0.22</v>
      </c>
      <c r="LM67" s="214" t="s">
        <v>361</v>
      </c>
      <c r="LN67" s="32"/>
      <c r="LO67" s="32"/>
      <c r="LP67" s="32"/>
      <c r="LQ67" s="33"/>
      <c r="LR67" s="215" t="s">
        <v>122</v>
      </c>
      <c r="LS67" s="33"/>
      <c r="LT67" s="216" t="s">
        <v>123</v>
      </c>
      <c r="LU67" s="217">
        <v>0.22</v>
      </c>
      <c r="LV67" s="214" t="s">
        <v>362</v>
      </c>
      <c r="LW67" s="32"/>
      <c r="LX67" s="32"/>
      <c r="LY67" s="32"/>
      <c r="LZ67" s="33"/>
      <c r="MA67" s="215" t="s">
        <v>122</v>
      </c>
      <c r="MB67" s="33"/>
      <c r="MC67" s="216" t="s">
        <v>123</v>
      </c>
      <c r="MD67" s="217">
        <v>0.22</v>
      </c>
    </row>
    <row r="68" ht="30.0" customHeight="1">
      <c r="A68" s="221" t="s">
        <v>363</v>
      </c>
      <c r="B68" s="24"/>
      <c r="C68" s="24"/>
      <c r="D68" s="24"/>
      <c r="E68" s="25"/>
      <c r="F68" s="222" t="s">
        <v>126</v>
      </c>
      <c r="G68" s="33"/>
      <c r="H68" s="216" t="s">
        <v>127</v>
      </c>
      <c r="I68" s="217">
        <v>0.03</v>
      </c>
      <c r="J68" s="221" t="s">
        <v>364</v>
      </c>
      <c r="K68" s="24"/>
      <c r="L68" s="24"/>
      <c r="M68" s="24"/>
      <c r="N68" s="25"/>
      <c r="O68" s="222" t="s">
        <v>126</v>
      </c>
      <c r="P68" s="33"/>
      <c r="Q68" s="216" t="s">
        <v>127</v>
      </c>
      <c r="R68" s="217">
        <v>0.03</v>
      </c>
      <c r="S68" s="221" t="s">
        <v>365</v>
      </c>
      <c r="T68" s="24"/>
      <c r="U68" s="24"/>
      <c r="V68" s="24"/>
      <c r="W68" s="25"/>
      <c r="X68" s="222" t="s">
        <v>126</v>
      </c>
      <c r="Y68" s="33"/>
      <c r="Z68" s="216" t="s">
        <v>127</v>
      </c>
      <c r="AA68" s="218">
        <v>0.01</v>
      </c>
      <c r="AB68" s="221" t="s">
        <v>366</v>
      </c>
      <c r="AC68" s="24"/>
      <c r="AD68" s="24"/>
      <c r="AE68" s="24"/>
      <c r="AF68" s="25"/>
      <c r="AG68" s="222" t="s">
        <v>126</v>
      </c>
      <c r="AH68" s="33"/>
      <c r="AI68" s="216" t="s">
        <v>127</v>
      </c>
      <c r="AJ68" s="217">
        <v>0.03</v>
      </c>
      <c r="AK68" s="221" t="s">
        <v>367</v>
      </c>
      <c r="AL68" s="24"/>
      <c r="AM68" s="24"/>
      <c r="AN68" s="24"/>
      <c r="AO68" s="25"/>
      <c r="AP68" s="222" t="s">
        <v>126</v>
      </c>
      <c r="AQ68" s="33"/>
      <c r="AR68" s="216" t="s">
        <v>127</v>
      </c>
      <c r="AS68" s="217">
        <v>0.03</v>
      </c>
      <c r="AT68" s="221" t="s">
        <v>368</v>
      </c>
      <c r="AU68" s="24"/>
      <c r="AV68" s="24"/>
      <c r="AW68" s="24"/>
      <c r="AX68" s="25"/>
      <c r="AY68" s="222" t="s">
        <v>126</v>
      </c>
      <c r="AZ68" s="33"/>
      <c r="BA68" s="216" t="s">
        <v>127</v>
      </c>
      <c r="BB68" s="218">
        <v>0.03</v>
      </c>
      <c r="BC68" s="221" t="s">
        <v>369</v>
      </c>
      <c r="BD68" s="24"/>
      <c r="BE68" s="24"/>
      <c r="BF68" s="24"/>
      <c r="BG68" s="25"/>
      <c r="BH68" s="222" t="s">
        <v>126</v>
      </c>
      <c r="BI68" s="33"/>
      <c r="BJ68" s="216" t="s">
        <v>127</v>
      </c>
      <c r="BK68" s="219">
        <v>0.005</v>
      </c>
      <c r="BL68" s="221" t="s">
        <v>370</v>
      </c>
      <c r="BM68" s="24"/>
      <c r="BN68" s="24"/>
      <c r="BO68" s="24"/>
      <c r="BP68" s="25"/>
      <c r="BQ68" s="222" t="s">
        <v>126</v>
      </c>
      <c r="BR68" s="33"/>
      <c r="BS68" s="216" t="s">
        <v>127</v>
      </c>
      <c r="BT68" s="218">
        <v>0.03</v>
      </c>
      <c r="BU68" s="221" t="s">
        <v>371</v>
      </c>
      <c r="BV68" s="24"/>
      <c r="BW68" s="24"/>
      <c r="BX68" s="24"/>
      <c r="BY68" s="25"/>
      <c r="BZ68" s="222" t="s">
        <v>126</v>
      </c>
      <c r="CA68" s="33"/>
      <c r="CB68" s="216" t="s">
        <v>127</v>
      </c>
      <c r="CC68" s="218">
        <v>0.03</v>
      </c>
      <c r="CD68" s="221" t="s">
        <v>372</v>
      </c>
      <c r="CE68" s="24"/>
      <c r="CF68" s="24"/>
      <c r="CG68" s="24"/>
      <c r="CH68" s="25"/>
      <c r="CI68" s="222" t="s">
        <v>126</v>
      </c>
      <c r="CJ68" s="33"/>
      <c r="CK68" s="216" t="s">
        <v>127</v>
      </c>
      <c r="CL68" s="217">
        <v>0.03</v>
      </c>
      <c r="CM68" s="221" t="s">
        <v>373</v>
      </c>
      <c r="CN68" s="24"/>
      <c r="CO68" s="24"/>
      <c r="CP68" s="24"/>
      <c r="CQ68" s="25"/>
      <c r="CR68" s="222" t="s">
        <v>126</v>
      </c>
      <c r="CS68" s="33"/>
      <c r="CT68" s="216" t="s">
        <v>127</v>
      </c>
      <c r="CU68" s="217">
        <v>0.03</v>
      </c>
      <c r="CV68" s="221" t="s">
        <v>374</v>
      </c>
      <c r="CW68" s="24"/>
      <c r="CX68" s="24"/>
      <c r="CY68" s="24"/>
      <c r="CZ68" s="25"/>
      <c r="DA68" s="222" t="s">
        <v>126</v>
      </c>
      <c r="DB68" s="33"/>
      <c r="DC68" s="216" t="s">
        <v>127</v>
      </c>
      <c r="DD68" s="217">
        <v>0.03</v>
      </c>
      <c r="DE68" s="221" t="s">
        <v>375</v>
      </c>
      <c r="DF68" s="24"/>
      <c r="DG68" s="24"/>
      <c r="DH68" s="24"/>
      <c r="DI68" s="25"/>
      <c r="DJ68" s="222" t="s">
        <v>126</v>
      </c>
      <c r="DK68" s="33"/>
      <c r="DL68" s="216" t="s">
        <v>127</v>
      </c>
      <c r="DM68" s="217">
        <v>0.03</v>
      </c>
      <c r="DN68" s="221" t="s">
        <v>376</v>
      </c>
      <c r="DO68" s="24"/>
      <c r="DP68" s="24"/>
      <c r="DQ68" s="24"/>
      <c r="DR68" s="25"/>
      <c r="DS68" s="222" t="s">
        <v>126</v>
      </c>
      <c r="DT68" s="33"/>
      <c r="DU68" s="216" t="s">
        <v>127</v>
      </c>
      <c r="DV68" s="217">
        <v>0.03</v>
      </c>
      <c r="DW68" s="221" t="s">
        <v>377</v>
      </c>
      <c r="DX68" s="24"/>
      <c r="DY68" s="24"/>
      <c r="DZ68" s="24"/>
      <c r="EA68" s="25"/>
      <c r="EB68" s="222" t="s">
        <v>126</v>
      </c>
      <c r="EC68" s="33"/>
      <c r="ED68" s="216" t="s">
        <v>127</v>
      </c>
      <c r="EE68" s="217">
        <v>0.03</v>
      </c>
      <c r="EF68" s="221" t="s">
        <v>378</v>
      </c>
      <c r="EG68" s="24"/>
      <c r="EH68" s="24"/>
      <c r="EI68" s="24"/>
      <c r="EJ68" s="25"/>
      <c r="EK68" s="222" t="s">
        <v>126</v>
      </c>
      <c r="EL68" s="33"/>
      <c r="EM68" s="216" t="s">
        <v>127</v>
      </c>
      <c r="EN68" s="218">
        <v>0.03</v>
      </c>
      <c r="EO68" s="221" t="s">
        <v>379</v>
      </c>
      <c r="EP68" s="24"/>
      <c r="EQ68" s="24"/>
      <c r="ER68" s="24"/>
      <c r="ES68" s="25"/>
      <c r="ET68" s="222" t="s">
        <v>126</v>
      </c>
      <c r="EU68" s="33"/>
      <c r="EV68" s="216" t="s">
        <v>127</v>
      </c>
      <c r="EW68" s="218">
        <v>0.01</v>
      </c>
      <c r="EX68" s="221" t="s">
        <v>380</v>
      </c>
      <c r="EY68" s="24"/>
      <c r="EZ68" s="24"/>
      <c r="FA68" s="24"/>
      <c r="FB68" s="25"/>
      <c r="FC68" s="222" t="s">
        <v>126</v>
      </c>
      <c r="FD68" s="33"/>
      <c r="FE68" s="216" t="s">
        <v>127</v>
      </c>
      <c r="FF68" s="217">
        <v>0.03</v>
      </c>
      <c r="FG68" s="221" t="s">
        <v>381</v>
      </c>
      <c r="FH68" s="24"/>
      <c r="FI68" s="24"/>
      <c r="FJ68" s="24"/>
      <c r="FK68" s="25"/>
      <c r="FL68" s="222" t="s">
        <v>126</v>
      </c>
      <c r="FM68" s="33"/>
      <c r="FN68" s="216" t="s">
        <v>127</v>
      </c>
      <c r="FO68" s="218">
        <v>0.03</v>
      </c>
      <c r="FP68" s="221" t="s">
        <v>382</v>
      </c>
      <c r="FQ68" s="24"/>
      <c r="FR68" s="24"/>
      <c r="FS68" s="24"/>
      <c r="FT68" s="25"/>
      <c r="FU68" s="222" t="s">
        <v>126</v>
      </c>
      <c r="FV68" s="33"/>
      <c r="FW68" s="216" t="s">
        <v>127</v>
      </c>
      <c r="FX68" s="217">
        <v>0.03</v>
      </c>
      <c r="FY68" s="221" t="s">
        <v>383</v>
      </c>
      <c r="FZ68" s="24"/>
      <c r="GA68" s="24"/>
      <c r="GB68" s="24"/>
      <c r="GC68" s="25"/>
      <c r="GD68" s="222" t="s">
        <v>126</v>
      </c>
      <c r="GE68" s="33"/>
      <c r="GF68" s="216" t="s">
        <v>127</v>
      </c>
      <c r="GG68" s="217">
        <v>0.03</v>
      </c>
      <c r="GH68" s="221" t="s">
        <v>384</v>
      </c>
      <c r="GI68" s="24"/>
      <c r="GJ68" s="24"/>
      <c r="GK68" s="24"/>
      <c r="GL68" s="25"/>
      <c r="GM68" s="222" t="s">
        <v>126</v>
      </c>
      <c r="GN68" s="33"/>
      <c r="GO68" s="216" t="s">
        <v>127</v>
      </c>
      <c r="GP68" s="217">
        <v>0.03</v>
      </c>
      <c r="GQ68" s="221" t="s">
        <v>385</v>
      </c>
      <c r="GR68" s="24"/>
      <c r="GS68" s="24"/>
      <c r="GT68" s="24"/>
      <c r="GU68" s="25"/>
      <c r="GV68" s="222" t="s">
        <v>126</v>
      </c>
      <c r="GW68" s="33"/>
      <c r="GX68" s="216" t="s">
        <v>127</v>
      </c>
      <c r="GY68" s="218">
        <v>0.03</v>
      </c>
      <c r="GZ68" s="221" t="s">
        <v>386</v>
      </c>
      <c r="HA68" s="24"/>
      <c r="HB68" s="24"/>
      <c r="HC68" s="24"/>
      <c r="HD68" s="25"/>
      <c r="HE68" s="222" t="s">
        <v>126</v>
      </c>
      <c r="HF68" s="33"/>
      <c r="HG68" s="216" t="s">
        <v>127</v>
      </c>
      <c r="HH68" s="223"/>
      <c r="HI68" s="221" t="s">
        <v>387</v>
      </c>
      <c r="HJ68" s="24"/>
      <c r="HK68" s="24"/>
      <c r="HL68" s="24"/>
      <c r="HM68" s="25"/>
      <c r="HN68" s="222" t="s">
        <v>126</v>
      </c>
      <c r="HO68" s="33"/>
      <c r="HP68" s="216" t="s">
        <v>127</v>
      </c>
      <c r="HQ68" s="217">
        <v>0.03</v>
      </c>
      <c r="HR68" s="221" t="s">
        <v>388</v>
      </c>
      <c r="HS68" s="24"/>
      <c r="HT68" s="24"/>
      <c r="HU68" s="24"/>
      <c r="HV68" s="25"/>
      <c r="HW68" s="222" t="s">
        <v>126</v>
      </c>
      <c r="HX68" s="33"/>
      <c r="HY68" s="216" t="s">
        <v>127</v>
      </c>
      <c r="HZ68" s="217">
        <v>0.03</v>
      </c>
      <c r="IA68" s="221" t="s">
        <v>389</v>
      </c>
      <c r="IB68" s="24"/>
      <c r="IC68" s="24"/>
      <c r="ID68" s="24"/>
      <c r="IE68" s="25"/>
      <c r="IF68" s="222" t="s">
        <v>126</v>
      </c>
      <c r="IG68" s="33"/>
      <c r="IH68" s="216" t="s">
        <v>127</v>
      </c>
      <c r="II68" s="217">
        <v>0.03</v>
      </c>
      <c r="IJ68" s="221" t="s">
        <v>390</v>
      </c>
      <c r="IK68" s="24"/>
      <c r="IL68" s="24"/>
      <c r="IM68" s="24"/>
      <c r="IN68" s="25"/>
      <c r="IO68" s="222" t="s">
        <v>126</v>
      </c>
      <c r="IP68" s="33"/>
      <c r="IQ68" s="216" t="s">
        <v>127</v>
      </c>
      <c r="IR68" s="217">
        <v>0.03</v>
      </c>
      <c r="IS68" s="221" t="s">
        <v>391</v>
      </c>
      <c r="IT68" s="24"/>
      <c r="IU68" s="24"/>
      <c r="IV68" s="24"/>
      <c r="IW68" s="25"/>
      <c r="IX68" s="222" t="s">
        <v>126</v>
      </c>
      <c r="IY68" s="33"/>
      <c r="IZ68" s="216" t="s">
        <v>127</v>
      </c>
      <c r="JA68" s="218">
        <v>0.01</v>
      </c>
      <c r="JB68" s="221" t="s">
        <v>392</v>
      </c>
      <c r="JC68" s="24"/>
      <c r="JD68" s="24"/>
      <c r="JE68" s="24"/>
      <c r="JF68" s="25"/>
      <c r="JG68" s="222" t="s">
        <v>126</v>
      </c>
      <c r="JH68" s="33"/>
      <c r="JI68" s="216" t="s">
        <v>127</v>
      </c>
      <c r="JJ68" s="217">
        <v>0.03</v>
      </c>
      <c r="JK68" s="221" t="s">
        <v>393</v>
      </c>
      <c r="JL68" s="24"/>
      <c r="JM68" s="24"/>
      <c r="JN68" s="24"/>
      <c r="JO68" s="25"/>
      <c r="JP68" s="222" t="s">
        <v>126</v>
      </c>
      <c r="JQ68" s="33"/>
      <c r="JR68" s="216" t="s">
        <v>127</v>
      </c>
      <c r="JS68" s="217">
        <v>0.03</v>
      </c>
      <c r="JT68" s="221" t="s">
        <v>394</v>
      </c>
      <c r="JU68" s="24"/>
      <c r="JV68" s="24"/>
      <c r="JW68" s="24"/>
      <c r="JX68" s="25"/>
      <c r="JY68" s="222" t="s">
        <v>126</v>
      </c>
      <c r="JZ68" s="33"/>
      <c r="KA68" s="216" t="s">
        <v>127</v>
      </c>
      <c r="KB68" s="217">
        <v>0.03</v>
      </c>
      <c r="KC68" s="221" t="s">
        <v>395</v>
      </c>
      <c r="KD68" s="24"/>
      <c r="KE68" s="24"/>
      <c r="KF68" s="24"/>
      <c r="KG68" s="25"/>
      <c r="KH68" s="222" t="s">
        <v>126</v>
      </c>
      <c r="KI68" s="33"/>
      <c r="KJ68" s="216" t="s">
        <v>127</v>
      </c>
      <c r="KK68" s="218">
        <v>0.01</v>
      </c>
      <c r="KL68" s="221" t="s">
        <v>396</v>
      </c>
      <c r="KM68" s="24"/>
      <c r="KN68" s="24"/>
      <c r="KO68" s="24"/>
      <c r="KP68" s="25"/>
      <c r="KQ68" s="222" t="s">
        <v>126</v>
      </c>
      <c r="KR68" s="33"/>
      <c r="KS68" s="216" t="s">
        <v>127</v>
      </c>
      <c r="KT68" s="217">
        <v>0.03</v>
      </c>
      <c r="KU68" s="221" t="s">
        <v>397</v>
      </c>
      <c r="KV68" s="24"/>
      <c r="KW68" s="24"/>
      <c r="KX68" s="24"/>
      <c r="KY68" s="25"/>
      <c r="KZ68" s="222" t="s">
        <v>126</v>
      </c>
      <c r="LA68" s="33"/>
      <c r="LB68" s="216" t="s">
        <v>127</v>
      </c>
      <c r="LC68" s="218">
        <v>0.01</v>
      </c>
      <c r="LD68" s="221" t="s">
        <v>398</v>
      </c>
      <c r="LE68" s="24"/>
      <c r="LF68" s="24"/>
      <c r="LG68" s="24"/>
      <c r="LH68" s="25"/>
      <c r="LI68" s="222" t="s">
        <v>126</v>
      </c>
      <c r="LJ68" s="33"/>
      <c r="LK68" s="216" t="s">
        <v>127</v>
      </c>
      <c r="LL68" s="217">
        <v>0.03</v>
      </c>
      <c r="LM68" s="221" t="s">
        <v>399</v>
      </c>
      <c r="LN68" s="24"/>
      <c r="LO68" s="24"/>
      <c r="LP68" s="24"/>
      <c r="LQ68" s="25"/>
      <c r="LR68" s="222" t="s">
        <v>126</v>
      </c>
      <c r="LS68" s="33"/>
      <c r="LT68" s="216" t="s">
        <v>127</v>
      </c>
      <c r="LU68" s="217">
        <v>0.03</v>
      </c>
      <c r="LV68" s="221" t="s">
        <v>400</v>
      </c>
      <c r="LW68" s="24"/>
      <c r="LX68" s="24"/>
      <c r="LY68" s="24"/>
      <c r="LZ68" s="25"/>
      <c r="MA68" s="222" t="s">
        <v>126</v>
      </c>
      <c r="MB68" s="33"/>
      <c r="MC68" s="216" t="s">
        <v>127</v>
      </c>
      <c r="MD68" s="217">
        <v>0.03</v>
      </c>
    </row>
    <row r="69" ht="60.0" customHeight="1">
      <c r="A69" s="224" t="s">
        <v>401</v>
      </c>
      <c r="B69" s="225"/>
      <c r="C69" s="225"/>
      <c r="D69" s="225"/>
      <c r="E69" s="226"/>
      <c r="F69" s="227" t="s">
        <v>128</v>
      </c>
      <c r="G69" s="33"/>
      <c r="H69" s="216" t="s">
        <v>129</v>
      </c>
      <c r="I69" s="217">
        <v>0.05</v>
      </c>
      <c r="J69" s="224" t="s">
        <v>401</v>
      </c>
      <c r="K69" s="225"/>
      <c r="L69" s="225"/>
      <c r="M69" s="225"/>
      <c r="N69" s="226"/>
      <c r="O69" s="227" t="s">
        <v>128</v>
      </c>
      <c r="P69" s="33"/>
      <c r="Q69" s="216" t="s">
        <v>129</v>
      </c>
      <c r="R69" s="217">
        <v>0.05</v>
      </c>
      <c r="S69" s="224" t="s">
        <v>401</v>
      </c>
      <c r="T69" s="225"/>
      <c r="U69" s="225"/>
      <c r="V69" s="225"/>
      <c r="W69" s="226"/>
      <c r="X69" s="227" t="s">
        <v>128</v>
      </c>
      <c r="Y69" s="33"/>
      <c r="Z69" s="216" t="s">
        <v>129</v>
      </c>
      <c r="AA69" s="218">
        <v>0.04</v>
      </c>
      <c r="AB69" s="224" t="s">
        <v>401</v>
      </c>
      <c r="AC69" s="225"/>
      <c r="AD69" s="225"/>
      <c r="AE69" s="225"/>
      <c r="AF69" s="226"/>
      <c r="AG69" s="227" t="s">
        <v>128</v>
      </c>
      <c r="AH69" s="33"/>
      <c r="AI69" s="216" t="s">
        <v>129</v>
      </c>
      <c r="AJ69" s="217">
        <v>0.05</v>
      </c>
      <c r="AK69" s="224" t="s">
        <v>401</v>
      </c>
      <c r="AL69" s="225"/>
      <c r="AM69" s="225"/>
      <c r="AN69" s="225"/>
      <c r="AO69" s="226"/>
      <c r="AP69" s="227" t="s">
        <v>128</v>
      </c>
      <c r="AQ69" s="33"/>
      <c r="AR69" s="216" t="s">
        <v>129</v>
      </c>
      <c r="AS69" s="217">
        <v>0.05</v>
      </c>
      <c r="AT69" s="224" t="s">
        <v>401</v>
      </c>
      <c r="AU69" s="225"/>
      <c r="AV69" s="225"/>
      <c r="AW69" s="225"/>
      <c r="AX69" s="226"/>
      <c r="AY69" s="227" t="s">
        <v>128</v>
      </c>
      <c r="AZ69" s="33"/>
      <c r="BA69" s="216" t="s">
        <v>129</v>
      </c>
      <c r="BB69" s="218">
        <v>0.05</v>
      </c>
      <c r="BC69" s="224" t="s">
        <v>401</v>
      </c>
      <c r="BD69" s="225"/>
      <c r="BE69" s="225"/>
      <c r="BF69" s="225"/>
      <c r="BG69" s="226"/>
      <c r="BH69" s="227" t="s">
        <v>128</v>
      </c>
      <c r="BI69" s="33"/>
      <c r="BJ69" s="216" t="s">
        <v>129</v>
      </c>
      <c r="BK69" s="219">
        <v>0.085</v>
      </c>
      <c r="BL69" s="224" t="s">
        <v>401</v>
      </c>
      <c r="BM69" s="225"/>
      <c r="BN69" s="225"/>
      <c r="BO69" s="225"/>
      <c r="BP69" s="226"/>
      <c r="BQ69" s="227" t="s">
        <v>128</v>
      </c>
      <c r="BR69" s="33"/>
      <c r="BS69" s="216" t="s">
        <v>129</v>
      </c>
      <c r="BT69" s="218">
        <v>0.05</v>
      </c>
      <c r="BU69" s="224" t="s">
        <v>401</v>
      </c>
      <c r="BV69" s="225"/>
      <c r="BW69" s="225"/>
      <c r="BX69" s="225"/>
      <c r="BY69" s="226"/>
      <c r="BZ69" s="227" t="s">
        <v>128</v>
      </c>
      <c r="CA69" s="33"/>
      <c r="CB69" s="216" t="s">
        <v>129</v>
      </c>
      <c r="CC69" s="218">
        <v>0.05</v>
      </c>
      <c r="CD69" s="224" t="s">
        <v>401</v>
      </c>
      <c r="CE69" s="225"/>
      <c r="CF69" s="225"/>
      <c r="CG69" s="225"/>
      <c r="CH69" s="226"/>
      <c r="CI69" s="227" t="s">
        <v>128</v>
      </c>
      <c r="CJ69" s="33"/>
      <c r="CK69" s="216" t="s">
        <v>129</v>
      </c>
      <c r="CL69" s="217">
        <v>0.05</v>
      </c>
      <c r="CM69" s="224" t="s">
        <v>401</v>
      </c>
      <c r="CN69" s="225"/>
      <c r="CO69" s="225"/>
      <c r="CP69" s="225"/>
      <c r="CQ69" s="226"/>
      <c r="CR69" s="227" t="s">
        <v>128</v>
      </c>
      <c r="CS69" s="33"/>
      <c r="CT69" s="216" t="s">
        <v>129</v>
      </c>
      <c r="CU69" s="217">
        <v>0.05</v>
      </c>
      <c r="CV69" s="224" t="s">
        <v>401</v>
      </c>
      <c r="CW69" s="225"/>
      <c r="CX69" s="225"/>
      <c r="CY69" s="225"/>
      <c r="CZ69" s="226"/>
      <c r="DA69" s="227" t="s">
        <v>128</v>
      </c>
      <c r="DB69" s="33"/>
      <c r="DC69" s="216" t="s">
        <v>129</v>
      </c>
      <c r="DD69" s="217">
        <v>0.05</v>
      </c>
      <c r="DE69" s="224" t="s">
        <v>401</v>
      </c>
      <c r="DF69" s="225"/>
      <c r="DG69" s="225"/>
      <c r="DH69" s="225"/>
      <c r="DI69" s="226"/>
      <c r="DJ69" s="227" t="s">
        <v>128</v>
      </c>
      <c r="DK69" s="33"/>
      <c r="DL69" s="216" t="s">
        <v>129</v>
      </c>
      <c r="DM69" s="217">
        <v>0.05</v>
      </c>
      <c r="DN69" s="224" t="s">
        <v>401</v>
      </c>
      <c r="DO69" s="225"/>
      <c r="DP69" s="225"/>
      <c r="DQ69" s="225"/>
      <c r="DR69" s="226"/>
      <c r="DS69" s="227" t="s">
        <v>128</v>
      </c>
      <c r="DT69" s="33"/>
      <c r="DU69" s="216" t="s">
        <v>129</v>
      </c>
      <c r="DV69" s="217">
        <v>0.05</v>
      </c>
      <c r="DW69" s="224" t="s">
        <v>401</v>
      </c>
      <c r="DX69" s="225"/>
      <c r="DY69" s="225"/>
      <c r="DZ69" s="225"/>
      <c r="EA69" s="226"/>
      <c r="EB69" s="227" t="s">
        <v>128</v>
      </c>
      <c r="EC69" s="33"/>
      <c r="ED69" s="216" t="s">
        <v>129</v>
      </c>
      <c r="EE69" s="217">
        <v>0.05</v>
      </c>
      <c r="EF69" s="224" t="s">
        <v>401</v>
      </c>
      <c r="EG69" s="225"/>
      <c r="EH69" s="225"/>
      <c r="EI69" s="225"/>
      <c r="EJ69" s="226"/>
      <c r="EK69" s="227" t="s">
        <v>128</v>
      </c>
      <c r="EL69" s="33"/>
      <c r="EM69" s="216" t="s">
        <v>129</v>
      </c>
      <c r="EN69" s="218">
        <v>0.05</v>
      </c>
      <c r="EO69" s="224" t="s">
        <v>401</v>
      </c>
      <c r="EP69" s="225"/>
      <c r="EQ69" s="225"/>
      <c r="ER69" s="225"/>
      <c r="ES69" s="226"/>
      <c r="ET69" s="227" t="s">
        <v>128</v>
      </c>
      <c r="EU69" s="33"/>
      <c r="EV69" s="216" t="s">
        <v>129</v>
      </c>
      <c r="EW69" s="217">
        <v>0.05</v>
      </c>
      <c r="EX69" s="224" t="s">
        <v>401</v>
      </c>
      <c r="EY69" s="225"/>
      <c r="EZ69" s="225"/>
      <c r="FA69" s="225"/>
      <c r="FB69" s="226"/>
      <c r="FC69" s="227" t="s">
        <v>128</v>
      </c>
      <c r="FD69" s="33"/>
      <c r="FE69" s="216" t="s">
        <v>129</v>
      </c>
      <c r="FF69" s="217">
        <v>0.05</v>
      </c>
      <c r="FG69" s="224" t="s">
        <v>401</v>
      </c>
      <c r="FH69" s="225"/>
      <c r="FI69" s="225"/>
      <c r="FJ69" s="225"/>
      <c r="FK69" s="226"/>
      <c r="FL69" s="227" t="s">
        <v>128</v>
      </c>
      <c r="FM69" s="33"/>
      <c r="FN69" s="216" t="s">
        <v>129</v>
      </c>
      <c r="FO69" s="218">
        <v>0.05</v>
      </c>
      <c r="FP69" s="224" t="s">
        <v>401</v>
      </c>
      <c r="FQ69" s="225"/>
      <c r="FR69" s="225"/>
      <c r="FS69" s="225"/>
      <c r="FT69" s="226"/>
      <c r="FU69" s="227" t="s">
        <v>128</v>
      </c>
      <c r="FV69" s="33"/>
      <c r="FW69" s="216" t="s">
        <v>129</v>
      </c>
      <c r="FX69" s="217">
        <v>0.05</v>
      </c>
      <c r="FY69" s="224" t="s">
        <v>401</v>
      </c>
      <c r="FZ69" s="225"/>
      <c r="GA69" s="225"/>
      <c r="GB69" s="225"/>
      <c r="GC69" s="226"/>
      <c r="GD69" s="227" t="s">
        <v>128</v>
      </c>
      <c r="GE69" s="33"/>
      <c r="GF69" s="216" t="s">
        <v>129</v>
      </c>
      <c r="GG69" s="217">
        <v>0.05</v>
      </c>
      <c r="GH69" s="224" t="s">
        <v>401</v>
      </c>
      <c r="GI69" s="225"/>
      <c r="GJ69" s="225"/>
      <c r="GK69" s="225"/>
      <c r="GL69" s="226"/>
      <c r="GM69" s="227" t="s">
        <v>128</v>
      </c>
      <c r="GN69" s="33"/>
      <c r="GO69" s="216" t="s">
        <v>129</v>
      </c>
      <c r="GP69" s="217">
        <v>0.05</v>
      </c>
      <c r="GQ69" s="224" t="s">
        <v>401</v>
      </c>
      <c r="GR69" s="225"/>
      <c r="GS69" s="225"/>
      <c r="GT69" s="225"/>
      <c r="GU69" s="226"/>
      <c r="GV69" s="227" t="s">
        <v>128</v>
      </c>
      <c r="GW69" s="33"/>
      <c r="GX69" s="216" t="s">
        <v>129</v>
      </c>
      <c r="GY69" s="218">
        <v>0.05</v>
      </c>
      <c r="GZ69" s="224" t="s">
        <v>402</v>
      </c>
      <c r="HA69" s="225"/>
      <c r="HB69" s="225"/>
      <c r="HC69" s="225"/>
      <c r="HD69" s="226"/>
      <c r="HE69" s="227" t="s">
        <v>128</v>
      </c>
      <c r="HF69" s="33"/>
      <c r="HG69" s="216" t="s">
        <v>129</v>
      </c>
      <c r="HH69" s="228"/>
      <c r="HI69" s="224" t="s">
        <v>401</v>
      </c>
      <c r="HJ69" s="225"/>
      <c r="HK69" s="225"/>
      <c r="HL69" s="225"/>
      <c r="HM69" s="226"/>
      <c r="HN69" s="227" t="s">
        <v>128</v>
      </c>
      <c r="HO69" s="33"/>
      <c r="HP69" s="216" t="s">
        <v>129</v>
      </c>
      <c r="HQ69" s="217">
        <v>0.05</v>
      </c>
      <c r="HR69" s="224" t="s">
        <v>401</v>
      </c>
      <c r="HS69" s="225"/>
      <c r="HT69" s="225"/>
      <c r="HU69" s="225"/>
      <c r="HV69" s="226"/>
      <c r="HW69" s="227" t="s">
        <v>128</v>
      </c>
      <c r="HX69" s="33"/>
      <c r="HY69" s="216" t="s">
        <v>129</v>
      </c>
      <c r="HZ69" s="217">
        <v>0.05</v>
      </c>
      <c r="IA69" s="224" t="s">
        <v>401</v>
      </c>
      <c r="IB69" s="225"/>
      <c r="IC69" s="225"/>
      <c r="ID69" s="225"/>
      <c r="IE69" s="226"/>
      <c r="IF69" s="227" t="s">
        <v>128</v>
      </c>
      <c r="IG69" s="33"/>
      <c r="IH69" s="216" t="s">
        <v>129</v>
      </c>
      <c r="II69" s="217">
        <v>0.05</v>
      </c>
      <c r="IJ69" s="224" t="s">
        <v>401</v>
      </c>
      <c r="IK69" s="225"/>
      <c r="IL69" s="225"/>
      <c r="IM69" s="225"/>
      <c r="IN69" s="226"/>
      <c r="IO69" s="227" t="s">
        <v>128</v>
      </c>
      <c r="IP69" s="33"/>
      <c r="IQ69" s="216" t="s">
        <v>129</v>
      </c>
      <c r="IR69" s="217">
        <v>0.05</v>
      </c>
      <c r="IS69" s="224" t="s">
        <v>401</v>
      </c>
      <c r="IT69" s="225"/>
      <c r="IU69" s="225"/>
      <c r="IV69" s="225"/>
      <c r="IW69" s="226"/>
      <c r="IX69" s="227" t="s">
        <v>128</v>
      </c>
      <c r="IY69" s="33"/>
      <c r="IZ69" s="216" t="s">
        <v>129</v>
      </c>
      <c r="JA69" s="218">
        <v>0.1</v>
      </c>
      <c r="JB69" s="224" t="s">
        <v>401</v>
      </c>
      <c r="JC69" s="225"/>
      <c r="JD69" s="225"/>
      <c r="JE69" s="225"/>
      <c r="JF69" s="226"/>
      <c r="JG69" s="227" t="s">
        <v>128</v>
      </c>
      <c r="JH69" s="33"/>
      <c r="JI69" s="216" t="s">
        <v>129</v>
      </c>
      <c r="JJ69" s="217">
        <v>0.05</v>
      </c>
      <c r="JK69" s="224" t="s">
        <v>401</v>
      </c>
      <c r="JL69" s="225"/>
      <c r="JM69" s="225"/>
      <c r="JN69" s="225"/>
      <c r="JO69" s="226"/>
      <c r="JP69" s="227" t="s">
        <v>128</v>
      </c>
      <c r="JQ69" s="33"/>
      <c r="JR69" s="216" t="s">
        <v>129</v>
      </c>
      <c r="JS69" s="217">
        <v>0.05</v>
      </c>
      <c r="JT69" s="224" t="s">
        <v>401</v>
      </c>
      <c r="JU69" s="225"/>
      <c r="JV69" s="225"/>
      <c r="JW69" s="225"/>
      <c r="JX69" s="226"/>
      <c r="JY69" s="227" t="s">
        <v>128</v>
      </c>
      <c r="JZ69" s="33"/>
      <c r="KA69" s="216" t="s">
        <v>129</v>
      </c>
      <c r="KB69" s="217">
        <v>0.05</v>
      </c>
      <c r="KC69" s="224" t="s">
        <v>401</v>
      </c>
      <c r="KD69" s="225"/>
      <c r="KE69" s="225"/>
      <c r="KF69" s="225"/>
      <c r="KG69" s="226"/>
      <c r="KH69" s="227" t="s">
        <v>128</v>
      </c>
      <c r="KI69" s="33"/>
      <c r="KJ69" s="216" t="s">
        <v>129</v>
      </c>
      <c r="KK69" s="217">
        <v>0.05</v>
      </c>
      <c r="KL69" s="224" t="s">
        <v>401</v>
      </c>
      <c r="KM69" s="225"/>
      <c r="KN69" s="225"/>
      <c r="KO69" s="225"/>
      <c r="KP69" s="226"/>
      <c r="KQ69" s="227" t="s">
        <v>128</v>
      </c>
      <c r="KR69" s="33"/>
      <c r="KS69" s="216" t="s">
        <v>129</v>
      </c>
      <c r="KT69" s="217">
        <v>0.05</v>
      </c>
      <c r="KU69" s="224" t="s">
        <v>401</v>
      </c>
      <c r="KV69" s="225"/>
      <c r="KW69" s="225"/>
      <c r="KX69" s="225"/>
      <c r="KY69" s="226"/>
      <c r="KZ69" s="227" t="s">
        <v>128</v>
      </c>
      <c r="LA69" s="33"/>
      <c r="LB69" s="216" t="s">
        <v>129</v>
      </c>
      <c r="LC69" s="217">
        <v>0.05</v>
      </c>
      <c r="LD69" s="224" t="s">
        <v>401</v>
      </c>
      <c r="LE69" s="225"/>
      <c r="LF69" s="225"/>
      <c r="LG69" s="225"/>
      <c r="LH69" s="226"/>
      <c r="LI69" s="227" t="s">
        <v>128</v>
      </c>
      <c r="LJ69" s="33"/>
      <c r="LK69" s="216" t="s">
        <v>129</v>
      </c>
      <c r="LL69" s="217">
        <v>0.05</v>
      </c>
      <c r="LM69" s="224" t="s">
        <v>401</v>
      </c>
      <c r="LN69" s="225"/>
      <c r="LO69" s="225"/>
      <c r="LP69" s="225"/>
      <c r="LQ69" s="226"/>
      <c r="LR69" s="227" t="s">
        <v>128</v>
      </c>
      <c r="LS69" s="33"/>
      <c r="LT69" s="216" t="s">
        <v>129</v>
      </c>
      <c r="LU69" s="217">
        <v>0.05</v>
      </c>
      <c r="LV69" s="224" t="s">
        <v>401</v>
      </c>
      <c r="LW69" s="225"/>
      <c r="LX69" s="225"/>
      <c r="LY69" s="225"/>
      <c r="LZ69" s="226"/>
      <c r="MA69" s="227" t="s">
        <v>128</v>
      </c>
      <c r="MB69" s="33"/>
      <c r="MC69" s="216" t="s">
        <v>129</v>
      </c>
      <c r="MD69" s="217">
        <v>0.05</v>
      </c>
    </row>
    <row r="70">
      <c r="A70" s="229"/>
      <c r="B70" s="230"/>
      <c r="C70" s="230"/>
      <c r="D70" s="230"/>
      <c r="E70" s="231"/>
      <c r="F70" s="232" t="s">
        <v>130</v>
      </c>
      <c r="G70" s="25"/>
      <c r="H70" s="233" t="s">
        <v>131</v>
      </c>
      <c r="I70" s="234">
        <f>+I67+I68+I69</f>
        <v>0.3</v>
      </c>
      <c r="J70" s="229"/>
      <c r="K70" s="230"/>
      <c r="L70" s="230"/>
      <c r="M70" s="230"/>
      <c r="N70" s="231"/>
      <c r="O70" s="232" t="s">
        <v>130</v>
      </c>
      <c r="P70" s="25"/>
      <c r="Q70" s="233" t="s">
        <v>131</v>
      </c>
      <c r="R70" s="234">
        <f>+R67+R68+R69</f>
        <v>0.3</v>
      </c>
      <c r="S70" s="229"/>
      <c r="T70" s="230"/>
      <c r="U70" s="230"/>
      <c r="V70" s="230"/>
      <c r="W70" s="231"/>
      <c r="X70" s="232" t="s">
        <v>130</v>
      </c>
      <c r="Y70" s="25"/>
      <c r="Z70" s="233" t="s">
        <v>131</v>
      </c>
      <c r="AA70" s="234">
        <f>+AA67+AA68+AA69</f>
        <v>0.3</v>
      </c>
      <c r="AB70" s="229"/>
      <c r="AC70" s="230"/>
      <c r="AD70" s="230"/>
      <c r="AE70" s="230"/>
      <c r="AF70" s="231"/>
      <c r="AG70" s="232" t="s">
        <v>130</v>
      </c>
      <c r="AH70" s="25"/>
      <c r="AI70" s="233" t="s">
        <v>131</v>
      </c>
      <c r="AJ70" s="234">
        <f>+AJ67+AJ68+AJ69</f>
        <v>0.3</v>
      </c>
      <c r="AK70" s="229"/>
      <c r="AL70" s="230"/>
      <c r="AM70" s="230"/>
      <c r="AN70" s="230"/>
      <c r="AO70" s="231"/>
      <c r="AP70" s="232" t="s">
        <v>130</v>
      </c>
      <c r="AQ70" s="25"/>
      <c r="AR70" s="233" t="s">
        <v>131</v>
      </c>
      <c r="AS70" s="234">
        <f>+AS67+AS68+AS69</f>
        <v>0.3</v>
      </c>
      <c r="AT70" s="229"/>
      <c r="AU70" s="230"/>
      <c r="AV70" s="230"/>
      <c r="AW70" s="230"/>
      <c r="AX70" s="231"/>
      <c r="AY70" s="232" t="s">
        <v>130</v>
      </c>
      <c r="AZ70" s="25"/>
      <c r="BA70" s="233" t="s">
        <v>131</v>
      </c>
      <c r="BB70" s="234">
        <f>+BB67+BB68+BB69</f>
        <v>0.3</v>
      </c>
      <c r="BC70" s="229"/>
      <c r="BD70" s="230"/>
      <c r="BE70" s="230"/>
      <c r="BF70" s="230"/>
      <c r="BG70" s="231"/>
      <c r="BH70" s="232" t="s">
        <v>130</v>
      </c>
      <c r="BI70" s="25"/>
      <c r="BJ70" s="233" t="s">
        <v>131</v>
      </c>
      <c r="BK70" s="234">
        <f>+BK67+BK68+BK69</f>
        <v>0.3</v>
      </c>
      <c r="BL70" s="229"/>
      <c r="BM70" s="230"/>
      <c r="BN70" s="230"/>
      <c r="BO70" s="230"/>
      <c r="BP70" s="231"/>
      <c r="BQ70" s="232" t="s">
        <v>130</v>
      </c>
      <c r="BR70" s="25"/>
      <c r="BS70" s="233" t="s">
        <v>131</v>
      </c>
      <c r="BT70" s="234">
        <f>+BT67+BT68+BT69</f>
        <v>0.3</v>
      </c>
      <c r="BU70" s="229"/>
      <c r="BV70" s="230"/>
      <c r="BW70" s="230"/>
      <c r="BX70" s="230"/>
      <c r="BY70" s="231"/>
      <c r="BZ70" s="232" t="s">
        <v>130</v>
      </c>
      <c r="CA70" s="25"/>
      <c r="CB70" s="233" t="s">
        <v>131</v>
      </c>
      <c r="CC70" s="234">
        <f>+CC67+CC68+CC69</f>
        <v>0.3</v>
      </c>
      <c r="CD70" s="229"/>
      <c r="CE70" s="230"/>
      <c r="CF70" s="230"/>
      <c r="CG70" s="230"/>
      <c r="CH70" s="231"/>
      <c r="CI70" s="232" t="s">
        <v>130</v>
      </c>
      <c r="CJ70" s="25"/>
      <c r="CK70" s="233" t="s">
        <v>131</v>
      </c>
      <c r="CL70" s="234">
        <f>+CL67+CL68+CL69</f>
        <v>0.3</v>
      </c>
      <c r="CM70" s="229"/>
      <c r="CN70" s="230"/>
      <c r="CO70" s="230"/>
      <c r="CP70" s="230"/>
      <c r="CQ70" s="231"/>
      <c r="CR70" s="232" t="s">
        <v>130</v>
      </c>
      <c r="CS70" s="25"/>
      <c r="CT70" s="233" t="s">
        <v>131</v>
      </c>
      <c r="CU70" s="234">
        <f>+CU67+CU68+CU69</f>
        <v>0.3</v>
      </c>
      <c r="CV70" s="229"/>
      <c r="CW70" s="230"/>
      <c r="CX70" s="230"/>
      <c r="CY70" s="230"/>
      <c r="CZ70" s="231"/>
      <c r="DA70" s="232" t="s">
        <v>130</v>
      </c>
      <c r="DB70" s="25"/>
      <c r="DC70" s="233" t="s">
        <v>131</v>
      </c>
      <c r="DD70" s="234">
        <f>+DD67+DD68+DD69</f>
        <v>0.3</v>
      </c>
      <c r="DE70" s="229"/>
      <c r="DF70" s="230"/>
      <c r="DG70" s="230"/>
      <c r="DH70" s="230"/>
      <c r="DI70" s="231"/>
      <c r="DJ70" s="232" t="s">
        <v>130</v>
      </c>
      <c r="DK70" s="25"/>
      <c r="DL70" s="233" t="s">
        <v>131</v>
      </c>
      <c r="DM70" s="234">
        <f>+DM67+DM68+DM69</f>
        <v>0.3</v>
      </c>
      <c r="DN70" s="229"/>
      <c r="DO70" s="230"/>
      <c r="DP70" s="230"/>
      <c r="DQ70" s="230"/>
      <c r="DR70" s="231"/>
      <c r="DS70" s="232" t="s">
        <v>130</v>
      </c>
      <c r="DT70" s="25"/>
      <c r="DU70" s="233" t="s">
        <v>131</v>
      </c>
      <c r="DV70" s="234">
        <f>+DV67+DV68+DV69</f>
        <v>0.3</v>
      </c>
      <c r="DW70" s="229"/>
      <c r="DX70" s="230"/>
      <c r="DY70" s="230"/>
      <c r="DZ70" s="230"/>
      <c r="EA70" s="231"/>
      <c r="EB70" s="232" t="s">
        <v>130</v>
      </c>
      <c r="EC70" s="25"/>
      <c r="ED70" s="233" t="s">
        <v>131</v>
      </c>
      <c r="EE70" s="234">
        <f>+EE67+EE68+EE69</f>
        <v>0.3</v>
      </c>
      <c r="EF70" s="229"/>
      <c r="EG70" s="230"/>
      <c r="EH70" s="230"/>
      <c r="EI70" s="230"/>
      <c r="EJ70" s="231"/>
      <c r="EK70" s="232" t="s">
        <v>130</v>
      </c>
      <c r="EL70" s="25"/>
      <c r="EM70" s="233" t="s">
        <v>131</v>
      </c>
      <c r="EN70" s="234">
        <f>+EN67+EN68+EN69</f>
        <v>0.3</v>
      </c>
      <c r="EO70" s="229"/>
      <c r="EP70" s="230"/>
      <c r="EQ70" s="230"/>
      <c r="ER70" s="230"/>
      <c r="ES70" s="231"/>
      <c r="ET70" s="232" t="s">
        <v>130</v>
      </c>
      <c r="EU70" s="25"/>
      <c r="EV70" s="233" t="s">
        <v>131</v>
      </c>
      <c r="EW70" s="234">
        <f>+EW67+EW68+EW69</f>
        <v>0.3</v>
      </c>
      <c r="EX70" s="229"/>
      <c r="EY70" s="230"/>
      <c r="EZ70" s="230"/>
      <c r="FA70" s="230"/>
      <c r="FB70" s="231"/>
      <c r="FC70" s="232" t="s">
        <v>130</v>
      </c>
      <c r="FD70" s="25"/>
      <c r="FE70" s="233" t="s">
        <v>131</v>
      </c>
      <c r="FF70" s="234">
        <f>+FF67+FF68+FF69</f>
        <v>0.3</v>
      </c>
      <c r="FG70" s="229"/>
      <c r="FH70" s="230"/>
      <c r="FI70" s="230"/>
      <c r="FJ70" s="230"/>
      <c r="FK70" s="231"/>
      <c r="FL70" s="232" t="s">
        <v>130</v>
      </c>
      <c r="FM70" s="25"/>
      <c r="FN70" s="233" t="s">
        <v>131</v>
      </c>
      <c r="FO70" s="234">
        <f>+FO67+FO68+FO69</f>
        <v>0.3</v>
      </c>
      <c r="FP70" s="229"/>
      <c r="FQ70" s="230"/>
      <c r="FR70" s="230"/>
      <c r="FS70" s="230"/>
      <c r="FT70" s="231"/>
      <c r="FU70" s="232" t="s">
        <v>130</v>
      </c>
      <c r="FV70" s="25"/>
      <c r="FW70" s="233" t="s">
        <v>131</v>
      </c>
      <c r="FX70" s="234">
        <f>+FX67+FX68+FX69</f>
        <v>0.3</v>
      </c>
      <c r="FY70" s="229"/>
      <c r="FZ70" s="230"/>
      <c r="GA70" s="230"/>
      <c r="GB70" s="230"/>
      <c r="GC70" s="231"/>
      <c r="GD70" s="232" t="s">
        <v>130</v>
      </c>
      <c r="GE70" s="25"/>
      <c r="GF70" s="233" t="s">
        <v>131</v>
      </c>
      <c r="GG70" s="234">
        <f>+GG67+GG68+GG69</f>
        <v>0.3</v>
      </c>
      <c r="GH70" s="229"/>
      <c r="GI70" s="230"/>
      <c r="GJ70" s="230"/>
      <c r="GK70" s="230"/>
      <c r="GL70" s="231"/>
      <c r="GM70" s="232" t="s">
        <v>130</v>
      </c>
      <c r="GN70" s="25"/>
      <c r="GO70" s="233" t="s">
        <v>131</v>
      </c>
      <c r="GP70" s="234">
        <f>+GP67+GP68+GP69</f>
        <v>0.3</v>
      </c>
      <c r="GQ70" s="229"/>
      <c r="GR70" s="230"/>
      <c r="GS70" s="230"/>
      <c r="GT70" s="230"/>
      <c r="GU70" s="231"/>
      <c r="GV70" s="232" t="s">
        <v>130</v>
      </c>
      <c r="GW70" s="25"/>
      <c r="GX70" s="233" t="s">
        <v>131</v>
      </c>
      <c r="GY70" s="234">
        <f>+GY67+GY68+GY69</f>
        <v>0.3</v>
      </c>
      <c r="GZ70" s="229"/>
      <c r="HA70" s="230"/>
      <c r="HB70" s="230"/>
      <c r="HC70" s="230"/>
      <c r="HD70" s="231"/>
      <c r="HE70" s="232" t="s">
        <v>130</v>
      </c>
      <c r="HF70" s="25"/>
      <c r="HG70" s="233" t="s">
        <v>131</v>
      </c>
      <c r="HH70" s="234"/>
      <c r="HI70" s="229"/>
      <c r="HJ70" s="230"/>
      <c r="HK70" s="230"/>
      <c r="HL70" s="230"/>
      <c r="HM70" s="231"/>
      <c r="HN70" s="232" t="s">
        <v>130</v>
      </c>
      <c r="HO70" s="25"/>
      <c r="HP70" s="233" t="s">
        <v>131</v>
      </c>
      <c r="HQ70" s="234">
        <f>+HQ67+HQ68+HQ69</f>
        <v>0.3</v>
      </c>
      <c r="HR70" s="229"/>
      <c r="HS70" s="230"/>
      <c r="HT70" s="230"/>
      <c r="HU70" s="230"/>
      <c r="HV70" s="231"/>
      <c r="HW70" s="232" t="s">
        <v>130</v>
      </c>
      <c r="HX70" s="25"/>
      <c r="HY70" s="233" t="s">
        <v>131</v>
      </c>
      <c r="HZ70" s="234">
        <f>+HZ67+HZ68+HZ69</f>
        <v>0.3</v>
      </c>
      <c r="IA70" s="229"/>
      <c r="IB70" s="230"/>
      <c r="IC70" s="230"/>
      <c r="ID70" s="230"/>
      <c r="IE70" s="231"/>
      <c r="IF70" s="232" t="s">
        <v>130</v>
      </c>
      <c r="IG70" s="25"/>
      <c r="IH70" s="233" t="s">
        <v>131</v>
      </c>
      <c r="II70" s="234">
        <f>+II67+II68+II69</f>
        <v>0.3</v>
      </c>
      <c r="IJ70" s="229"/>
      <c r="IK70" s="230"/>
      <c r="IL70" s="230"/>
      <c r="IM70" s="230"/>
      <c r="IN70" s="231"/>
      <c r="IO70" s="232" t="s">
        <v>130</v>
      </c>
      <c r="IP70" s="25"/>
      <c r="IQ70" s="233" t="s">
        <v>131</v>
      </c>
      <c r="IR70" s="234">
        <f>+IR67+IR68+IR69</f>
        <v>0.3</v>
      </c>
      <c r="IS70" s="229"/>
      <c r="IT70" s="230"/>
      <c r="IU70" s="230"/>
      <c r="IV70" s="230"/>
      <c r="IW70" s="231"/>
      <c r="IX70" s="232" t="s">
        <v>130</v>
      </c>
      <c r="IY70" s="25"/>
      <c r="IZ70" s="233" t="s">
        <v>131</v>
      </c>
      <c r="JA70" s="234">
        <f>+JA67+JA68+JA69</f>
        <v>0.3</v>
      </c>
      <c r="JB70" s="229"/>
      <c r="JC70" s="230"/>
      <c r="JD70" s="230"/>
      <c r="JE70" s="230"/>
      <c r="JF70" s="231"/>
      <c r="JG70" s="232" t="s">
        <v>130</v>
      </c>
      <c r="JH70" s="25"/>
      <c r="JI70" s="233" t="s">
        <v>131</v>
      </c>
      <c r="JJ70" s="234">
        <f>+JJ67+JJ68+JJ69</f>
        <v>0.3</v>
      </c>
      <c r="JK70" s="229"/>
      <c r="JL70" s="230"/>
      <c r="JM70" s="230"/>
      <c r="JN70" s="230"/>
      <c r="JO70" s="231"/>
      <c r="JP70" s="232" t="s">
        <v>130</v>
      </c>
      <c r="JQ70" s="25"/>
      <c r="JR70" s="233" t="s">
        <v>131</v>
      </c>
      <c r="JS70" s="234">
        <f>+JS67+JS68+JS69</f>
        <v>0.3</v>
      </c>
      <c r="JT70" s="229"/>
      <c r="JU70" s="230"/>
      <c r="JV70" s="230"/>
      <c r="JW70" s="230"/>
      <c r="JX70" s="231"/>
      <c r="JY70" s="232" t="s">
        <v>130</v>
      </c>
      <c r="JZ70" s="25"/>
      <c r="KA70" s="233" t="s">
        <v>131</v>
      </c>
      <c r="KB70" s="234">
        <f>+KB67+KB68+KB69</f>
        <v>0.3</v>
      </c>
      <c r="KC70" s="229"/>
      <c r="KD70" s="230"/>
      <c r="KE70" s="230"/>
      <c r="KF70" s="230"/>
      <c r="KG70" s="231"/>
      <c r="KH70" s="232" t="s">
        <v>130</v>
      </c>
      <c r="KI70" s="25"/>
      <c r="KJ70" s="233" t="s">
        <v>131</v>
      </c>
      <c r="KK70" s="234">
        <f>+KK67+KK68+KK69</f>
        <v>0.3</v>
      </c>
      <c r="KL70" s="229"/>
      <c r="KM70" s="230"/>
      <c r="KN70" s="230"/>
      <c r="KO70" s="230"/>
      <c r="KP70" s="231"/>
      <c r="KQ70" s="232" t="s">
        <v>130</v>
      </c>
      <c r="KR70" s="25"/>
      <c r="KS70" s="233" t="s">
        <v>131</v>
      </c>
      <c r="KT70" s="234">
        <f>+KT67+KT68+KT69</f>
        <v>0.3</v>
      </c>
      <c r="KU70" s="229"/>
      <c r="KV70" s="230"/>
      <c r="KW70" s="230"/>
      <c r="KX70" s="230"/>
      <c r="KY70" s="231"/>
      <c r="KZ70" s="232" t="s">
        <v>130</v>
      </c>
      <c r="LA70" s="25"/>
      <c r="LB70" s="233" t="s">
        <v>131</v>
      </c>
      <c r="LC70" s="234">
        <f>+LC67+LC68+LC69</f>
        <v>0.3</v>
      </c>
      <c r="LD70" s="229"/>
      <c r="LE70" s="230"/>
      <c r="LF70" s="230"/>
      <c r="LG70" s="230"/>
      <c r="LH70" s="231"/>
      <c r="LI70" s="232" t="s">
        <v>130</v>
      </c>
      <c r="LJ70" s="25"/>
      <c r="LK70" s="233" t="s">
        <v>131</v>
      </c>
      <c r="LL70" s="234">
        <f>+LL67+LL68+LL69</f>
        <v>0.3</v>
      </c>
      <c r="LM70" s="229"/>
      <c r="LN70" s="230"/>
      <c r="LO70" s="230"/>
      <c r="LP70" s="230"/>
      <c r="LQ70" s="231"/>
      <c r="LR70" s="232" t="s">
        <v>130</v>
      </c>
      <c r="LS70" s="25"/>
      <c r="LT70" s="233" t="s">
        <v>131</v>
      </c>
      <c r="LU70" s="234">
        <f>+LU67+LU68+LU69</f>
        <v>0.3</v>
      </c>
      <c r="LV70" s="229"/>
      <c r="LW70" s="230"/>
      <c r="LX70" s="230"/>
      <c r="LY70" s="230"/>
      <c r="LZ70" s="231"/>
      <c r="MA70" s="232" t="s">
        <v>130</v>
      </c>
      <c r="MB70" s="25"/>
      <c r="MC70" s="233" t="s">
        <v>131</v>
      </c>
      <c r="MD70" s="234">
        <f>+MD67+MD68+MD69</f>
        <v>0.3</v>
      </c>
    </row>
    <row r="71" ht="50.25" customHeight="1">
      <c r="A71" s="235" t="s">
        <v>403</v>
      </c>
      <c r="B71" s="209"/>
      <c r="C71" s="209"/>
      <c r="D71" s="209"/>
      <c r="E71" s="236"/>
      <c r="F71" s="237">
        <f>I64</f>
        <v>3763182928</v>
      </c>
      <c r="G71" s="209"/>
      <c r="H71" s="209"/>
      <c r="I71" s="236"/>
      <c r="J71" s="235" t="s">
        <v>403</v>
      </c>
      <c r="K71" s="209"/>
      <c r="L71" s="209"/>
      <c r="M71" s="209"/>
      <c r="N71" s="236"/>
      <c r="O71" s="237">
        <f>R64</f>
        <v>3760889400</v>
      </c>
      <c r="P71" s="209"/>
      <c r="Q71" s="209"/>
      <c r="R71" s="236"/>
      <c r="S71" s="235" t="s">
        <v>403</v>
      </c>
      <c r="T71" s="209"/>
      <c r="U71" s="209"/>
      <c r="V71" s="209"/>
      <c r="W71" s="236"/>
      <c r="X71" s="237">
        <f>AA64</f>
        <v>3779940861</v>
      </c>
      <c r="Y71" s="209"/>
      <c r="Z71" s="209"/>
      <c r="AA71" s="236"/>
      <c r="AB71" s="235" t="s">
        <v>403</v>
      </c>
      <c r="AC71" s="209"/>
      <c r="AD71" s="209"/>
      <c r="AE71" s="209"/>
      <c r="AF71" s="236"/>
      <c r="AG71" s="237">
        <f>AJ64</f>
        <v>3795739424</v>
      </c>
      <c r="AH71" s="209"/>
      <c r="AI71" s="209"/>
      <c r="AJ71" s="236"/>
      <c r="AK71" s="235" t="s">
        <v>403</v>
      </c>
      <c r="AL71" s="209"/>
      <c r="AM71" s="209"/>
      <c r="AN71" s="209"/>
      <c r="AO71" s="236"/>
      <c r="AP71" s="237">
        <f>AS64</f>
        <v>3765142617</v>
      </c>
      <c r="AQ71" s="209"/>
      <c r="AR71" s="209"/>
      <c r="AS71" s="236"/>
      <c r="AT71" s="235" t="s">
        <v>403</v>
      </c>
      <c r="AU71" s="209"/>
      <c r="AV71" s="209"/>
      <c r="AW71" s="209"/>
      <c r="AX71" s="236"/>
      <c r="AY71" s="237">
        <f>BB64</f>
        <v>3768957888</v>
      </c>
      <c r="AZ71" s="209"/>
      <c r="BA71" s="209"/>
      <c r="BB71" s="236"/>
      <c r="BC71" s="235" t="s">
        <v>403</v>
      </c>
      <c r="BD71" s="209"/>
      <c r="BE71" s="209"/>
      <c r="BF71" s="209"/>
      <c r="BG71" s="236"/>
      <c r="BH71" s="237">
        <f>BK64</f>
        <v>3791859173</v>
      </c>
      <c r="BI71" s="209"/>
      <c r="BJ71" s="209"/>
      <c r="BK71" s="236"/>
      <c r="BL71" s="235" t="s">
        <v>403</v>
      </c>
      <c r="BM71" s="209"/>
      <c r="BN71" s="209"/>
      <c r="BO71" s="209"/>
      <c r="BP71" s="236"/>
      <c r="BQ71" s="237">
        <f>BT64</f>
        <v>3801139691</v>
      </c>
      <c r="BR71" s="209"/>
      <c r="BS71" s="209"/>
      <c r="BT71" s="236"/>
      <c r="BU71" s="235" t="s">
        <v>403</v>
      </c>
      <c r="BV71" s="209"/>
      <c r="BW71" s="209"/>
      <c r="BX71" s="209"/>
      <c r="BY71" s="236"/>
      <c r="BZ71" s="237">
        <f>CC64</f>
        <v>3793769104</v>
      </c>
      <c r="CA71" s="209"/>
      <c r="CB71" s="209"/>
      <c r="CC71" s="236"/>
      <c r="CD71" s="235" t="s">
        <v>403</v>
      </c>
      <c r="CE71" s="209"/>
      <c r="CF71" s="209"/>
      <c r="CG71" s="209"/>
      <c r="CH71" s="236"/>
      <c r="CI71" s="237">
        <f>CL64</f>
        <v>3684241383</v>
      </c>
      <c r="CJ71" s="209"/>
      <c r="CK71" s="209"/>
      <c r="CL71" s="236"/>
      <c r="CM71" s="235" t="s">
        <v>403</v>
      </c>
      <c r="CN71" s="209"/>
      <c r="CO71" s="209"/>
      <c r="CP71" s="209"/>
      <c r="CQ71" s="236"/>
      <c r="CR71" s="237">
        <f>CU64</f>
        <v>3818000285</v>
      </c>
      <c r="CS71" s="209"/>
      <c r="CT71" s="209"/>
      <c r="CU71" s="236"/>
      <c r="CV71" s="235" t="s">
        <v>403</v>
      </c>
      <c r="CW71" s="209"/>
      <c r="CX71" s="209"/>
      <c r="CY71" s="209"/>
      <c r="CZ71" s="236"/>
      <c r="DA71" s="237">
        <f>DD64</f>
        <v>3743534830</v>
      </c>
      <c r="DB71" s="209"/>
      <c r="DC71" s="209"/>
      <c r="DD71" s="236"/>
      <c r="DE71" s="235" t="s">
        <v>403</v>
      </c>
      <c r="DF71" s="209"/>
      <c r="DG71" s="209"/>
      <c r="DH71" s="209"/>
      <c r="DI71" s="236"/>
      <c r="DJ71" s="237">
        <f>DM64</f>
        <v>3848827526</v>
      </c>
      <c r="DK71" s="209"/>
      <c r="DL71" s="209"/>
      <c r="DM71" s="236"/>
      <c r="DN71" s="235" t="s">
        <v>403</v>
      </c>
      <c r="DO71" s="209"/>
      <c r="DP71" s="209"/>
      <c r="DQ71" s="209"/>
      <c r="DR71" s="236"/>
      <c r="DS71" s="237">
        <f>DV64</f>
        <v>3786957997</v>
      </c>
      <c r="DT71" s="209"/>
      <c r="DU71" s="209"/>
      <c r="DV71" s="236"/>
      <c r="DW71" s="235" t="s">
        <v>403</v>
      </c>
      <c r="DX71" s="209"/>
      <c r="DY71" s="209"/>
      <c r="DZ71" s="209"/>
      <c r="EA71" s="236"/>
      <c r="EB71" s="237">
        <f>EE64</f>
        <v>3752004523</v>
      </c>
      <c r="EC71" s="209"/>
      <c r="ED71" s="209"/>
      <c r="EE71" s="236"/>
      <c r="EF71" s="235" t="s">
        <v>403</v>
      </c>
      <c r="EG71" s="209"/>
      <c r="EH71" s="209"/>
      <c r="EI71" s="209"/>
      <c r="EJ71" s="236"/>
      <c r="EK71" s="237">
        <f>EN64</f>
        <v>4000000000</v>
      </c>
      <c r="EL71" s="209"/>
      <c r="EM71" s="209"/>
      <c r="EN71" s="236"/>
      <c r="EO71" s="235" t="s">
        <v>403</v>
      </c>
      <c r="EP71" s="209"/>
      <c r="EQ71" s="209"/>
      <c r="ER71" s="209"/>
      <c r="ES71" s="236"/>
      <c r="ET71" s="237">
        <f>EW64</f>
        <v>3787521236</v>
      </c>
      <c r="EU71" s="209"/>
      <c r="EV71" s="209"/>
      <c r="EW71" s="236"/>
      <c r="EX71" s="235" t="s">
        <v>403</v>
      </c>
      <c r="EY71" s="209"/>
      <c r="EZ71" s="209"/>
      <c r="FA71" s="209"/>
      <c r="FB71" s="236"/>
      <c r="FC71" s="237">
        <f>FF64</f>
        <v>3716010811</v>
      </c>
      <c r="FD71" s="209"/>
      <c r="FE71" s="209"/>
      <c r="FF71" s="236"/>
      <c r="FG71" s="235" t="s">
        <v>403</v>
      </c>
      <c r="FH71" s="209"/>
      <c r="FI71" s="209"/>
      <c r="FJ71" s="209"/>
      <c r="FK71" s="236"/>
      <c r="FL71" s="237">
        <f>FO64</f>
        <v>3810053795</v>
      </c>
      <c r="FM71" s="209"/>
      <c r="FN71" s="209"/>
      <c r="FO71" s="236"/>
      <c r="FP71" s="235" t="s">
        <v>403</v>
      </c>
      <c r="FQ71" s="209"/>
      <c r="FR71" s="209"/>
      <c r="FS71" s="209"/>
      <c r="FT71" s="236"/>
      <c r="FU71" s="237">
        <f>FX64</f>
        <v>3780906942</v>
      </c>
      <c r="FV71" s="209"/>
      <c r="FW71" s="209"/>
      <c r="FX71" s="236"/>
      <c r="FY71" s="235" t="s">
        <v>403</v>
      </c>
      <c r="FZ71" s="209"/>
      <c r="GA71" s="209"/>
      <c r="GB71" s="209"/>
      <c r="GC71" s="236"/>
      <c r="GD71" s="237">
        <f>GG64</f>
        <v>3794894082</v>
      </c>
      <c r="GE71" s="209"/>
      <c r="GF71" s="209"/>
      <c r="GG71" s="236"/>
      <c r="GH71" s="235" t="s">
        <v>403</v>
      </c>
      <c r="GI71" s="209"/>
      <c r="GJ71" s="209"/>
      <c r="GK71" s="209"/>
      <c r="GL71" s="236"/>
      <c r="GM71" s="237">
        <f>GP64</f>
        <v>3780390977</v>
      </c>
      <c r="GN71" s="209"/>
      <c r="GO71" s="209"/>
      <c r="GP71" s="236"/>
      <c r="GQ71" s="235" t="s">
        <v>403</v>
      </c>
      <c r="GR71" s="209"/>
      <c r="GS71" s="209"/>
      <c r="GT71" s="209"/>
      <c r="GU71" s="236"/>
      <c r="GV71" s="237">
        <f>GY64</f>
        <v>3827200000</v>
      </c>
      <c r="GW71" s="209"/>
      <c r="GX71" s="209"/>
      <c r="GY71" s="236"/>
      <c r="GZ71" s="235" t="s">
        <v>403</v>
      </c>
      <c r="HA71" s="209"/>
      <c r="HB71" s="209"/>
      <c r="HC71" s="209"/>
      <c r="HD71" s="236"/>
      <c r="HE71" s="237">
        <f>HH64</f>
        <v>3775777300</v>
      </c>
      <c r="HF71" s="209"/>
      <c r="HG71" s="209"/>
      <c r="HH71" s="236"/>
      <c r="HI71" s="235" t="s">
        <v>403</v>
      </c>
      <c r="HJ71" s="209"/>
      <c r="HK71" s="209"/>
      <c r="HL71" s="209"/>
      <c r="HM71" s="236"/>
      <c r="HN71" s="237">
        <f>HQ64</f>
        <v>3776680297</v>
      </c>
      <c r="HO71" s="209"/>
      <c r="HP71" s="209"/>
      <c r="HQ71" s="236"/>
      <c r="HR71" s="235" t="s">
        <v>403</v>
      </c>
      <c r="HS71" s="209"/>
      <c r="HT71" s="209"/>
      <c r="HU71" s="209"/>
      <c r="HV71" s="236"/>
      <c r="HW71" s="237">
        <f>HZ64</f>
        <v>3797861945</v>
      </c>
      <c r="HX71" s="209"/>
      <c r="HY71" s="209"/>
      <c r="HZ71" s="236"/>
      <c r="IA71" s="235" t="s">
        <v>403</v>
      </c>
      <c r="IB71" s="209"/>
      <c r="IC71" s="209"/>
      <c r="ID71" s="209"/>
      <c r="IE71" s="236"/>
      <c r="IF71" s="237">
        <f>II64</f>
        <v>3774772779</v>
      </c>
      <c r="IG71" s="209"/>
      <c r="IH71" s="209"/>
      <c r="II71" s="236"/>
      <c r="IJ71" s="235" t="s">
        <v>403</v>
      </c>
      <c r="IK71" s="209"/>
      <c r="IL71" s="209"/>
      <c r="IM71" s="209"/>
      <c r="IN71" s="236"/>
      <c r="IO71" s="237">
        <f>IR64</f>
        <v>3783078313</v>
      </c>
      <c r="IP71" s="209"/>
      <c r="IQ71" s="209"/>
      <c r="IR71" s="236"/>
      <c r="IS71" s="235" t="s">
        <v>403</v>
      </c>
      <c r="IT71" s="209"/>
      <c r="IU71" s="209"/>
      <c r="IV71" s="209"/>
      <c r="IW71" s="236"/>
      <c r="IX71" s="237">
        <f>JA64</f>
        <v>3780156059</v>
      </c>
      <c r="IY71" s="209"/>
      <c r="IZ71" s="209"/>
      <c r="JA71" s="236"/>
      <c r="JB71" s="235" t="s">
        <v>403</v>
      </c>
      <c r="JC71" s="209"/>
      <c r="JD71" s="209"/>
      <c r="JE71" s="209"/>
      <c r="JF71" s="236"/>
      <c r="JG71" s="237">
        <f>JJ64</f>
        <v>3736449250</v>
      </c>
      <c r="JH71" s="209"/>
      <c r="JI71" s="209"/>
      <c r="JJ71" s="236"/>
      <c r="JK71" s="235" t="s">
        <v>403</v>
      </c>
      <c r="JL71" s="209"/>
      <c r="JM71" s="209"/>
      <c r="JN71" s="209"/>
      <c r="JO71" s="236"/>
      <c r="JP71" s="237">
        <f>JS64</f>
        <v>3778575975</v>
      </c>
      <c r="JQ71" s="209"/>
      <c r="JR71" s="209"/>
      <c r="JS71" s="236"/>
      <c r="JT71" s="235" t="s">
        <v>403</v>
      </c>
      <c r="JU71" s="209"/>
      <c r="JV71" s="209"/>
      <c r="JW71" s="209"/>
      <c r="JX71" s="236"/>
      <c r="JY71" s="237">
        <f>KB64</f>
        <v>3770634182</v>
      </c>
      <c r="JZ71" s="209"/>
      <c r="KA71" s="209"/>
      <c r="KB71" s="236"/>
      <c r="KC71" s="235" t="s">
        <v>403</v>
      </c>
      <c r="KD71" s="209"/>
      <c r="KE71" s="209"/>
      <c r="KF71" s="209"/>
      <c r="KG71" s="236"/>
      <c r="KH71" s="237">
        <f>KK64</f>
        <v>3828805433</v>
      </c>
      <c r="KI71" s="209"/>
      <c r="KJ71" s="209"/>
      <c r="KK71" s="236"/>
      <c r="KL71" s="235" t="s">
        <v>403</v>
      </c>
      <c r="KM71" s="209"/>
      <c r="KN71" s="209"/>
      <c r="KO71" s="209"/>
      <c r="KP71" s="236"/>
      <c r="KQ71" s="237">
        <f>KT64</f>
        <v>3818424162</v>
      </c>
      <c r="KR71" s="209"/>
      <c r="KS71" s="209"/>
      <c r="KT71" s="236"/>
      <c r="KU71" s="235" t="s">
        <v>403</v>
      </c>
      <c r="KV71" s="209"/>
      <c r="KW71" s="209"/>
      <c r="KX71" s="209"/>
      <c r="KY71" s="236"/>
      <c r="KZ71" s="237">
        <f>LC64</f>
        <v>3774496329</v>
      </c>
      <c r="LA71" s="209"/>
      <c r="LB71" s="209"/>
      <c r="LC71" s="236"/>
      <c r="LD71" s="235" t="s">
        <v>403</v>
      </c>
      <c r="LE71" s="209"/>
      <c r="LF71" s="209"/>
      <c r="LG71" s="209"/>
      <c r="LH71" s="236"/>
      <c r="LI71" s="237">
        <f>LL64</f>
        <v>3767395818</v>
      </c>
      <c r="LJ71" s="209"/>
      <c r="LK71" s="209"/>
      <c r="LL71" s="236"/>
      <c r="LM71" s="235" t="s">
        <v>403</v>
      </c>
      <c r="LN71" s="209"/>
      <c r="LO71" s="209"/>
      <c r="LP71" s="209"/>
      <c r="LQ71" s="236"/>
      <c r="LR71" s="237">
        <f>LU64</f>
        <v>3704275164</v>
      </c>
      <c r="LS71" s="209"/>
      <c r="LT71" s="209"/>
      <c r="LU71" s="236"/>
      <c r="LV71" s="235" t="s">
        <v>403</v>
      </c>
      <c r="LW71" s="209"/>
      <c r="LX71" s="209"/>
      <c r="LY71" s="209"/>
      <c r="LZ71" s="236"/>
      <c r="MA71" s="237">
        <f>MD64</f>
        <v>3719990486</v>
      </c>
      <c r="MB71" s="209"/>
      <c r="MC71" s="209"/>
      <c r="MD71" s="236"/>
    </row>
    <row r="72">
      <c r="A72" s="238" t="str">
        <f>IF(A69="cumple","En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"&amp;DOLLAR(I64)&amp;" Pesos MCTE COL.
Por lo anterior, la oferta económica del "&amp;A6&amp;"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"&amp;DOLLAR(I64)&amp;" Pesos MCTE COL.
Por lo anterior, la oferta económica del "&amp;A6&amp;"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$3,763,182,928.14 Pesos MCTE COL.
Por lo anterior, la oferta económica del PROPONENTE: 2. ARCO CONSTRUCTORES S.A.S. continua con el proceso de evaluación, y se procederá a la asignación del puntaje correspondiente según el criterio de ponderación establecido.</v>
      </c>
      <c r="B72" s="225"/>
      <c r="C72" s="225"/>
      <c r="D72" s="225"/>
      <c r="E72" s="225"/>
      <c r="F72" s="225"/>
      <c r="G72" s="225"/>
      <c r="H72" s="225"/>
      <c r="I72" s="226"/>
      <c r="J72" s="238" t="str">
        <f>IF(J69="cumple","En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"&amp;DOLLAR(R64)&amp;" Pesos MCTE COL.
Por lo anterior, la oferta económica del "&amp;J6&amp;"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"&amp;DOLLAR(R64)&amp;" Pesos MCTE COL.
Por lo anterior, la oferta económica del "&amp;J6&amp;"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$3,760,889,399.88 Pesos MCTE COL.
Por lo anterior, la oferta económica del PROPONENTE: 3. CONSORCIO VIAS FACATATIVA 2024 continua con el proceso de evaluación, y se procederá a la asignación del puntaje correspondiente según el criterio de ponderación establecido.</v>
      </c>
      <c r="K72" s="225"/>
      <c r="L72" s="225"/>
      <c r="M72" s="225"/>
      <c r="N72" s="225"/>
      <c r="O72" s="225"/>
      <c r="P72" s="225"/>
      <c r="Q72" s="225"/>
      <c r="R72" s="226"/>
      <c r="S72" s="238" t="str">
        <f>IF(S69="cumple","En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"&amp;DOLLAR(AA64)&amp;" Pesos MCTE COL.
Por lo anterior, la oferta económica del "&amp;S6&amp;"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"&amp;DOLLAR(AA64)&amp;" Pesos MCTE COL.
Por lo anterior, la oferta económica del "&amp;S6&amp;"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$3,779,940,860.99 Pesos MCTE COL.
Por lo anterior, la oferta económica del PROPONENTE: 4. URBANISMO ARQUITECTURA E INGENIERIA SAS continua con el proceso de evaluación, y se procederá a la asignación del puntaje correspondiente según el criterio de ponderación establecido.</v>
      </c>
      <c r="T72" s="225"/>
      <c r="U72" s="225"/>
      <c r="V72" s="225"/>
      <c r="W72" s="225"/>
      <c r="X72" s="225"/>
      <c r="Y72" s="225"/>
      <c r="Z72" s="225"/>
      <c r="AA72" s="226"/>
      <c r="AB72" s="238" t="str">
        <f>IF(AB69="cumple","En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"&amp;DOLLAR(AJ64)&amp;" Pesos MCTE COL.
Por lo anterior, la oferta económica del "&amp;AB6&amp;"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"&amp;DOLLAR(AJ64)&amp;" Pesos MCTE COL.
Por lo anterior, la oferta económica del "&amp;AB6&amp;"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$3,795,739,423.88 Pesos MCTE COL.
Por lo anterior, la oferta económica del PROPONENTE: 5. CONSORCIO RURALES II continua con el proceso de evaluación, y se procederá a la asignación del puntaje correspondiente según el criterio de ponderación establecido.</v>
      </c>
      <c r="AC72" s="225"/>
      <c r="AD72" s="225"/>
      <c r="AE72" s="225"/>
      <c r="AF72" s="225"/>
      <c r="AG72" s="225"/>
      <c r="AH72" s="225"/>
      <c r="AI72" s="225"/>
      <c r="AJ72" s="226"/>
      <c r="AK72" s="238" t="str">
        <f>IF(AK69="cumple","En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"&amp;DOLLAR(AS64)&amp;" Pesos MCTE COL.
Por lo anterior, la oferta económica del "&amp;AK6&amp;"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"&amp;DOLLAR(AS64)&amp;" Pesos MCTE COL.
Por lo anterior, la oferta económica del "&amp;AK6&amp;"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$3,765,142,617.35 Pesos MCTE COL.
Por lo anterior, la oferta económica del PROPONENTE: 6. CONSORCIO VIAS FACA JK continua con el proceso de evaluación, y se procederá a la asignación del puntaje correspondiente según el criterio de ponderación establecido.</v>
      </c>
      <c r="AL72" s="225"/>
      <c r="AM72" s="225"/>
      <c r="AN72" s="225"/>
      <c r="AO72" s="225"/>
      <c r="AP72" s="225"/>
      <c r="AQ72" s="225"/>
      <c r="AR72" s="225"/>
      <c r="AS72" s="226"/>
      <c r="AT72" s="238" t="str">
        <f>IF(AT69="cumple","En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"&amp;DOLLAR(BB64)&amp;" Pesos MCTE COL.
Por lo anterior, la oferta económica del "&amp;AT6&amp;"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"&amp;DOLLAR(BB64)&amp;" Pesos MCTE COL.
Por lo anterior, la oferta económica del "&amp;AT6&amp;"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$3,768,957,887.96 Pesos MCTE COL.
Por lo anterior, la oferta económica del PROPONENTE: 7. CONSORCIO MANTENIMIENTO VIAL continua con el proceso de evaluación, y se procederá a la asignación del puntaje correspondiente según el criterio de ponderación establecido.</v>
      </c>
      <c r="AU72" s="225"/>
      <c r="AV72" s="225"/>
      <c r="AW72" s="225"/>
      <c r="AX72" s="225"/>
      <c r="AY72" s="225"/>
      <c r="AZ72" s="225"/>
      <c r="BA72" s="225"/>
      <c r="BB72" s="226"/>
      <c r="BC72" s="238" t="str">
        <f>IF(BC69="cumple","En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"&amp;DOLLAR(BK64)&amp;" Pesos MCTE COL.
Por lo anterior, la oferta económica del "&amp;BC6&amp;"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"&amp;DOLLAR(BK64)&amp;" Pesos MCTE COL.
Por lo anterior, la oferta económica del "&amp;BC6&amp;"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$3,791,859,173.37 Pesos MCTE COL.
Por lo anterior, la oferta económica del PROPONENTE: 11. KASTOR SAS continua con el proceso de evaluación, y se procederá a la asignación del puntaje correspondiente según el criterio de ponderación establecido.</v>
      </c>
      <c r="BD72" s="225"/>
      <c r="BE72" s="225"/>
      <c r="BF72" s="225"/>
      <c r="BG72" s="225"/>
      <c r="BH72" s="225"/>
      <c r="BI72" s="225"/>
      <c r="BJ72" s="225"/>
      <c r="BK72" s="226"/>
      <c r="BL72" s="238" t="str">
        <f>IF(BL69="cumple","En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"&amp;DOLLAR(BT64)&amp;" Pesos MCTE COL.
Por lo anterior, la oferta económica del "&amp;BL6&amp;"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"&amp;DOLLAR(BT64)&amp;" Pesos MCTE COL.
Por lo anterior, la oferta económica del "&amp;BL6&amp;"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$3,801,139,691.27 Pesos MCTE COL.
Por lo anterior, la oferta económica del PROPONENTE: 12. V&amp;M INGENIERIA SAS continua con el proceso de evaluación, y se procederá a la asignación del puntaje correspondiente según el criterio de ponderación establecido.</v>
      </c>
      <c r="BM72" s="225"/>
      <c r="BN72" s="225"/>
      <c r="BO72" s="225"/>
      <c r="BP72" s="225"/>
      <c r="BQ72" s="225"/>
      <c r="BR72" s="225"/>
      <c r="BS72" s="225"/>
      <c r="BT72" s="226"/>
      <c r="BU72" s="238" t="str">
        <f>IF(BU69="cumple","En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"&amp;DOLLAR(CC64)&amp;" Pesos MCTE COL.
Por lo anterior, la oferta económica del "&amp;BU6&amp;"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"&amp;DOLLAR(CC64)&amp;" Pesos MCTE COL.
Por lo anterior, la oferta económica del "&amp;BU6&amp;"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$3,793,769,104.49 Pesos MCTE COL.
Por lo anterior, la oferta económica del PROPONENTE: 13. CONSORCIO ORION continua con el proceso de evaluación, y se procederá a la asignación del puntaje correspondiente según el criterio de ponderación establecido.</v>
      </c>
      <c r="BV72" s="225"/>
      <c r="BW72" s="225"/>
      <c r="BX72" s="225"/>
      <c r="BY72" s="225"/>
      <c r="BZ72" s="225"/>
      <c r="CA72" s="225"/>
      <c r="CB72" s="225"/>
      <c r="CC72" s="226"/>
      <c r="CD72" s="238" t="str">
        <f>IF(CD69="cumple","En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"&amp;DOLLAR(CL64)&amp;" Pesos MCTE COL.
Por lo anterior, la oferta económica del "&amp;CD6&amp;"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"&amp;DOLLAR(CL64)&amp;" Pesos MCTE COL.
Por lo anterior, la oferta económica del "&amp;CD6&amp;"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$3,684,241,382.94 Pesos MCTE COL.
Por lo anterior, la oferta económica del PROPONENTE: 14. SOSDOM S.A.S continua con el proceso de evaluación, y se procederá a la asignación del puntaje correspondiente según el criterio de ponderación establecido.</v>
      </c>
      <c r="CE72" s="225"/>
      <c r="CF72" s="225"/>
      <c r="CG72" s="225"/>
      <c r="CH72" s="225"/>
      <c r="CI72" s="225"/>
      <c r="CJ72" s="225"/>
      <c r="CK72" s="225"/>
      <c r="CL72" s="226"/>
      <c r="CM72" s="238" t="str">
        <f>IF(CM69="cumple","En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"&amp;DOLLAR(CU64)&amp;" Pesos MCTE COL.
Por lo anterior, la oferta económica del "&amp;CM6&amp;"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"&amp;DOLLAR(CU64)&amp;" Pesos MCTE COL.
Por lo anterior, la oferta económica del "&amp;CM6&amp;"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$3,818,000,284.62 Pesos MCTE COL.
Por lo anterior, la oferta económica del PROPONENTE: 15. CONSORCIO MANTENIMIENTO VIAL 2025 continua con el proceso de evaluación, y se procederá a la asignación del puntaje correspondiente según el criterio de ponderación establecido.</v>
      </c>
      <c r="CN72" s="225"/>
      <c r="CO72" s="225"/>
      <c r="CP72" s="225"/>
      <c r="CQ72" s="225"/>
      <c r="CR72" s="225"/>
      <c r="CS72" s="225"/>
      <c r="CT72" s="225"/>
      <c r="CU72" s="226"/>
      <c r="CV72" s="238" t="str">
        <f>IF(CV69="cumple","En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"&amp;DOLLAR(DD64)&amp;" Pesos MCTE COL.
Por lo anterior, la oferta económica del "&amp;CV6&amp;"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"&amp;DOLLAR(DD64)&amp;" Pesos MCTE COL.
Por lo anterior, la oferta económica del "&amp;CV6&amp;"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$3,743,534,829.59 Pesos MCTE COL.
Por lo anterior, la oferta económica del PROPONENTE: 16. CONSORCIO OBRAS DVC continua con el proceso de evaluación, y se procederá a la asignación del puntaje correspondiente según el criterio de ponderación establecido.</v>
      </c>
      <c r="CW72" s="225"/>
      <c r="CX72" s="225"/>
      <c r="CY72" s="225"/>
      <c r="CZ72" s="225"/>
      <c r="DA72" s="225"/>
      <c r="DB72" s="225"/>
      <c r="DC72" s="225"/>
      <c r="DD72" s="226"/>
      <c r="DE72" s="238" t="str">
        <f>IF(DE69="cumple","En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"&amp;DOLLAR(DM64)&amp;" Pesos MCTE COL.
Por lo anterior, la oferta económica del "&amp;DE6&amp;"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"&amp;DOLLAR(DM64)&amp;" Pesos MCTE COL.
Por lo anterior, la oferta económica del "&amp;DE6&amp;"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$3,848,827,526.42 Pesos MCTE COL.
Por lo anterior, la oferta económica del PROPONENTE: 17. ENTRE OBRAS S.A.S. continua con el proceso de evaluación, y se procederá a la asignación del puntaje correspondiente según el criterio de ponderación establecido.</v>
      </c>
      <c r="DF72" s="225"/>
      <c r="DG72" s="225"/>
      <c r="DH72" s="225"/>
      <c r="DI72" s="225"/>
      <c r="DJ72" s="225"/>
      <c r="DK72" s="225"/>
      <c r="DL72" s="225"/>
      <c r="DM72" s="226"/>
      <c r="DN72" s="238" t="str">
        <f>IF(DN69="cumple","En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"&amp;DOLLAR(DV64)&amp;" Pesos MCTE COL.
Por lo anterior, la oferta económica del "&amp;DN6&amp;"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"&amp;DOLLAR(DV64)&amp;" Pesos MCTE COL.
Por lo anterior, la oferta económica del "&amp;DN6&amp;"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$3,786,957,997.37 Pesos MCTE COL.
Por lo anterior, la oferta económica del PROPONENTE: 18. METSAP S.A.S continua con el proceso de evaluación, y se procederá a la asignación del puntaje correspondiente según el criterio de ponderación establecido.</v>
      </c>
      <c r="DO72" s="225"/>
      <c r="DP72" s="225"/>
      <c r="DQ72" s="225"/>
      <c r="DR72" s="225"/>
      <c r="DS72" s="225"/>
      <c r="DT72" s="225"/>
      <c r="DU72" s="225"/>
      <c r="DV72" s="226"/>
      <c r="DW72" s="238" t="str">
        <f>IF(DW69="cumple","En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"&amp;DOLLAR(EE64)&amp;" Pesos MCTE COL.
Por lo anterior, la oferta económica del "&amp;DW6&amp;"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"&amp;DOLLAR(EE64)&amp;" Pesos MCTE COL.
Por lo anterior, la oferta económica del "&amp;DW6&amp;"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$3,752,004,523.25 Pesos MCTE COL.
Por lo anterior, la oferta económica del PROPONENTE: 23.OPEN INGENIERIA SAS continua con el proceso de evaluación, y se procederá a la asignación del puntaje correspondiente según el criterio de ponderación establecido.</v>
      </c>
      <c r="DX72" s="225"/>
      <c r="DY72" s="225"/>
      <c r="DZ72" s="225"/>
      <c r="EA72" s="225"/>
      <c r="EB72" s="225"/>
      <c r="EC72" s="225"/>
      <c r="ED72" s="225"/>
      <c r="EE72" s="226"/>
      <c r="EF72" s="238" t="str">
        <f>IF(EF69="cumple","En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"&amp;DOLLAR(EN64)&amp;" Pesos MCTE COL.
Por lo anterior, la oferta económica del "&amp;EF6&amp;"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"&amp;DOLLAR(EN64)&amp;" Pesos MCTE COL.
Por lo anterior, la oferta económica del "&amp;EF6&amp;"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$4,000,000,000.00 Pesos MCTE COL.
Por lo anterior, la oferta económica del PROPONENTE: 24. INCIVILES ASOCIADOS S A S continua con el proceso de evaluación, y se procederá a la asignación del puntaje correspondiente según el criterio de ponderación establecido.</v>
      </c>
      <c r="EG72" s="225"/>
      <c r="EH72" s="225"/>
      <c r="EI72" s="225"/>
      <c r="EJ72" s="225"/>
      <c r="EK72" s="225"/>
      <c r="EL72" s="225"/>
      <c r="EM72" s="225"/>
      <c r="EN72" s="226"/>
      <c r="EO72" s="238" t="str">
        <f>IF(EO69="cumple","En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"&amp;DOLLAR(EW64)&amp;" Pesos MCTE COL.
Por lo anterior, la oferta económica del "&amp;EO6&amp;"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"&amp;DOLLAR(EW64)&amp;" Pesos MCTE COL.
Por lo anterior, la oferta económica del "&amp;EO6&amp;"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$3,787,521,236.30 Pesos MCTE COL.
Por lo anterior, la oferta económica del PROPONENTE: 26. CONSTRUCTORA &amp; FERRETERIA LA SABANA SAS continua con el proceso de evaluación, y se procederá a la asignación del puntaje correspondiente según el criterio de ponderación establecido.</v>
      </c>
      <c r="EP72" s="225"/>
      <c r="EQ72" s="225"/>
      <c r="ER72" s="225"/>
      <c r="ES72" s="225"/>
      <c r="ET72" s="225"/>
      <c r="EU72" s="225"/>
      <c r="EV72" s="225"/>
      <c r="EW72" s="226"/>
      <c r="EX72" s="238" t="str">
        <f>IF(EX69="cumple","En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"&amp;DOLLAR(FF64)&amp;" Pesos MCTE COL.
Por lo anterior, la oferta económica del "&amp;EX6&amp;"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"&amp;DOLLAR(FF64)&amp;" Pesos MCTE COL.
Por lo anterior, la oferta económica del "&amp;EX6&amp;"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$3,716,010,810.77 Pesos MCTE COL.
Por lo anterior, la oferta económica del PROPONENTE: 27. CONSORCIO VIAL FACA 2024 continua con el proceso de evaluación, y se procederá a la asignación del puntaje correspondiente según el criterio de ponderación establecido.</v>
      </c>
      <c r="EY72" s="225"/>
      <c r="EZ72" s="225"/>
      <c r="FA72" s="225"/>
      <c r="FB72" s="225"/>
      <c r="FC72" s="225"/>
      <c r="FD72" s="225"/>
      <c r="FE72" s="225"/>
      <c r="FF72" s="226"/>
      <c r="FG72" s="238" t="str">
        <f>IF(FG69="cumple","En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"&amp;DOLLAR(FO64)&amp;" Pesos MCTE COL.
Por lo anterior, la oferta económica del "&amp;FG6&amp;"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"&amp;DOLLAR(FO64)&amp;" Pesos MCTE COL.
Por lo anterior, la oferta económica del "&amp;FG6&amp;"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$3,810,053,794.95 Pesos MCTE COL.
Por lo anterior, la oferta económica del PROPONENTE: 28. LEEGS INGENIERIA S A S continua con el proceso de evaluación, y se procederá a la asignación del puntaje correspondiente según el criterio de ponderación establecido.</v>
      </c>
      <c r="FH72" s="225"/>
      <c r="FI72" s="225"/>
      <c r="FJ72" s="225"/>
      <c r="FK72" s="225"/>
      <c r="FL72" s="225"/>
      <c r="FM72" s="225"/>
      <c r="FN72" s="225"/>
      <c r="FO72" s="226"/>
      <c r="FP72" s="238" t="str">
        <f>IF(FP69="cumple","En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"&amp;DOLLAR(FX64)&amp;" Pesos MCTE COL.
Por lo anterior, la oferta económica del "&amp;FP6&amp;"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"&amp;DOLLAR(FX64)&amp;" Pesos MCTE COL.
Por lo anterior, la oferta económica del "&amp;FP6&amp;"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$3,780,906,942.42 Pesos MCTE COL.
Por lo anterior, la oferta económica del PROPONENTE: 29. CONSORCIO VIAL 594 continua con el proceso de evaluación, y se procederá a la asignación del puntaje correspondiente según el criterio de ponderación establecido.</v>
      </c>
      <c r="FQ72" s="225"/>
      <c r="FR72" s="225"/>
      <c r="FS72" s="225"/>
      <c r="FT72" s="225"/>
      <c r="FU72" s="225"/>
      <c r="FV72" s="225"/>
      <c r="FW72" s="225"/>
      <c r="FX72" s="226"/>
      <c r="FY72" s="238" t="str">
        <f>IF(FY69="cumple","En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"&amp;DOLLAR(GG64)&amp;" Pesos MCTE COL.
Por lo anterior, la oferta económica del "&amp;FY6&amp;"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"&amp;DOLLAR(GG64)&amp;" Pesos MCTE COL.
Por lo anterior, la oferta económica del "&amp;FY6&amp;"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$3,794,894,082.13 Pesos MCTE COL.
Por lo anterior, la oferta económica del PROPONENTE: 32. CONSORCIO CC FACATATIVA 2024 continua con el proceso de evaluación, y se procederá a la asignación del puntaje correspondiente según el criterio de ponderación establecido.</v>
      </c>
      <c r="FZ72" s="225"/>
      <c r="GA72" s="225"/>
      <c r="GB72" s="225"/>
      <c r="GC72" s="225"/>
      <c r="GD72" s="225"/>
      <c r="GE72" s="225"/>
      <c r="GF72" s="225"/>
      <c r="GG72" s="226"/>
      <c r="GH72" s="238" t="str">
        <f>IF(GH69="cumple","En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"&amp;DOLLAR(GP64)&amp;" Pesos MCTE COL.
Por lo anterior, la oferta económica del "&amp;GH6&amp;"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"&amp;DOLLAR(GP64)&amp;" Pesos MCTE COL.
Por lo anterior, la oferta económica del "&amp;GH6&amp;"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$3,780,390,977.34 Pesos MCTE COL.
Por lo anterior, la oferta económica del PROPONENTE: 33. CONSORCIO VIAS FACA 594 continua con el proceso de evaluación, y se procederá a la asignación del puntaje correspondiente según el criterio de ponderación establecido.</v>
      </c>
      <c r="GI72" s="225"/>
      <c r="GJ72" s="225"/>
      <c r="GK72" s="225"/>
      <c r="GL72" s="225"/>
      <c r="GM72" s="225"/>
      <c r="GN72" s="225"/>
      <c r="GO72" s="225"/>
      <c r="GP72" s="226"/>
      <c r="GQ72" s="238" t="str">
        <f>IF(GQ69="cumple","En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"&amp;DOLLAR(GY64)&amp;" Pesos MCTE COL.
Por lo anterior, la oferta económica del "&amp;GQ6&amp;"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"&amp;DOLLAR(GY64)&amp;" Pesos MCTE COL.
Por lo anterior, la oferta económica del "&amp;GQ6&amp;"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$3,827,200,000.00 Pesos MCTE COL.
Por lo anterior, la oferta económica del PROPONENTE: 34. CONSORCIO UNIDOS POR FACATATIVÁ continua con el proceso de evaluación, y se procederá a la asignación del puntaje correspondiente según el criterio de ponderación establecido.</v>
      </c>
      <c r="GR72" s="225"/>
      <c r="GS72" s="225"/>
      <c r="GT72" s="225"/>
      <c r="GU72" s="225"/>
      <c r="GV72" s="225"/>
      <c r="GW72" s="225"/>
      <c r="GX72" s="225"/>
      <c r="GY72" s="226"/>
      <c r="GZ72" s="238" t="str">
        <f>IF(GZ69="cumple","En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"&amp;DOLLAR(HH64)&amp;" Pesos MCTE COL.
Por lo anterior, la oferta económica del "&amp;GZ6&amp;"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"&amp;DOLLAR(HH64)&amp;" Pesos MCTE COL.
Por lo anterior, la oferta económica del "&amp;GZ6&amp;"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no cumple con los requerimientos establecidos, y el valor corregido de la propuesta económica es el siguiente: $3,775,777,300.00 Pesos MCTE COL.
Por lo anterior, la oferta económica del PROPONENTE: 35. PLANETA, PROYECTOS Y OBRAS SAS NO CONTINUA con el proceso de evaluación </v>
      </c>
      <c r="HA72" s="225"/>
      <c r="HB72" s="225"/>
      <c r="HC72" s="225"/>
      <c r="HD72" s="225"/>
      <c r="HE72" s="225"/>
      <c r="HF72" s="225"/>
      <c r="HG72" s="225"/>
      <c r="HH72" s="226"/>
      <c r="HI72" s="238" t="str">
        <f>IF(HI69="cumple","En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"&amp;DOLLAR(HQ64)&amp;" Pesos MCTE COL.
Por lo anterior, la oferta económica del "&amp;HI6&amp;"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"&amp;DOLLAR(HQ64)&amp;" Pesos MCTE COL.
Por lo anterior, la oferta económica del "&amp;HI6&amp;"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$3,776,680,297.28 Pesos MCTE COL.
Por lo anterior, la oferta económica del PROPONENTE: 37. CONSORCIO CD 2025 continua con el proceso de evaluación, y se procederá a la asignación del puntaje correspondiente según el criterio de ponderación establecido.</v>
      </c>
      <c r="HJ72" s="225"/>
      <c r="HK72" s="225"/>
      <c r="HL72" s="225"/>
      <c r="HM72" s="225"/>
      <c r="HN72" s="225"/>
      <c r="HO72" s="225"/>
      <c r="HP72" s="225"/>
      <c r="HQ72" s="226"/>
      <c r="HR72" s="238" t="str">
        <f>IF(HR69="cumple","En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"&amp;DOLLAR(HZ64)&amp;" Pesos MCTE COL.
Por lo anterior, la oferta económica del "&amp;HR6&amp;"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"&amp;DOLLAR(HZ64)&amp;" Pesos MCTE COL.
Por lo anterior, la oferta económica del "&amp;HR6&amp;"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$3,797,861,944.63 Pesos MCTE COL.
Por lo anterior, la oferta económica del PROPONENTE:  39. VIAS FACA 2024 continua con el proceso de evaluación, y se procederá a la asignación del puntaje correspondiente según el criterio de ponderación establecido.</v>
      </c>
      <c r="HS72" s="225"/>
      <c r="HT72" s="225"/>
      <c r="HU72" s="225"/>
      <c r="HV72" s="225"/>
      <c r="HW72" s="225"/>
      <c r="HX72" s="225"/>
      <c r="HY72" s="225"/>
      <c r="HZ72" s="226"/>
      <c r="IA72" s="238" t="str">
        <f>IF(IA69="cumple","En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"&amp;DOLLAR(II64)&amp;" Pesos MCTE COL.
Por lo anterior, la oferta económica del "&amp;IA6&amp;"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"&amp;DOLLAR(II64)&amp;" Pesos MCTE COL.
Por lo anterior, la oferta económica del "&amp;IA6&amp;"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$3,774,772,778.66 Pesos MCTE COL.
Por lo anterior, la oferta económica del PROPONENTE: 40. GH INDES continua con el proceso de evaluación, y se procederá a la asignación del puntaje correspondiente según el criterio de ponderación establecido.</v>
      </c>
      <c r="IB72" s="225"/>
      <c r="IC72" s="225"/>
      <c r="ID72" s="225"/>
      <c r="IE72" s="225"/>
      <c r="IF72" s="225"/>
      <c r="IG72" s="225"/>
      <c r="IH72" s="225"/>
      <c r="II72" s="226"/>
      <c r="IJ72" s="238" t="str">
        <f>IF(IJ69="cumple","En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"&amp;DOLLAR(IR64)&amp;" Pesos MCTE COL.
Por lo anterior, la oferta económica del "&amp;IJ6&amp;"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"&amp;DOLLAR(IR64)&amp;" Pesos MCTE COL.
Por lo anterior, la oferta económica del "&amp;IJ6&amp;"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$3,783,078,312.50 Pesos MCTE COL.
Por lo anterior, la oferta económica del PROPONENTE: 43. OBRAS JESVAR continua con el proceso de evaluación, y se procederá a la asignación del puntaje correspondiente según el criterio de ponderación establecido.</v>
      </c>
      <c r="IK72" s="225"/>
      <c r="IL72" s="225"/>
      <c r="IM72" s="225"/>
      <c r="IN72" s="225"/>
      <c r="IO72" s="225"/>
      <c r="IP72" s="225"/>
      <c r="IQ72" s="225"/>
      <c r="IR72" s="226"/>
      <c r="IS72" s="238" t="str">
        <f>IF(IS69="cumple","En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"&amp;DOLLAR(JA64)&amp;" Pesos MCTE COL.
Por lo anterior, la oferta económica del "&amp;IS6&amp;"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"&amp;DOLLAR(JA64)&amp;" Pesos MCTE COL.
Por lo anterior, la oferta económica del "&amp;IS6&amp;"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$3,780,156,059.06 Pesos MCTE COL.
Por lo anterior, la oferta económica del PROPONENTE: 44. QB INGENIERIA SAS continua con el proceso de evaluación, y se procederá a la asignación del puntaje correspondiente según el criterio de ponderación establecido.</v>
      </c>
      <c r="IT72" s="225"/>
      <c r="IU72" s="225"/>
      <c r="IV72" s="225"/>
      <c r="IW72" s="225"/>
      <c r="IX72" s="225"/>
      <c r="IY72" s="225"/>
      <c r="IZ72" s="225"/>
      <c r="JA72" s="226"/>
      <c r="JB72" s="238" t="str">
        <f>IF(JB69="cumple","En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"&amp;DOLLAR(JJ64)&amp;" Pesos MCTE COL.
Por lo anterior, la oferta económica del "&amp;JB6&amp;"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"&amp;DOLLAR(JJ64)&amp;" Pesos MCTE COL.
Por lo anterior, la oferta económica del "&amp;JB6&amp;"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$3,736,449,249.67 Pesos MCTE COL.
Por lo anterior, la oferta económica del PROPONENTE: 47. ICSSA S.A.S continua con el proceso de evaluación, y se procederá a la asignación del puntaje correspondiente según el criterio de ponderación establecido.</v>
      </c>
      <c r="JC72" s="225"/>
      <c r="JD72" s="225"/>
      <c r="JE72" s="225"/>
      <c r="JF72" s="225"/>
      <c r="JG72" s="225"/>
      <c r="JH72" s="225"/>
      <c r="JI72" s="225"/>
      <c r="JJ72" s="226"/>
      <c r="JK72" s="238" t="str">
        <f>IF(JK69="cumple","En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"&amp;DOLLAR(JS64)&amp;" Pesos MCTE COL.
Por lo anterior, la oferta económica del "&amp;JK6&amp;"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"&amp;DOLLAR(JS64)&amp;" Pesos MCTE COL.
Por lo anterior, la oferta económica del "&amp;JK6&amp;"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$3,778,575,975.48 Pesos MCTE COL.
Por lo anterior, la oferta económica del PROPONENTE: 48. CONSTRUCTORA CAMACON S.A.S continua con el proceso de evaluación, y se procederá a la asignación del puntaje correspondiente según el criterio de ponderación establecido.</v>
      </c>
      <c r="JL72" s="225"/>
      <c r="JM72" s="225"/>
      <c r="JN72" s="225"/>
      <c r="JO72" s="225"/>
      <c r="JP72" s="225"/>
      <c r="JQ72" s="225"/>
      <c r="JR72" s="225"/>
      <c r="JS72" s="226"/>
      <c r="JT72" s="238" t="str">
        <f>IF(JT69="cumple","En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"&amp;DOLLAR(KB64)&amp;" Pesos MCTE COL.
Por lo anterior, la oferta económica del "&amp;JT6&amp;"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"&amp;DOLLAR(KB64)&amp;" Pesos MCTE COL.
Por lo anterior, la oferta económica del "&amp;JT6&amp;"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$3,770,634,182.20 Pesos MCTE COL.
Por lo anterior, la oferta económica del PROPONENTE: 50. ENVIRONMENTAL AND GEOMECHANICAL SOLUTIONS EGS SAS continua con el proceso de evaluación, y se procederá a la asignación del puntaje correspondiente según el criterio de ponderación establecido.</v>
      </c>
      <c r="JU72" s="225"/>
      <c r="JV72" s="225"/>
      <c r="JW72" s="225"/>
      <c r="JX72" s="225"/>
      <c r="JY72" s="225"/>
      <c r="JZ72" s="225"/>
      <c r="KA72" s="225"/>
      <c r="KB72" s="226"/>
      <c r="KC72" s="238" t="str">
        <f>IF(KC69="cumple","En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"&amp;DOLLAR(KK64)&amp;" Pesos MCTE COL.
Por lo anterior, la oferta económica del "&amp;KC6&amp;"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"&amp;DOLLAR(KK64)&amp;" Pesos MCTE COL.
Por lo anterior, la oferta económica del "&amp;KC6&amp;"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$3,828,805,433.42 Pesos MCTE COL.
Por lo anterior, la oferta económica del PROPONENTE: 51. UNIÓN TEMPORAL VÍAS FACATATIVÁ continua con el proceso de evaluación, y se procederá a la asignación del puntaje correspondiente según el criterio de ponderación establecido.</v>
      </c>
      <c r="KD72" s="225"/>
      <c r="KE72" s="225"/>
      <c r="KF72" s="225"/>
      <c r="KG72" s="225"/>
      <c r="KH72" s="225"/>
      <c r="KI72" s="225"/>
      <c r="KJ72" s="225"/>
      <c r="KK72" s="226"/>
      <c r="KL72" s="238" t="str">
        <f>IF(KL69="cumple","En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"&amp;DOLLAR(KT64)&amp;" Pesos MCTE COL.
Por lo anterior, la oferta económica del "&amp;KL6&amp;"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"&amp;DOLLAR(KT64)&amp;" Pesos MCTE COL.
Por lo anterior, la oferta económica del "&amp;KL6&amp;"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$3,818,424,161.62 Pesos MCTE COL.
Por lo anterior, la oferta económica del PROPONENTE: 52. CONSORCIO BP FACA 2025 continua con el proceso de evaluación, y se procederá a la asignación del puntaje correspondiente según el criterio de ponderación establecido.</v>
      </c>
      <c r="KM72" s="225"/>
      <c r="KN72" s="225"/>
      <c r="KO72" s="225"/>
      <c r="KP72" s="225"/>
      <c r="KQ72" s="225"/>
      <c r="KR72" s="225"/>
      <c r="KS72" s="225"/>
      <c r="KT72" s="226"/>
      <c r="KU72" s="238" t="str">
        <f>IF(KU69="cumple","En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"&amp;DOLLAR(LC64)&amp;" Pesos MCTE COL.
Por lo anterior, la oferta económica del "&amp;KU6&amp;"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"&amp;DOLLAR(LC64)&amp;" Pesos MCTE COL.
Por lo anterior, la oferta económica del "&amp;KU6&amp;"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$3,774,496,329.06 Pesos MCTE COL.
Por lo anterior, la oferta económica del PROPONENTE: 53. RETIN INGENIERÍA S.A.S continua con el proceso de evaluación, y se procederá a la asignación del puntaje correspondiente según el criterio de ponderación establecido.</v>
      </c>
      <c r="KV72" s="225"/>
      <c r="KW72" s="225"/>
      <c r="KX72" s="225"/>
      <c r="KY72" s="225"/>
      <c r="KZ72" s="225"/>
      <c r="LA72" s="225"/>
      <c r="LB72" s="225"/>
      <c r="LC72" s="226"/>
      <c r="LD72" s="238" t="str">
        <f>IF(LD69="cumple","En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"&amp;DOLLAR(LL64)&amp;" Pesos MCTE COL.
Por lo anterior, la oferta económica del "&amp;LD6&amp;"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"&amp;DOLLAR(LL64)&amp;" Pesos MCTE COL.
Por lo anterior, la oferta económica del "&amp;LD6&amp;"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$3,767,395,817.81 Pesos MCTE COL.
Por lo anterior, la oferta económica del PROPONENTE: 54. CONSORCIO MANTENIMIENTO FACATATIVA continua con el proceso de evaluación, y se procederá a la asignación del puntaje correspondiente según el criterio de ponderación establecido.</v>
      </c>
      <c r="LE72" s="225"/>
      <c r="LF72" s="225"/>
      <c r="LG72" s="225"/>
      <c r="LH72" s="225"/>
      <c r="LI72" s="225"/>
      <c r="LJ72" s="225"/>
      <c r="LK72" s="225"/>
      <c r="LL72" s="226"/>
      <c r="LM72" s="238" t="str">
        <f>IF(LM69="cumple","En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"&amp;DOLLAR(LU64)&amp;" Pesos MCTE COL.
Por lo anterior, la oferta económica del "&amp;LM6&amp;"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"&amp;DOLLAR(LU64)&amp;" Pesos MCTE COL.
Por lo anterior, la oferta económica del "&amp;LM6&amp;"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$3,704,275,164.18 Pesos MCTE COL.
Por lo anterior, la oferta económica del PROPONENTE: 55. PROMOTORA PUGA LTDA  continua con el proceso de evaluación, y se procederá a la asignación del puntaje correspondiente según el criterio de ponderación establecido.</v>
      </c>
      <c r="LN72" s="225"/>
      <c r="LO72" s="225"/>
      <c r="LP72" s="225"/>
      <c r="LQ72" s="225"/>
      <c r="LR72" s="225"/>
      <c r="LS72" s="225"/>
      <c r="LT72" s="225"/>
      <c r="LU72" s="226"/>
      <c r="LV72" s="238" t="str">
        <f>IF(LV69="cumple","En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cumple con los requerimientos estable"&amp;"cidos, y el valor corregido de la propuesta económica es el siguiente: "&amp;DOLLAR(MD64)&amp;" Pesos MCTE COL.
Por lo anterior, la oferta económica del "&amp;LV6&amp;" continua con el proceso de evaluación, y se procederá a la asignación del puntaje correspondiente según el criterio de ponderación establecido.", "En cumplimiento de lo establecido en el “Documento Base” y de conformidad con el numeral 4.1.4, se procedió a realizar la verificación y corrección aritmética de los valores registrados en el “Formulario 1 – Formulario de Presupuesto Oficial” correspondie"&amp;"nte a la propuesta económica del proponente habilitado.
Tras la revisión detallada de las operaciones aritméticas y la aplicación de las reglas de aproximación de cifras decimales, se confirma que la oferta económica no cumple con los requerimientos esta"&amp;"blecidos, y el valor corregido de la propuesta económica es el siguiente: "&amp;DOLLAR(MD64)&amp;" Pesos MCTE COL.
Por lo anterior, la oferta económica del "&amp;LV6&amp;" NO CONTINUA con el proceso de evaluación ")</f>
        <v>En cumplimiento de lo establecido en el “Documento Base” y de conformidad con el numeral 4.1.4, se procedió a realizar la verificación y corrección aritmética de los valores registrados en el “Formulario 1 – Formulario de Presupuesto Oficial” correspondiente a la propuesta económica del proponente habilitado.
Tras la revisión detallada de las operaciones aritméticas y la aplicación de las reglas de aproximación de cifras decimales, se confirma que la oferta económica cumple con los requerimientos establecidos, y el valor corregido de la propuesta económica es el siguiente: $3,719,990,485.53 Pesos MCTE COL.
Por lo anterior, la oferta económica del PROPONENTE: 56. ASFALTO SAS continua con el proceso de evaluación, y se procederá a la asignación del puntaje correspondiente según el criterio de ponderación establecido.</v>
      </c>
      <c r="LW72" s="225"/>
      <c r="LX72" s="225"/>
      <c r="LY72" s="225"/>
      <c r="LZ72" s="225"/>
      <c r="MA72" s="225"/>
      <c r="MB72" s="225"/>
      <c r="MC72" s="225"/>
      <c r="MD72" s="226"/>
    </row>
    <row r="73">
      <c r="A73" s="239"/>
      <c r="B73" s="240"/>
      <c r="C73" s="241"/>
      <c r="D73" s="241"/>
      <c r="E73" s="241"/>
      <c r="F73" s="241"/>
      <c r="G73" s="241"/>
      <c r="H73" s="241"/>
      <c r="I73" s="242"/>
      <c r="J73" s="239"/>
      <c r="K73" s="240"/>
      <c r="L73" s="241"/>
      <c r="M73" s="241"/>
      <c r="N73" s="241"/>
      <c r="O73" s="241"/>
      <c r="P73" s="241"/>
      <c r="Q73" s="241"/>
      <c r="R73" s="242"/>
      <c r="S73" s="239"/>
      <c r="T73" s="240"/>
      <c r="U73" s="241"/>
      <c r="V73" s="241"/>
      <c r="W73" s="241"/>
      <c r="X73" s="241"/>
      <c r="Y73" s="241"/>
      <c r="Z73" s="241"/>
      <c r="AA73" s="242"/>
      <c r="AB73" s="239"/>
      <c r="AC73" s="240"/>
      <c r="AD73" s="241"/>
      <c r="AE73" s="241"/>
      <c r="AF73" s="241"/>
      <c r="AG73" s="241"/>
      <c r="AH73" s="241"/>
      <c r="AI73" s="241"/>
      <c r="AJ73" s="242"/>
      <c r="AK73" s="239"/>
      <c r="AL73" s="240"/>
      <c r="AM73" s="241"/>
      <c r="AN73" s="241"/>
      <c r="AO73" s="241"/>
      <c r="AP73" s="241"/>
      <c r="AQ73" s="241"/>
      <c r="AR73" s="241"/>
      <c r="AS73" s="242"/>
      <c r="AT73" s="239"/>
      <c r="AU73" s="240"/>
      <c r="AV73" s="241"/>
      <c r="AW73" s="241"/>
      <c r="AX73" s="241"/>
      <c r="AY73" s="241"/>
      <c r="AZ73" s="241"/>
      <c r="BA73" s="241"/>
      <c r="BB73" s="242"/>
      <c r="BC73" s="239"/>
      <c r="BD73" s="240"/>
      <c r="BE73" s="241"/>
      <c r="BF73" s="241"/>
      <c r="BG73" s="241"/>
      <c r="BH73" s="241"/>
      <c r="BI73" s="241"/>
      <c r="BJ73" s="241"/>
      <c r="BK73" s="242"/>
      <c r="BL73" s="239"/>
      <c r="BM73" s="240"/>
      <c r="BN73" s="241"/>
      <c r="BO73" s="241"/>
      <c r="BP73" s="241"/>
      <c r="BQ73" s="241"/>
      <c r="BR73" s="241"/>
      <c r="BS73" s="241"/>
      <c r="BT73" s="242"/>
      <c r="BU73" s="239"/>
      <c r="BV73" s="240"/>
      <c r="BW73" s="241"/>
      <c r="BX73" s="241"/>
      <c r="BY73" s="241"/>
      <c r="BZ73" s="241"/>
      <c r="CA73" s="241"/>
      <c r="CB73" s="241"/>
      <c r="CC73" s="242"/>
      <c r="CD73" s="239"/>
      <c r="CE73" s="240"/>
      <c r="CF73" s="241"/>
      <c r="CG73" s="241"/>
      <c r="CH73" s="241"/>
      <c r="CI73" s="241"/>
      <c r="CJ73" s="241"/>
      <c r="CK73" s="241"/>
      <c r="CL73" s="242"/>
      <c r="CM73" s="239"/>
      <c r="CN73" s="240"/>
      <c r="CO73" s="241"/>
      <c r="CP73" s="241"/>
      <c r="CQ73" s="241"/>
      <c r="CR73" s="241"/>
      <c r="CS73" s="241"/>
      <c r="CT73" s="241"/>
      <c r="CU73" s="242"/>
      <c r="CV73" s="239"/>
      <c r="CW73" s="240"/>
      <c r="CX73" s="241"/>
      <c r="CY73" s="241"/>
      <c r="CZ73" s="241"/>
      <c r="DA73" s="241"/>
      <c r="DB73" s="241"/>
      <c r="DC73" s="241"/>
      <c r="DD73" s="242"/>
      <c r="DE73" s="239"/>
      <c r="DF73" s="240"/>
      <c r="DG73" s="241"/>
      <c r="DH73" s="241"/>
      <c r="DI73" s="241"/>
      <c r="DJ73" s="241"/>
      <c r="DK73" s="241"/>
      <c r="DL73" s="241"/>
      <c r="DM73" s="242"/>
      <c r="DN73" s="239"/>
      <c r="DO73" s="240"/>
      <c r="DP73" s="241"/>
      <c r="DQ73" s="241"/>
      <c r="DR73" s="241"/>
      <c r="DS73" s="241"/>
      <c r="DT73" s="241"/>
      <c r="DU73" s="241"/>
      <c r="DV73" s="242"/>
      <c r="DW73" s="239"/>
      <c r="DX73" s="240"/>
      <c r="DY73" s="241"/>
      <c r="DZ73" s="241"/>
      <c r="EA73" s="241"/>
      <c r="EB73" s="241"/>
      <c r="EC73" s="241"/>
      <c r="ED73" s="241"/>
      <c r="EE73" s="242"/>
      <c r="EF73" s="239"/>
      <c r="EG73" s="240"/>
      <c r="EH73" s="241"/>
      <c r="EI73" s="241"/>
      <c r="EJ73" s="241"/>
      <c r="EK73" s="241"/>
      <c r="EL73" s="241"/>
      <c r="EM73" s="241"/>
      <c r="EN73" s="242"/>
      <c r="EO73" s="239"/>
      <c r="EP73" s="240"/>
      <c r="EQ73" s="241"/>
      <c r="ER73" s="241"/>
      <c r="ES73" s="241"/>
      <c r="ET73" s="241"/>
      <c r="EU73" s="241"/>
      <c r="EV73" s="241"/>
      <c r="EW73" s="242"/>
      <c r="EX73" s="239"/>
      <c r="EY73" s="240"/>
      <c r="EZ73" s="241"/>
      <c r="FA73" s="241"/>
      <c r="FB73" s="241"/>
      <c r="FC73" s="241"/>
      <c r="FD73" s="241"/>
      <c r="FE73" s="241"/>
      <c r="FF73" s="242"/>
      <c r="FG73" s="239"/>
      <c r="FH73" s="240"/>
      <c r="FI73" s="241"/>
      <c r="FJ73" s="241"/>
      <c r="FK73" s="241"/>
      <c r="FL73" s="241"/>
      <c r="FM73" s="241"/>
      <c r="FN73" s="241"/>
      <c r="FO73" s="242"/>
      <c r="FP73" s="239"/>
      <c r="FQ73" s="240"/>
      <c r="FR73" s="241"/>
      <c r="FS73" s="241"/>
      <c r="FT73" s="241"/>
      <c r="FU73" s="241"/>
      <c r="FV73" s="241"/>
      <c r="FW73" s="241"/>
      <c r="FX73" s="242"/>
      <c r="FY73" s="239"/>
      <c r="FZ73" s="240"/>
      <c r="GA73" s="241"/>
      <c r="GB73" s="241"/>
      <c r="GC73" s="241"/>
      <c r="GD73" s="241"/>
      <c r="GE73" s="241"/>
      <c r="GF73" s="241"/>
      <c r="GG73" s="242"/>
      <c r="GH73" s="239"/>
      <c r="GI73" s="240"/>
      <c r="GJ73" s="241"/>
      <c r="GK73" s="241"/>
      <c r="GL73" s="241"/>
      <c r="GM73" s="241"/>
      <c r="GN73" s="241"/>
      <c r="GO73" s="241"/>
      <c r="GP73" s="242"/>
      <c r="GQ73" s="239"/>
      <c r="GR73" s="240"/>
      <c r="GS73" s="241"/>
      <c r="GT73" s="241"/>
      <c r="GU73" s="241"/>
      <c r="GV73" s="241"/>
      <c r="GW73" s="241"/>
      <c r="GX73" s="241"/>
      <c r="GY73" s="242"/>
      <c r="GZ73" s="239"/>
      <c r="HA73" s="240"/>
      <c r="HB73" s="241"/>
      <c r="HC73" s="241"/>
      <c r="HD73" s="241"/>
      <c r="HE73" s="241"/>
      <c r="HF73" s="241"/>
      <c r="HG73" s="241"/>
      <c r="HH73" s="242"/>
      <c r="HI73" s="239"/>
      <c r="HJ73" s="240"/>
      <c r="HK73" s="241"/>
      <c r="HL73" s="241"/>
      <c r="HM73" s="241"/>
      <c r="HN73" s="241"/>
      <c r="HO73" s="241"/>
      <c r="HP73" s="241"/>
      <c r="HQ73" s="242"/>
      <c r="HR73" s="239"/>
      <c r="HS73" s="240"/>
      <c r="HT73" s="241"/>
      <c r="HU73" s="241"/>
      <c r="HV73" s="241"/>
      <c r="HW73" s="241"/>
      <c r="HX73" s="241"/>
      <c r="HY73" s="241"/>
      <c r="HZ73" s="242"/>
      <c r="IA73" s="239"/>
      <c r="IB73" s="240"/>
      <c r="IC73" s="241"/>
      <c r="ID73" s="241"/>
      <c r="IE73" s="241"/>
      <c r="IF73" s="241"/>
      <c r="IG73" s="241"/>
      <c r="IH73" s="241"/>
      <c r="II73" s="242"/>
      <c r="IJ73" s="239"/>
      <c r="IK73" s="240"/>
      <c r="IL73" s="241"/>
      <c r="IM73" s="241"/>
      <c r="IN73" s="241"/>
      <c r="IO73" s="241"/>
      <c r="IP73" s="241"/>
      <c r="IQ73" s="241"/>
      <c r="IR73" s="242"/>
      <c r="IS73" s="239"/>
      <c r="IT73" s="240"/>
      <c r="IU73" s="241"/>
      <c r="IV73" s="241"/>
      <c r="IW73" s="241"/>
      <c r="IX73" s="241"/>
      <c r="IY73" s="241"/>
      <c r="IZ73" s="241"/>
      <c r="JA73" s="242"/>
      <c r="JB73" s="239"/>
      <c r="JC73" s="240"/>
      <c r="JD73" s="241"/>
      <c r="JE73" s="241"/>
      <c r="JF73" s="241"/>
      <c r="JG73" s="241"/>
      <c r="JH73" s="241"/>
      <c r="JI73" s="241"/>
      <c r="JJ73" s="242"/>
      <c r="JK73" s="239"/>
      <c r="JL73" s="240"/>
      <c r="JM73" s="241"/>
      <c r="JN73" s="241"/>
      <c r="JO73" s="241"/>
      <c r="JP73" s="241"/>
      <c r="JQ73" s="241"/>
      <c r="JR73" s="241"/>
      <c r="JS73" s="242"/>
      <c r="JT73" s="239"/>
      <c r="JU73" s="240"/>
      <c r="JV73" s="241"/>
      <c r="JW73" s="241"/>
      <c r="JX73" s="241"/>
      <c r="JY73" s="241"/>
      <c r="JZ73" s="241"/>
      <c r="KA73" s="241"/>
      <c r="KB73" s="242"/>
      <c r="KC73" s="239"/>
      <c r="KD73" s="240"/>
      <c r="KE73" s="241"/>
      <c r="KF73" s="241"/>
      <c r="KG73" s="241"/>
      <c r="KH73" s="241"/>
      <c r="KI73" s="241"/>
      <c r="KJ73" s="241"/>
      <c r="KK73" s="242"/>
      <c r="KL73" s="239"/>
      <c r="KM73" s="240"/>
      <c r="KN73" s="241"/>
      <c r="KO73" s="241"/>
      <c r="KP73" s="241"/>
      <c r="KQ73" s="241"/>
      <c r="KR73" s="241"/>
      <c r="KS73" s="241"/>
      <c r="KT73" s="242"/>
      <c r="KU73" s="239"/>
      <c r="KV73" s="240"/>
      <c r="KW73" s="241"/>
      <c r="KX73" s="241"/>
      <c r="KY73" s="241"/>
      <c r="KZ73" s="241"/>
      <c r="LA73" s="241"/>
      <c r="LB73" s="241"/>
      <c r="LC73" s="242"/>
      <c r="LD73" s="239"/>
      <c r="LE73" s="240"/>
      <c r="LF73" s="241"/>
      <c r="LG73" s="241"/>
      <c r="LH73" s="241"/>
      <c r="LI73" s="241"/>
      <c r="LJ73" s="241"/>
      <c r="LK73" s="241"/>
      <c r="LL73" s="242"/>
      <c r="LM73" s="239"/>
      <c r="LN73" s="240"/>
      <c r="LO73" s="241"/>
      <c r="LP73" s="241"/>
      <c r="LQ73" s="241"/>
      <c r="LR73" s="241"/>
      <c r="LS73" s="241"/>
      <c r="LT73" s="241"/>
      <c r="LU73" s="242"/>
      <c r="LV73" s="239"/>
      <c r="LW73" s="240"/>
      <c r="LX73" s="241"/>
      <c r="LY73" s="241"/>
      <c r="LZ73" s="241"/>
      <c r="MA73" s="241"/>
      <c r="MB73" s="241"/>
      <c r="MC73" s="241"/>
      <c r="MD73" s="242"/>
    </row>
    <row r="74" ht="3.75" customHeight="1">
      <c r="A74" s="243"/>
      <c r="B74" s="243"/>
      <c r="C74" s="243"/>
      <c r="D74" s="243"/>
      <c r="E74" s="5"/>
      <c r="F74" s="5"/>
      <c r="G74" s="5"/>
      <c r="H74" s="5"/>
      <c r="I74" s="5"/>
      <c r="J74" s="243"/>
      <c r="K74" s="243"/>
      <c r="L74" s="243"/>
      <c r="M74" s="243"/>
      <c r="N74" s="5"/>
      <c r="O74" s="5"/>
      <c r="P74" s="5"/>
      <c r="Q74" s="5"/>
      <c r="R74" s="5"/>
      <c r="S74" s="243"/>
      <c r="T74" s="243"/>
      <c r="U74" s="243"/>
      <c r="V74" s="243"/>
      <c r="W74" s="5"/>
      <c r="X74" s="5"/>
      <c r="Y74" s="5"/>
      <c r="Z74" s="5"/>
      <c r="AA74" s="5"/>
      <c r="AB74" s="243"/>
      <c r="AC74" s="243"/>
      <c r="AD74" s="243"/>
      <c r="AE74" s="243"/>
      <c r="AF74" s="5"/>
      <c r="AG74" s="5"/>
      <c r="AH74" s="5"/>
      <c r="AI74" s="5"/>
      <c r="AJ74" s="5"/>
      <c r="AK74" s="243"/>
      <c r="AL74" s="243"/>
      <c r="AM74" s="243"/>
      <c r="AN74" s="243"/>
      <c r="AO74" s="5"/>
      <c r="AP74" s="5"/>
      <c r="AQ74" s="5"/>
      <c r="AR74" s="5"/>
      <c r="AS74" s="5"/>
      <c r="AT74" s="243"/>
      <c r="AU74" s="243"/>
      <c r="AV74" s="243"/>
      <c r="AW74" s="243"/>
      <c r="AX74" s="5"/>
      <c r="AY74" s="5"/>
      <c r="AZ74" s="5"/>
      <c r="BA74" s="5"/>
      <c r="BB74" s="5"/>
      <c r="BC74" s="243"/>
      <c r="BD74" s="243"/>
      <c r="BE74" s="243"/>
      <c r="BF74" s="243"/>
      <c r="BG74" s="5"/>
      <c r="BH74" s="5"/>
      <c r="BI74" s="5"/>
      <c r="BJ74" s="5"/>
      <c r="BK74" s="5"/>
      <c r="BL74" s="243"/>
      <c r="BM74" s="243"/>
      <c r="BN74" s="243"/>
      <c r="BO74" s="243"/>
      <c r="BP74" s="5"/>
      <c r="BQ74" s="5"/>
      <c r="BR74" s="5"/>
      <c r="BS74" s="5"/>
      <c r="BT74" s="5"/>
      <c r="BU74" s="243"/>
      <c r="BV74" s="243"/>
      <c r="BW74" s="243"/>
      <c r="BX74" s="243"/>
      <c r="BY74" s="5"/>
      <c r="BZ74" s="5"/>
      <c r="CA74" s="5"/>
      <c r="CB74" s="5"/>
      <c r="CC74" s="5"/>
      <c r="CD74" s="243"/>
      <c r="CE74" s="243"/>
      <c r="CF74" s="243"/>
      <c r="CG74" s="243"/>
      <c r="CH74" s="5"/>
      <c r="CI74" s="5"/>
      <c r="CJ74" s="5"/>
      <c r="CK74" s="5"/>
      <c r="CL74" s="5"/>
      <c r="CM74" s="243"/>
      <c r="CN74" s="243"/>
      <c r="CO74" s="243"/>
      <c r="CP74" s="243"/>
      <c r="CQ74" s="5"/>
      <c r="CR74" s="5"/>
      <c r="CS74" s="5"/>
      <c r="CT74" s="5"/>
      <c r="CU74" s="5"/>
      <c r="CV74" s="243"/>
      <c r="CW74" s="243"/>
      <c r="CX74" s="243"/>
      <c r="CY74" s="243"/>
      <c r="CZ74" s="5"/>
      <c r="DA74" s="5"/>
      <c r="DB74" s="5"/>
      <c r="DC74" s="5"/>
      <c r="DD74" s="5"/>
      <c r="DE74" s="243"/>
      <c r="DF74" s="243"/>
      <c r="DG74" s="243"/>
      <c r="DH74" s="243"/>
      <c r="DI74" s="5"/>
      <c r="DJ74" s="5"/>
      <c r="DK74" s="5"/>
      <c r="DL74" s="5"/>
      <c r="DM74" s="5"/>
      <c r="DN74" s="243"/>
      <c r="DO74" s="243"/>
      <c r="DP74" s="243"/>
      <c r="DQ74" s="243"/>
      <c r="DR74" s="5"/>
      <c r="DS74" s="5"/>
      <c r="DT74" s="5"/>
      <c r="DU74" s="5"/>
      <c r="DV74" s="5"/>
      <c r="DW74" s="243"/>
      <c r="DX74" s="243"/>
      <c r="DY74" s="243"/>
      <c r="DZ74" s="243"/>
      <c r="EA74" s="5"/>
      <c r="EB74" s="5"/>
      <c r="EC74" s="5"/>
      <c r="ED74" s="5"/>
      <c r="EE74" s="5"/>
      <c r="EF74" s="243"/>
      <c r="EG74" s="243"/>
      <c r="EH74" s="243"/>
      <c r="EI74" s="243"/>
      <c r="EJ74" s="5"/>
      <c r="EK74" s="5"/>
      <c r="EL74" s="5"/>
      <c r="EM74" s="5"/>
      <c r="EN74" s="5"/>
      <c r="EO74" s="243"/>
      <c r="EP74" s="243"/>
      <c r="EQ74" s="243"/>
      <c r="ER74" s="243"/>
      <c r="ES74" s="5"/>
      <c r="ET74" s="5"/>
      <c r="EU74" s="5"/>
      <c r="EV74" s="5"/>
      <c r="EW74" s="5"/>
      <c r="EX74" s="243"/>
      <c r="EY74" s="243"/>
      <c r="EZ74" s="243"/>
      <c r="FA74" s="243"/>
      <c r="FB74" s="5"/>
      <c r="FC74" s="5"/>
      <c r="FD74" s="5"/>
      <c r="FE74" s="5"/>
      <c r="FF74" s="5"/>
      <c r="FG74" s="243"/>
      <c r="FH74" s="243"/>
      <c r="FI74" s="243"/>
      <c r="FJ74" s="243"/>
      <c r="FK74" s="5"/>
      <c r="FL74" s="5"/>
      <c r="FM74" s="5"/>
      <c r="FN74" s="5"/>
      <c r="FO74" s="5"/>
      <c r="FP74" s="243"/>
      <c r="FQ74" s="243"/>
      <c r="FR74" s="243"/>
      <c r="FS74" s="243"/>
      <c r="FT74" s="5"/>
      <c r="FU74" s="5"/>
      <c r="FV74" s="5"/>
      <c r="FW74" s="5"/>
      <c r="FX74" s="5"/>
      <c r="FY74" s="243"/>
      <c r="FZ74" s="243"/>
      <c r="GA74" s="243"/>
      <c r="GB74" s="243"/>
      <c r="GC74" s="5"/>
      <c r="GD74" s="5"/>
      <c r="GE74" s="5"/>
      <c r="GF74" s="5"/>
      <c r="GG74" s="5"/>
      <c r="GH74" s="243"/>
      <c r="GI74" s="243"/>
      <c r="GJ74" s="243"/>
      <c r="GK74" s="243"/>
      <c r="GL74" s="5"/>
      <c r="GM74" s="5"/>
      <c r="GN74" s="5"/>
      <c r="GO74" s="5"/>
      <c r="GP74" s="5"/>
      <c r="GQ74" s="243"/>
      <c r="GR74" s="243"/>
      <c r="GS74" s="243"/>
      <c r="GT74" s="243"/>
      <c r="GU74" s="5"/>
      <c r="GV74" s="5"/>
      <c r="GW74" s="5"/>
      <c r="GX74" s="5"/>
      <c r="GY74" s="5"/>
      <c r="GZ74" s="243"/>
      <c r="HA74" s="243"/>
      <c r="HB74" s="243"/>
      <c r="HC74" s="243"/>
      <c r="HD74" s="5"/>
      <c r="HE74" s="5"/>
      <c r="HF74" s="5"/>
      <c r="HG74" s="5"/>
      <c r="HH74" s="5"/>
      <c r="HI74" s="243"/>
      <c r="HJ74" s="243"/>
      <c r="HK74" s="243"/>
      <c r="HL74" s="243"/>
      <c r="HM74" s="5"/>
      <c r="HN74" s="5"/>
      <c r="HO74" s="5"/>
      <c r="HP74" s="5"/>
      <c r="HQ74" s="5"/>
      <c r="HR74" s="243"/>
      <c r="HS74" s="243"/>
      <c r="HT74" s="243"/>
      <c r="HU74" s="243"/>
      <c r="HV74" s="5"/>
      <c r="HW74" s="5"/>
      <c r="HX74" s="5"/>
      <c r="HY74" s="5"/>
      <c r="HZ74" s="5"/>
      <c r="IA74" s="243"/>
      <c r="IB74" s="243"/>
      <c r="IC74" s="243"/>
      <c r="ID74" s="243"/>
      <c r="IE74" s="5"/>
      <c r="IF74" s="5"/>
      <c r="IG74" s="5"/>
      <c r="IH74" s="5"/>
      <c r="II74" s="5"/>
      <c r="IJ74" s="243"/>
      <c r="IK74" s="243"/>
      <c r="IL74" s="243"/>
      <c r="IM74" s="243"/>
      <c r="IN74" s="5"/>
      <c r="IO74" s="5"/>
      <c r="IP74" s="5"/>
      <c r="IQ74" s="5"/>
      <c r="IR74" s="5"/>
      <c r="IS74" s="243"/>
      <c r="IT74" s="243"/>
      <c r="IU74" s="243"/>
      <c r="IV74" s="243"/>
      <c r="IW74" s="5"/>
      <c r="IX74" s="5"/>
      <c r="IY74" s="5"/>
      <c r="IZ74" s="5"/>
      <c r="JA74" s="5"/>
      <c r="JB74" s="243"/>
      <c r="JC74" s="243"/>
      <c r="JD74" s="243"/>
      <c r="JE74" s="243"/>
      <c r="JF74" s="5"/>
      <c r="JG74" s="5"/>
      <c r="JH74" s="5"/>
      <c r="JI74" s="5"/>
      <c r="JJ74" s="5"/>
      <c r="JK74" s="243"/>
      <c r="JL74" s="243"/>
      <c r="JM74" s="243"/>
      <c r="JN74" s="243"/>
      <c r="JO74" s="5"/>
      <c r="JP74" s="5"/>
      <c r="JQ74" s="5"/>
      <c r="JR74" s="5"/>
      <c r="JS74" s="5"/>
      <c r="JT74" s="243"/>
      <c r="JU74" s="243"/>
      <c r="JV74" s="243"/>
      <c r="JW74" s="243"/>
      <c r="JX74" s="5"/>
      <c r="JY74" s="5"/>
      <c r="JZ74" s="5"/>
      <c r="KA74" s="5"/>
      <c r="KB74" s="5"/>
      <c r="KC74" s="243"/>
      <c r="KD74" s="243"/>
      <c r="KE74" s="243"/>
      <c r="KF74" s="243"/>
      <c r="KG74" s="5"/>
      <c r="KH74" s="5"/>
      <c r="KI74" s="5"/>
      <c r="KJ74" s="5"/>
      <c r="KK74" s="5"/>
      <c r="KL74" s="243"/>
      <c r="KM74" s="243"/>
      <c r="KN74" s="243"/>
      <c r="KO74" s="243"/>
      <c r="KP74" s="5"/>
      <c r="KQ74" s="5"/>
      <c r="KR74" s="5"/>
      <c r="KS74" s="5"/>
      <c r="KT74" s="5"/>
      <c r="KU74" s="243"/>
      <c r="KV74" s="243"/>
      <c r="KW74" s="243"/>
      <c r="KX74" s="243"/>
      <c r="KY74" s="5"/>
      <c r="KZ74" s="5"/>
      <c r="LA74" s="5"/>
      <c r="LB74" s="5"/>
      <c r="LC74" s="5"/>
      <c r="LD74" s="243"/>
      <c r="LE74" s="243"/>
      <c r="LF74" s="243"/>
      <c r="LG74" s="243"/>
      <c r="LH74" s="5"/>
      <c r="LI74" s="5"/>
      <c r="LJ74" s="5"/>
      <c r="LK74" s="5"/>
      <c r="LL74" s="5"/>
      <c r="LM74" s="243"/>
      <c r="LN74" s="243"/>
      <c r="LO74" s="243"/>
      <c r="LP74" s="243"/>
      <c r="LQ74" s="5"/>
      <c r="LR74" s="5"/>
      <c r="LS74" s="5"/>
      <c r="LT74" s="5"/>
      <c r="LU74" s="5"/>
      <c r="LV74" s="243"/>
      <c r="LW74" s="243"/>
      <c r="LX74" s="243"/>
      <c r="LY74" s="243"/>
      <c r="LZ74" s="5"/>
      <c r="MA74" s="5"/>
      <c r="MB74" s="5"/>
      <c r="MC74" s="5"/>
      <c r="MD74" s="5"/>
    </row>
    <row r="75">
      <c r="A75" s="243"/>
      <c r="E75" s="5"/>
      <c r="I75" s="5"/>
      <c r="J75" s="243"/>
      <c r="N75" s="5"/>
      <c r="R75" s="5"/>
      <c r="S75" s="243"/>
      <c r="W75" s="5"/>
      <c r="AA75" s="5"/>
      <c r="AB75" s="243"/>
      <c r="AF75" s="5"/>
      <c r="AJ75" s="5"/>
      <c r="AK75" s="243"/>
      <c r="AO75" s="5"/>
      <c r="AS75" s="5"/>
      <c r="AT75" s="243"/>
      <c r="AX75" s="5"/>
      <c r="BB75" s="5"/>
      <c r="BC75" s="243"/>
      <c r="BG75" s="5"/>
      <c r="BK75" s="5"/>
      <c r="BL75" s="243"/>
      <c r="BP75" s="5"/>
      <c r="BT75" s="5"/>
      <c r="BU75" s="243"/>
      <c r="BY75" s="5"/>
      <c r="CC75" s="5"/>
      <c r="CD75" s="243"/>
      <c r="CH75" s="5"/>
      <c r="CL75" s="5"/>
      <c r="CM75" s="243"/>
      <c r="CQ75" s="5"/>
      <c r="CU75" s="5"/>
      <c r="CV75" s="243"/>
      <c r="CZ75" s="5"/>
      <c r="DD75" s="5"/>
      <c r="DE75" s="243"/>
      <c r="DI75" s="5"/>
      <c r="DM75" s="5"/>
      <c r="DN75" s="243"/>
      <c r="DR75" s="5"/>
      <c r="DV75" s="5"/>
      <c r="DW75" s="243"/>
      <c r="EA75" s="5"/>
      <c r="EE75" s="5"/>
      <c r="EF75" s="243"/>
      <c r="EJ75" s="5"/>
      <c r="EN75" s="5"/>
      <c r="EO75" s="243"/>
      <c r="ES75" s="5"/>
      <c r="EW75" s="5"/>
      <c r="EX75" s="243"/>
      <c r="FB75" s="5"/>
      <c r="FF75" s="5"/>
      <c r="FG75" s="243"/>
      <c r="FK75" s="5"/>
      <c r="FO75" s="5"/>
      <c r="FP75" s="243"/>
      <c r="FT75" s="5"/>
      <c r="FX75" s="5"/>
      <c r="FY75" s="243"/>
      <c r="GC75" s="5"/>
      <c r="GG75" s="5"/>
      <c r="GH75" s="243"/>
      <c r="GL75" s="5"/>
      <c r="GP75" s="5"/>
      <c r="GQ75" s="243"/>
      <c r="GU75" s="5"/>
      <c r="GY75" s="5"/>
      <c r="GZ75" s="243"/>
      <c r="HD75" s="5"/>
      <c r="HH75" s="5"/>
      <c r="HI75" s="243"/>
      <c r="HM75" s="5"/>
      <c r="HQ75" s="5"/>
      <c r="HR75" s="243"/>
      <c r="HV75" s="5"/>
      <c r="HZ75" s="5"/>
      <c r="IA75" s="243"/>
      <c r="IE75" s="5"/>
      <c r="II75" s="5"/>
      <c r="IJ75" s="243"/>
      <c r="IN75" s="5"/>
      <c r="IR75" s="5"/>
      <c r="IS75" s="243"/>
      <c r="IW75" s="5"/>
      <c r="JA75" s="5"/>
      <c r="JB75" s="243"/>
      <c r="JF75" s="5"/>
      <c r="JJ75" s="5"/>
      <c r="JK75" s="243"/>
      <c r="JO75" s="5"/>
      <c r="JS75" s="5"/>
      <c r="JT75" s="243"/>
      <c r="JX75" s="5"/>
      <c r="KB75" s="5"/>
      <c r="KC75" s="243"/>
      <c r="KG75" s="5"/>
      <c r="KK75" s="5"/>
      <c r="KL75" s="243"/>
      <c r="KP75" s="5"/>
      <c r="KT75" s="5"/>
      <c r="KU75" s="243"/>
      <c r="KY75" s="5"/>
      <c r="LC75" s="5"/>
      <c r="LD75" s="243"/>
      <c r="LH75" s="5"/>
      <c r="LL75" s="5"/>
      <c r="LM75" s="243"/>
      <c r="LQ75" s="5"/>
      <c r="LU75" s="5"/>
      <c r="LV75" s="243"/>
      <c r="LZ75" s="5"/>
      <c r="MD75" s="5"/>
    </row>
    <row r="76">
      <c r="I76" s="244"/>
      <c r="R76" s="244"/>
      <c r="AA76" s="244"/>
      <c r="AJ76" s="244"/>
      <c r="AS76" s="244"/>
      <c r="BB76" s="244"/>
      <c r="BK76" s="244"/>
      <c r="BT76" s="244"/>
      <c r="CC76" s="244"/>
      <c r="CL76" s="244"/>
      <c r="CU76" s="244"/>
      <c r="DD76" s="244"/>
      <c r="DM76" s="244"/>
      <c r="DV76" s="244"/>
      <c r="EE76" s="244"/>
      <c r="EN76" s="244"/>
      <c r="EW76" s="244"/>
      <c r="FF76" s="244"/>
      <c r="FO76" s="244"/>
      <c r="FX76" s="244"/>
      <c r="GG76" s="244"/>
      <c r="GP76" s="244"/>
      <c r="GY76" s="244"/>
      <c r="HH76" s="244"/>
      <c r="HQ76" s="244"/>
      <c r="HZ76" s="244"/>
      <c r="II76" s="244"/>
      <c r="IR76" s="244"/>
      <c r="JA76" s="244"/>
      <c r="JJ76" s="244"/>
      <c r="JS76" s="244"/>
      <c r="KB76" s="244"/>
      <c r="KK76" s="244"/>
      <c r="KT76" s="244"/>
      <c r="LC76" s="244"/>
      <c r="LL76" s="244"/>
      <c r="LU76" s="244"/>
      <c r="MD76" s="244"/>
    </row>
    <row r="77">
      <c r="I77" s="5"/>
      <c r="R77" s="5"/>
      <c r="AA77" s="5"/>
      <c r="AJ77" s="5"/>
      <c r="AS77" s="5"/>
      <c r="BB77" s="5"/>
      <c r="BK77" s="5"/>
      <c r="BT77" s="5"/>
      <c r="CC77" s="5"/>
      <c r="CL77" s="5"/>
      <c r="CU77" s="5"/>
      <c r="DD77" s="5"/>
      <c r="DM77" s="5"/>
      <c r="DV77" s="5"/>
      <c r="EE77" s="5"/>
      <c r="EN77" s="5"/>
      <c r="EW77" s="5"/>
      <c r="FF77" s="5"/>
      <c r="FO77" s="5"/>
      <c r="FX77" s="5"/>
      <c r="GG77" s="5"/>
      <c r="GP77" s="5"/>
      <c r="GY77" s="5"/>
      <c r="HH77" s="5"/>
      <c r="HQ77" s="5"/>
      <c r="HZ77" s="5"/>
      <c r="II77" s="5"/>
      <c r="IR77" s="5"/>
      <c r="JA77" s="5"/>
      <c r="JJ77" s="5"/>
      <c r="JS77" s="5"/>
      <c r="KB77" s="5"/>
      <c r="KK77" s="5"/>
      <c r="KT77" s="5"/>
      <c r="LC77" s="5"/>
      <c r="LL77" s="5"/>
      <c r="LU77" s="5"/>
      <c r="MD77" s="5"/>
    </row>
    <row r="78">
      <c r="I78" s="5"/>
      <c r="R78" s="5"/>
      <c r="AA78" s="5"/>
      <c r="AJ78" s="5"/>
      <c r="AS78" s="5"/>
      <c r="BB78" s="5"/>
      <c r="BK78" s="5"/>
      <c r="BT78" s="5"/>
      <c r="CC78" s="5"/>
      <c r="CL78" s="5"/>
      <c r="CU78" s="5"/>
      <c r="DD78" s="5"/>
      <c r="DM78" s="5"/>
      <c r="DV78" s="5"/>
      <c r="EE78" s="5"/>
      <c r="EN78" s="5"/>
      <c r="EW78" s="5"/>
      <c r="FF78" s="5"/>
      <c r="FO78" s="5"/>
      <c r="FX78" s="5"/>
      <c r="GG78" s="5"/>
      <c r="GP78" s="5"/>
      <c r="GY78" s="5"/>
      <c r="HH78" s="5"/>
      <c r="HQ78" s="5"/>
      <c r="HZ78" s="5"/>
      <c r="II78" s="5"/>
      <c r="IR78" s="5"/>
      <c r="JA78" s="5"/>
      <c r="JJ78" s="5"/>
      <c r="JS78" s="5"/>
      <c r="KB78" s="5"/>
      <c r="KK78" s="5"/>
      <c r="KT78" s="5"/>
      <c r="LC78" s="5"/>
      <c r="LL78" s="5"/>
      <c r="LU78" s="5"/>
      <c r="MD78" s="5"/>
    </row>
    <row r="79">
      <c r="A79" s="5"/>
      <c r="B79" s="245"/>
      <c r="C79" s="5"/>
      <c r="D79" s="5"/>
      <c r="I79" s="5"/>
      <c r="J79" s="5"/>
      <c r="K79" s="245"/>
      <c r="L79" s="5"/>
      <c r="M79" s="5"/>
      <c r="R79" s="5"/>
      <c r="S79" s="5"/>
      <c r="T79" s="245"/>
      <c r="U79" s="5"/>
      <c r="V79" s="5"/>
      <c r="AA79" s="5"/>
      <c r="AB79" s="5"/>
      <c r="AC79" s="245"/>
      <c r="AD79" s="5"/>
      <c r="AE79" s="5"/>
      <c r="AJ79" s="5"/>
      <c r="AK79" s="5"/>
      <c r="AL79" s="245"/>
      <c r="AM79" s="5"/>
      <c r="AN79" s="5"/>
      <c r="AS79" s="5"/>
      <c r="AT79" s="5"/>
      <c r="AU79" s="245"/>
      <c r="AV79" s="5"/>
      <c r="AW79" s="5"/>
      <c r="BB79" s="5"/>
      <c r="BC79" s="5"/>
      <c r="BD79" s="245"/>
      <c r="BE79" s="5"/>
      <c r="BF79" s="5"/>
      <c r="BK79" s="5"/>
      <c r="BL79" s="5"/>
      <c r="BM79" s="245"/>
      <c r="BN79" s="5"/>
      <c r="BO79" s="5"/>
      <c r="BT79" s="5"/>
      <c r="BU79" s="5"/>
      <c r="BV79" s="245"/>
      <c r="BW79" s="5"/>
      <c r="BX79" s="5"/>
      <c r="CC79" s="5"/>
      <c r="CD79" s="5"/>
      <c r="CE79" s="245"/>
      <c r="CF79" s="5"/>
      <c r="CG79" s="5"/>
      <c r="CL79" s="5"/>
      <c r="CM79" s="5"/>
      <c r="CN79" s="245"/>
      <c r="CO79" s="5"/>
      <c r="CP79" s="5"/>
      <c r="CU79" s="5"/>
      <c r="CV79" s="5"/>
      <c r="CW79" s="245"/>
      <c r="CX79" s="5"/>
      <c r="CY79" s="5"/>
      <c r="DD79" s="5"/>
      <c r="DE79" s="5"/>
      <c r="DF79" s="245"/>
      <c r="DG79" s="5"/>
      <c r="DH79" s="5"/>
      <c r="DM79" s="5"/>
      <c r="DN79" s="5"/>
      <c r="DO79" s="245"/>
      <c r="DP79" s="5"/>
      <c r="DQ79" s="5"/>
      <c r="DV79" s="5"/>
      <c r="DW79" s="5"/>
      <c r="DX79" s="245"/>
      <c r="DY79" s="5"/>
      <c r="DZ79" s="5"/>
      <c r="EE79" s="5"/>
      <c r="EF79" s="5"/>
      <c r="EG79" s="245"/>
      <c r="EH79" s="5"/>
      <c r="EI79" s="5"/>
      <c r="EN79" s="5"/>
      <c r="EO79" s="5"/>
      <c r="EP79" s="245"/>
      <c r="EQ79" s="5"/>
      <c r="ER79" s="5"/>
      <c r="EW79" s="5"/>
      <c r="EX79" s="5"/>
      <c r="EY79" s="245"/>
      <c r="EZ79" s="5"/>
      <c r="FA79" s="5"/>
      <c r="FF79" s="5"/>
      <c r="FG79" s="5"/>
      <c r="FH79" s="245"/>
      <c r="FI79" s="5"/>
      <c r="FJ79" s="5"/>
      <c r="FO79" s="5"/>
      <c r="FP79" s="5"/>
      <c r="FQ79" s="245"/>
      <c r="FR79" s="5"/>
      <c r="FS79" s="5"/>
      <c r="FX79" s="5"/>
      <c r="FY79" s="5"/>
      <c r="FZ79" s="245"/>
      <c r="GA79" s="5"/>
      <c r="GB79" s="5"/>
      <c r="GG79" s="5"/>
      <c r="GH79" s="5"/>
      <c r="GI79" s="245"/>
      <c r="GJ79" s="5"/>
      <c r="GK79" s="5"/>
      <c r="GP79" s="5"/>
      <c r="GQ79" s="5"/>
      <c r="GR79" s="245"/>
      <c r="GS79" s="5"/>
      <c r="GT79" s="5"/>
      <c r="GY79" s="5"/>
      <c r="GZ79" s="5"/>
      <c r="HA79" s="245"/>
      <c r="HB79" s="5"/>
      <c r="HC79" s="5"/>
      <c r="HH79" s="5"/>
      <c r="HI79" s="5"/>
      <c r="HJ79" s="245"/>
      <c r="HK79" s="5"/>
      <c r="HL79" s="5"/>
      <c r="HQ79" s="5"/>
      <c r="HR79" s="5"/>
      <c r="HS79" s="245"/>
      <c r="HT79" s="5"/>
      <c r="HU79" s="5"/>
      <c r="HZ79" s="5"/>
      <c r="IA79" s="5"/>
      <c r="IB79" s="245"/>
      <c r="IC79" s="5"/>
      <c r="ID79" s="5"/>
      <c r="II79" s="5"/>
      <c r="IJ79" s="5"/>
      <c r="IK79" s="245"/>
      <c r="IL79" s="5"/>
      <c r="IM79" s="5"/>
      <c r="IR79" s="5"/>
      <c r="IS79" s="5"/>
      <c r="IT79" s="245"/>
      <c r="IU79" s="5"/>
      <c r="IV79" s="5"/>
      <c r="JA79" s="5"/>
      <c r="JB79" s="5"/>
      <c r="JC79" s="245"/>
      <c r="JD79" s="5"/>
      <c r="JE79" s="5"/>
      <c r="JJ79" s="5"/>
      <c r="JK79" s="5"/>
      <c r="JL79" s="245"/>
      <c r="JM79" s="5"/>
      <c r="JN79" s="5"/>
      <c r="JS79" s="5"/>
      <c r="JT79" s="5"/>
      <c r="JU79" s="245"/>
      <c r="JV79" s="5"/>
      <c r="JW79" s="5"/>
      <c r="KB79" s="5"/>
      <c r="KC79" s="5"/>
      <c r="KD79" s="245"/>
      <c r="KE79" s="5"/>
      <c r="KF79" s="5"/>
      <c r="KK79" s="5"/>
      <c r="KL79" s="5"/>
      <c r="KM79" s="245"/>
      <c r="KN79" s="5"/>
      <c r="KO79" s="5"/>
      <c r="KT79" s="5"/>
      <c r="KU79" s="5"/>
      <c r="KV79" s="245"/>
      <c r="KW79" s="5"/>
      <c r="KX79" s="5"/>
      <c r="LC79" s="5"/>
      <c r="LD79" s="5"/>
      <c r="LE79" s="245"/>
      <c r="LF79" s="5"/>
      <c r="LG79" s="5"/>
      <c r="LL79" s="5"/>
      <c r="LM79" s="5"/>
      <c r="LN79" s="245"/>
      <c r="LO79" s="5"/>
      <c r="LP79" s="5"/>
      <c r="LU79" s="5"/>
      <c r="LV79" s="5"/>
      <c r="LW79" s="245"/>
      <c r="LX79" s="5"/>
      <c r="LY79" s="5"/>
      <c r="MD79" s="5"/>
    </row>
  </sheetData>
  <mergeCells count="1062">
    <mergeCell ref="BL3:BT3"/>
    <mergeCell ref="BU3:CC3"/>
    <mergeCell ref="CD3:CL3"/>
    <mergeCell ref="CM3:CU3"/>
    <mergeCell ref="CV3:DD3"/>
    <mergeCell ref="DE3:DM3"/>
    <mergeCell ref="DN3:DV3"/>
    <mergeCell ref="LD3:LL3"/>
    <mergeCell ref="LM3:LU3"/>
    <mergeCell ref="LV3:MD3"/>
    <mergeCell ref="KU4:LC4"/>
    <mergeCell ref="LD4:LL4"/>
    <mergeCell ref="LM4:LU4"/>
    <mergeCell ref="LV4:MD4"/>
    <mergeCell ref="IS3:JA3"/>
    <mergeCell ref="JB3:JJ3"/>
    <mergeCell ref="JK3:JS3"/>
    <mergeCell ref="JT3:KB3"/>
    <mergeCell ref="KC3:KK3"/>
    <mergeCell ref="KL3:KT3"/>
    <mergeCell ref="KU3:LC3"/>
    <mergeCell ref="A3:I3"/>
    <mergeCell ref="J3:R3"/>
    <mergeCell ref="S3:AA3"/>
    <mergeCell ref="AB3:AJ3"/>
    <mergeCell ref="AK3:AS3"/>
    <mergeCell ref="AT3:BB3"/>
    <mergeCell ref="BC3:BK3"/>
    <mergeCell ref="A4:I4"/>
    <mergeCell ref="J4:R4"/>
    <mergeCell ref="S4:AA4"/>
    <mergeCell ref="AB4:AJ4"/>
    <mergeCell ref="AK4:AS4"/>
    <mergeCell ref="AT4:BB4"/>
    <mergeCell ref="BC4:BK4"/>
    <mergeCell ref="DW3:EE3"/>
    <mergeCell ref="EF3:EN3"/>
    <mergeCell ref="EO3:EW3"/>
    <mergeCell ref="EX3:FF3"/>
    <mergeCell ref="FG3:FO3"/>
    <mergeCell ref="FP3:FX3"/>
    <mergeCell ref="FY3:GG3"/>
    <mergeCell ref="GH3:GP3"/>
    <mergeCell ref="GQ3:GY3"/>
    <mergeCell ref="GZ3:HH3"/>
    <mergeCell ref="HI3:HQ3"/>
    <mergeCell ref="HR3:HZ3"/>
    <mergeCell ref="IA3:II3"/>
    <mergeCell ref="IJ3:IR3"/>
    <mergeCell ref="KC6:KK6"/>
    <mergeCell ref="KL6:KT6"/>
    <mergeCell ref="HR6:HZ6"/>
    <mergeCell ref="IA6:II6"/>
    <mergeCell ref="IJ6:IR6"/>
    <mergeCell ref="IS6:JA6"/>
    <mergeCell ref="JB6:JJ6"/>
    <mergeCell ref="JK6:JS6"/>
    <mergeCell ref="JT6:KB6"/>
    <mergeCell ref="DW4:EE4"/>
    <mergeCell ref="EF4:EN4"/>
    <mergeCell ref="BL4:BT4"/>
    <mergeCell ref="BU4:CC4"/>
    <mergeCell ref="CD4:CL4"/>
    <mergeCell ref="CM4:CU4"/>
    <mergeCell ref="CV4:DD4"/>
    <mergeCell ref="DE4:DM4"/>
    <mergeCell ref="DN4:DV4"/>
    <mergeCell ref="LD5:LL5"/>
    <mergeCell ref="LM5:LU5"/>
    <mergeCell ref="LV5:MD5"/>
    <mergeCell ref="KU6:LC6"/>
    <mergeCell ref="LD6:LL6"/>
    <mergeCell ref="LM6:LU6"/>
    <mergeCell ref="LV6:MD6"/>
    <mergeCell ref="IS5:JA5"/>
    <mergeCell ref="JB5:JJ5"/>
    <mergeCell ref="JK5:JS5"/>
    <mergeCell ref="JT5:KB5"/>
    <mergeCell ref="KC5:KK5"/>
    <mergeCell ref="KL5:KT5"/>
    <mergeCell ref="KU5:LC5"/>
    <mergeCell ref="A6:I6"/>
    <mergeCell ref="J6:R6"/>
    <mergeCell ref="S6:AA6"/>
    <mergeCell ref="AB6:AJ6"/>
    <mergeCell ref="AK6:AS6"/>
    <mergeCell ref="AT6:BB6"/>
    <mergeCell ref="BC6:BK6"/>
    <mergeCell ref="DW5:EE5"/>
    <mergeCell ref="EF5:EN5"/>
    <mergeCell ref="EO5:EW5"/>
    <mergeCell ref="EX5:FF5"/>
    <mergeCell ref="FG5:FO5"/>
    <mergeCell ref="FP5:FX5"/>
    <mergeCell ref="FY5:GG5"/>
    <mergeCell ref="GH5:GP5"/>
    <mergeCell ref="GQ5:GY5"/>
    <mergeCell ref="GZ5:HH5"/>
    <mergeCell ref="HI5:HQ5"/>
    <mergeCell ref="HR5:HZ5"/>
    <mergeCell ref="IA5:II5"/>
    <mergeCell ref="IJ5:IR5"/>
    <mergeCell ref="BL7:BT8"/>
    <mergeCell ref="BU7:CC8"/>
    <mergeCell ref="CD7:CL8"/>
    <mergeCell ref="CM7:CU8"/>
    <mergeCell ref="CV7:DD8"/>
    <mergeCell ref="DE7:DM8"/>
    <mergeCell ref="DN7:DV8"/>
    <mergeCell ref="A7:I8"/>
    <mergeCell ref="J7:R8"/>
    <mergeCell ref="S7:AA8"/>
    <mergeCell ref="AB7:AJ8"/>
    <mergeCell ref="AK7:AS8"/>
    <mergeCell ref="AT7:BB8"/>
    <mergeCell ref="BC7:BK8"/>
    <mergeCell ref="GZ9:HH9"/>
    <mergeCell ref="HI9:HQ9"/>
    <mergeCell ref="EO9:EW9"/>
    <mergeCell ref="EX9:FF9"/>
    <mergeCell ref="FG9:FO9"/>
    <mergeCell ref="FP9:FX9"/>
    <mergeCell ref="FY9:GG9"/>
    <mergeCell ref="GH9:GP9"/>
    <mergeCell ref="GQ9:GY9"/>
    <mergeCell ref="KC9:KK9"/>
    <mergeCell ref="KL9:KT9"/>
    <mergeCell ref="HR9:HZ9"/>
    <mergeCell ref="IA9:II9"/>
    <mergeCell ref="IJ9:IR9"/>
    <mergeCell ref="IS9:JA9"/>
    <mergeCell ref="JB9:JJ9"/>
    <mergeCell ref="JK9:JS9"/>
    <mergeCell ref="JT9:KB9"/>
    <mergeCell ref="DW6:EE6"/>
    <mergeCell ref="EF6:EN6"/>
    <mergeCell ref="BL6:BT6"/>
    <mergeCell ref="BU6:CC6"/>
    <mergeCell ref="CD6:CL6"/>
    <mergeCell ref="CM6:CU6"/>
    <mergeCell ref="CV6:DD6"/>
    <mergeCell ref="DE6:DM6"/>
    <mergeCell ref="DN6:DV6"/>
    <mergeCell ref="LD7:LL8"/>
    <mergeCell ref="LM7:LU8"/>
    <mergeCell ref="LV7:MD8"/>
    <mergeCell ref="KU9:LC9"/>
    <mergeCell ref="LD9:LL9"/>
    <mergeCell ref="LM9:LU9"/>
    <mergeCell ref="LV9:MD9"/>
    <mergeCell ref="IS7:JA8"/>
    <mergeCell ref="JB7:JJ8"/>
    <mergeCell ref="JK7:JS8"/>
    <mergeCell ref="JT7:KB8"/>
    <mergeCell ref="KC7:KK8"/>
    <mergeCell ref="KL7:KT8"/>
    <mergeCell ref="KU7:LC8"/>
    <mergeCell ref="A9:I9"/>
    <mergeCell ref="J9:R9"/>
    <mergeCell ref="S9:AA9"/>
    <mergeCell ref="AB9:AJ9"/>
    <mergeCell ref="AK9:AS9"/>
    <mergeCell ref="AT9:BB9"/>
    <mergeCell ref="BC9:BK9"/>
    <mergeCell ref="DW7:EE8"/>
    <mergeCell ref="EF7:EN8"/>
    <mergeCell ref="EO7:EW8"/>
    <mergeCell ref="EX7:FF8"/>
    <mergeCell ref="FG7:FO8"/>
    <mergeCell ref="FP7:FX8"/>
    <mergeCell ref="FY7:GG8"/>
    <mergeCell ref="GH7:GP8"/>
    <mergeCell ref="GQ7:GY8"/>
    <mergeCell ref="GZ7:HH8"/>
    <mergeCell ref="HI7:HQ8"/>
    <mergeCell ref="HR7:HZ8"/>
    <mergeCell ref="IA7:II8"/>
    <mergeCell ref="IJ7:IR8"/>
    <mergeCell ref="HM1:HQ2"/>
    <mergeCell ref="HR1:HT1"/>
    <mergeCell ref="HV1:HZ2"/>
    <mergeCell ref="IA1:IC1"/>
    <mergeCell ref="IE1:II2"/>
    <mergeCell ref="IJ1:IL1"/>
    <mergeCell ref="IN1:IR2"/>
    <mergeCell ref="IS1:IU1"/>
    <mergeCell ref="IW1:JA2"/>
    <mergeCell ref="JB1:JD1"/>
    <mergeCell ref="JF1:JJ2"/>
    <mergeCell ref="JK1:JM1"/>
    <mergeCell ref="JO1:JS2"/>
    <mergeCell ref="JT1:JV1"/>
    <mergeCell ref="LD1:LF1"/>
    <mergeCell ref="LH1:LL2"/>
    <mergeCell ref="LM1:LO1"/>
    <mergeCell ref="LQ1:LU2"/>
    <mergeCell ref="LV1:LX1"/>
    <mergeCell ref="LZ1:MD2"/>
    <mergeCell ref="JX1:KB2"/>
    <mergeCell ref="KC1:KE1"/>
    <mergeCell ref="KG1:KK2"/>
    <mergeCell ref="KL1:KN1"/>
    <mergeCell ref="KP1:KT2"/>
    <mergeCell ref="KU1:KW1"/>
    <mergeCell ref="KY1:LC2"/>
    <mergeCell ref="AF1:AJ2"/>
    <mergeCell ref="AK1:AM1"/>
    <mergeCell ref="AO1:AS2"/>
    <mergeCell ref="AT1:AV1"/>
    <mergeCell ref="AX1:BB2"/>
    <mergeCell ref="BC1:BE1"/>
    <mergeCell ref="BG1:BK2"/>
    <mergeCell ref="BL1:BN1"/>
    <mergeCell ref="BP1:BT2"/>
    <mergeCell ref="BU1:BW1"/>
    <mergeCell ref="BY1:CC2"/>
    <mergeCell ref="CD1:CF1"/>
    <mergeCell ref="CH1:CL2"/>
    <mergeCell ref="CM1:CO1"/>
    <mergeCell ref="CQ1:CU2"/>
    <mergeCell ref="CV1:CX1"/>
    <mergeCell ref="CZ1:DD2"/>
    <mergeCell ref="DE1:DG1"/>
    <mergeCell ref="DI1:DM2"/>
    <mergeCell ref="DN1:DP1"/>
    <mergeCell ref="DR1:DV2"/>
    <mergeCell ref="DW1:DY1"/>
    <mergeCell ref="EA1:EE2"/>
    <mergeCell ref="EF1:EH1"/>
    <mergeCell ref="EJ1:EN2"/>
    <mergeCell ref="EO1:EQ1"/>
    <mergeCell ref="ES1:EW2"/>
    <mergeCell ref="EX1:EZ1"/>
    <mergeCell ref="FB1:FF2"/>
    <mergeCell ref="FG1:FI1"/>
    <mergeCell ref="FK1:FO2"/>
    <mergeCell ref="FP1:FR1"/>
    <mergeCell ref="FT1:FX2"/>
    <mergeCell ref="FY1:GA1"/>
    <mergeCell ref="GC1:GG2"/>
    <mergeCell ref="GH1:GJ1"/>
    <mergeCell ref="GL1:GP2"/>
    <mergeCell ref="GQ1:GS1"/>
    <mergeCell ref="GU1:GY2"/>
    <mergeCell ref="GZ1:HB1"/>
    <mergeCell ref="HD1:HH2"/>
    <mergeCell ref="HI1:HK1"/>
    <mergeCell ref="A1:C1"/>
    <mergeCell ref="E1:I2"/>
    <mergeCell ref="J1:L1"/>
    <mergeCell ref="N1:R2"/>
    <mergeCell ref="S1:U1"/>
    <mergeCell ref="W1:AA2"/>
    <mergeCell ref="AB1:AD1"/>
    <mergeCell ref="GZ4:HH4"/>
    <mergeCell ref="HI4:HQ4"/>
    <mergeCell ref="EO4:EW4"/>
    <mergeCell ref="EX4:FF4"/>
    <mergeCell ref="FG4:FO4"/>
    <mergeCell ref="FP4:FX4"/>
    <mergeCell ref="FY4:GG4"/>
    <mergeCell ref="GH4:GP4"/>
    <mergeCell ref="GQ4:GY4"/>
    <mergeCell ref="KC4:KK4"/>
    <mergeCell ref="KL4:KT4"/>
    <mergeCell ref="HR4:HZ4"/>
    <mergeCell ref="IA4:II4"/>
    <mergeCell ref="IJ4:IR4"/>
    <mergeCell ref="IS4:JA4"/>
    <mergeCell ref="JB4:JJ4"/>
    <mergeCell ref="JK4:JS4"/>
    <mergeCell ref="JT4:KB4"/>
    <mergeCell ref="GZ6:HH6"/>
    <mergeCell ref="HI6:HQ6"/>
    <mergeCell ref="EO6:EW6"/>
    <mergeCell ref="EX6:FF6"/>
    <mergeCell ref="FG6:FO6"/>
    <mergeCell ref="FP6:FX6"/>
    <mergeCell ref="FY6:GG6"/>
    <mergeCell ref="GH6:GP6"/>
    <mergeCell ref="GQ6:GY6"/>
    <mergeCell ref="DW9:EE9"/>
    <mergeCell ref="EF9:EN9"/>
    <mergeCell ref="BL9:BT9"/>
    <mergeCell ref="BU9:CC9"/>
    <mergeCell ref="CD9:CL9"/>
    <mergeCell ref="CM9:CU9"/>
    <mergeCell ref="CV9:DD9"/>
    <mergeCell ref="DE9:DM9"/>
    <mergeCell ref="DN9:DV9"/>
    <mergeCell ref="B11:I11"/>
    <mergeCell ref="K11:R11"/>
    <mergeCell ref="T11:AA11"/>
    <mergeCell ref="AC11:AJ11"/>
    <mergeCell ref="AL11:AS11"/>
    <mergeCell ref="AU11:BB11"/>
    <mergeCell ref="BD11:BK11"/>
    <mergeCell ref="BM11:BT11"/>
    <mergeCell ref="BV11:CC11"/>
    <mergeCell ref="CE11:CL11"/>
    <mergeCell ref="CN11:CU11"/>
    <mergeCell ref="CW11:DD11"/>
    <mergeCell ref="DF11:DM11"/>
    <mergeCell ref="DO11:DV11"/>
    <mergeCell ref="DX11:EE11"/>
    <mergeCell ref="EG11:EN11"/>
    <mergeCell ref="EP11:EW11"/>
    <mergeCell ref="EY11:FF11"/>
    <mergeCell ref="FH11:FO11"/>
    <mergeCell ref="FQ11:FX11"/>
    <mergeCell ref="FZ11:GG11"/>
    <mergeCell ref="GI11:GP11"/>
    <mergeCell ref="GR11:GY11"/>
    <mergeCell ref="HA11:HH11"/>
    <mergeCell ref="HJ11:HQ11"/>
    <mergeCell ref="HS11:HZ11"/>
    <mergeCell ref="IB11:II11"/>
    <mergeCell ref="IK11:IR11"/>
    <mergeCell ref="LE11:LL11"/>
    <mergeCell ref="LN11:LU11"/>
    <mergeCell ref="LW11:MD11"/>
    <mergeCell ref="IT11:JA11"/>
    <mergeCell ref="JC11:JJ11"/>
    <mergeCell ref="JL11:JS11"/>
    <mergeCell ref="JU11:KB11"/>
    <mergeCell ref="KD11:KK11"/>
    <mergeCell ref="KM11:KT11"/>
    <mergeCell ref="KV11:LC11"/>
    <mergeCell ref="BL5:BT5"/>
    <mergeCell ref="BU5:CC5"/>
    <mergeCell ref="CD5:CL5"/>
    <mergeCell ref="CM5:CU5"/>
    <mergeCell ref="CV5:DD5"/>
    <mergeCell ref="DE5:DM5"/>
    <mergeCell ref="DN5:DV5"/>
    <mergeCell ref="A5:I5"/>
    <mergeCell ref="J5:R5"/>
    <mergeCell ref="S5:AA5"/>
    <mergeCell ref="AB5:AJ5"/>
    <mergeCell ref="AK5:AS5"/>
    <mergeCell ref="AT5:BB5"/>
    <mergeCell ref="BC5:BK5"/>
    <mergeCell ref="BN54:BR54"/>
    <mergeCell ref="BW54:CA54"/>
    <mergeCell ref="CF54:CJ54"/>
    <mergeCell ref="CO54:CS54"/>
    <mergeCell ref="CX54:DB54"/>
    <mergeCell ref="DG54:DK54"/>
    <mergeCell ref="DP54:DT54"/>
    <mergeCell ref="DY54:EC54"/>
    <mergeCell ref="EH54:EL54"/>
    <mergeCell ref="EQ54:EU54"/>
    <mergeCell ref="EZ54:FD54"/>
    <mergeCell ref="FI54:FM54"/>
    <mergeCell ref="FR54:FV54"/>
    <mergeCell ref="GA54:GE54"/>
    <mergeCell ref="JD54:JH54"/>
    <mergeCell ref="JM54:JQ54"/>
    <mergeCell ref="JV54:JZ54"/>
    <mergeCell ref="KE54:KI54"/>
    <mergeCell ref="KN54:KR54"/>
    <mergeCell ref="KW54:LA54"/>
    <mergeCell ref="LF54:LJ54"/>
    <mergeCell ref="GJ54:GN54"/>
    <mergeCell ref="GS54:GW54"/>
    <mergeCell ref="HB54:HF54"/>
    <mergeCell ref="HK54:HO54"/>
    <mergeCell ref="HT54:HX54"/>
    <mergeCell ref="IL54:IP54"/>
    <mergeCell ref="IU54:IY54"/>
    <mergeCell ref="C54:G54"/>
    <mergeCell ref="L54:P54"/>
    <mergeCell ref="U54:Y54"/>
    <mergeCell ref="AD54:AH54"/>
    <mergeCell ref="AM54:AQ54"/>
    <mergeCell ref="AV54:AZ54"/>
    <mergeCell ref="BE54:BI54"/>
    <mergeCell ref="GZ62:HG62"/>
    <mergeCell ref="HI62:HP62"/>
    <mergeCell ref="EO62:EV62"/>
    <mergeCell ref="EX62:FE62"/>
    <mergeCell ref="FG62:FN62"/>
    <mergeCell ref="FP62:FW62"/>
    <mergeCell ref="FY62:GF62"/>
    <mergeCell ref="GH62:GO62"/>
    <mergeCell ref="GQ62:GX62"/>
    <mergeCell ref="KC62:KJ62"/>
    <mergeCell ref="KL62:KS62"/>
    <mergeCell ref="HR62:HY62"/>
    <mergeCell ref="IA62:IH62"/>
    <mergeCell ref="IJ62:IQ62"/>
    <mergeCell ref="IS62:IZ62"/>
    <mergeCell ref="JB62:JI62"/>
    <mergeCell ref="JK62:JR62"/>
    <mergeCell ref="JT62:KA62"/>
    <mergeCell ref="BM55:BT55"/>
    <mergeCell ref="BV55:CC55"/>
    <mergeCell ref="CE55:CL55"/>
    <mergeCell ref="CN55:CU55"/>
    <mergeCell ref="CW55:DD55"/>
    <mergeCell ref="DF55:DM55"/>
    <mergeCell ref="DO55:DV55"/>
    <mergeCell ref="DX55:EE55"/>
    <mergeCell ref="EG55:EN55"/>
    <mergeCell ref="EP55:EW55"/>
    <mergeCell ref="EY55:FF55"/>
    <mergeCell ref="FH55:FO55"/>
    <mergeCell ref="FQ55:FX55"/>
    <mergeCell ref="FZ55:GG55"/>
    <mergeCell ref="GI55:GP55"/>
    <mergeCell ref="GR55:GY55"/>
    <mergeCell ref="HA55:HH55"/>
    <mergeCell ref="HJ55:HQ55"/>
    <mergeCell ref="HS55:HZ55"/>
    <mergeCell ref="IB55:II55"/>
    <mergeCell ref="IK55:IR55"/>
    <mergeCell ref="LE55:LL55"/>
    <mergeCell ref="LN55:LU55"/>
    <mergeCell ref="LW55:MD55"/>
    <mergeCell ref="IT55:JA55"/>
    <mergeCell ref="JC55:JJ55"/>
    <mergeCell ref="JL55:JS55"/>
    <mergeCell ref="JU55:KB55"/>
    <mergeCell ref="KD55:KK55"/>
    <mergeCell ref="KM55:KT55"/>
    <mergeCell ref="KV55:LC55"/>
    <mergeCell ref="B55:I55"/>
    <mergeCell ref="K55:R55"/>
    <mergeCell ref="T55:AA55"/>
    <mergeCell ref="AC55:AJ55"/>
    <mergeCell ref="AL55:AS55"/>
    <mergeCell ref="AU55:BB55"/>
    <mergeCell ref="BD55:BK55"/>
    <mergeCell ref="KU62:LB62"/>
    <mergeCell ref="LD62:LK62"/>
    <mergeCell ref="LM62:LT62"/>
    <mergeCell ref="LV62:MC62"/>
    <mergeCell ref="A62:H62"/>
    <mergeCell ref="J62:Q62"/>
    <mergeCell ref="S62:Z62"/>
    <mergeCell ref="AB62:AI62"/>
    <mergeCell ref="AK62:AR62"/>
    <mergeCell ref="AT62:BA62"/>
    <mergeCell ref="BC62:BJ62"/>
    <mergeCell ref="DW62:ED62"/>
    <mergeCell ref="EF62:EM62"/>
    <mergeCell ref="BL62:BS62"/>
    <mergeCell ref="BU62:CB62"/>
    <mergeCell ref="CD62:CK62"/>
    <mergeCell ref="CM62:CT62"/>
    <mergeCell ref="CV62:DC62"/>
    <mergeCell ref="DE62:DL62"/>
    <mergeCell ref="DN62:DU62"/>
    <mergeCell ref="BL64:BS64"/>
    <mergeCell ref="BU64:CB64"/>
    <mergeCell ref="CD64:CK64"/>
    <mergeCell ref="CM64:CT64"/>
    <mergeCell ref="CV64:DC64"/>
    <mergeCell ref="DE64:DL64"/>
    <mergeCell ref="DN64:DU64"/>
    <mergeCell ref="DW64:ED64"/>
    <mergeCell ref="EF64:EM64"/>
    <mergeCell ref="EO64:EV64"/>
    <mergeCell ref="EX64:FE64"/>
    <mergeCell ref="FG64:FN64"/>
    <mergeCell ref="FP64:FW64"/>
    <mergeCell ref="FY64:GF64"/>
    <mergeCell ref="GH64:GO64"/>
    <mergeCell ref="GQ64:GX64"/>
    <mergeCell ref="GZ64:HG64"/>
    <mergeCell ref="HI64:HP64"/>
    <mergeCell ref="HR64:HY64"/>
    <mergeCell ref="IA64:IH64"/>
    <mergeCell ref="IJ64:IQ64"/>
    <mergeCell ref="LD64:LK64"/>
    <mergeCell ref="LM64:LT64"/>
    <mergeCell ref="LV64:MC64"/>
    <mergeCell ref="IS64:IZ64"/>
    <mergeCell ref="JB64:JI64"/>
    <mergeCell ref="JK64:JR64"/>
    <mergeCell ref="JT64:KA64"/>
    <mergeCell ref="KC64:KJ64"/>
    <mergeCell ref="KL64:KS64"/>
    <mergeCell ref="KU64:LB64"/>
    <mergeCell ref="KU65:LB65"/>
    <mergeCell ref="LD65:LK65"/>
    <mergeCell ref="LM65:LT65"/>
    <mergeCell ref="LV65:MC65"/>
    <mergeCell ref="IJ65:IQ65"/>
    <mergeCell ref="IS65:IZ65"/>
    <mergeCell ref="JB65:JI65"/>
    <mergeCell ref="JK65:JR65"/>
    <mergeCell ref="JT65:KA65"/>
    <mergeCell ref="KC65:KJ65"/>
    <mergeCell ref="KL65:KS65"/>
    <mergeCell ref="CV66:CZ66"/>
    <mergeCell ref="DA66:DC66"/>
    <mergeCell ref="BQ66:BS66"/>
    <mergeCell ref="BU66:BY66"/>
    <mergeCell ref="BZ66:CB66"/>
    <mergeCell ref="CD66:CH66"/>
    <mergeCell ref="CI66:CK66"/>
    <mergeCell ref="CM66:CQ66"/>
    <mergeCell ref="CR66:CT66"/>
    <mergeCell ref="ET66:EV66"/>
    <mergeCell ref="EX66:FB66"/>
    <mergeCell ref="FC66:FE66"/>
    <mergeCell ref="FG66:FK66"/>
    <mergeCell ref="FL66:FN66"/>
    <mergeCell ref="FP66:FT66"/>
    <mergeCell ref="FU66:FW66"/>
    <mergeCell ref="FY66:GC66"/>
    <mergeCell ref="GD66:GF66"/>
    <mergeCell ref="IJ66:IN66"/>
    <mergeCell ref="IO66:IQ66"/>
    <mergeCell ref="IS66:IW66"/>
    <mergeCell ref="IX66:IZ66"/>
    <mergeCell ref="JB66:JF66"/>
    <mergeCell ref="JG66:JI66"/>
    <mergeCell ref="JK66:JO66"/>
    <mergeCell ref="JP66:JR66"/>
    <mergeCell ref="JT66:JX66"/>
    <mergeCell ref="JY66:KA66"/>
    <mergeCell ref="KC66:KG66"/>
    <mergeCell ref="KH66:KJ66"/>
    <mergeCell ref="LR66:LT66"/>
    <mergeCell ref="LV66:LZ66"/>
    <mergeCell ref="MA66:MC66"/>
    <mergeCell ref="KL66:KP66"/>
    <mergeCell ref="KQ66:KS66"/>
    <mergeCell ref="KU66:KY66"/>
    <mergeCell ref="KZ66:LB66"/>
    <mergeCell ref="LD66:LH66"/>
    <mergeCell ref="LI66:LK66"/>
    <mergeCell ref="LM66:LQ66"/>
    <mergeCell ref="EK66:EM66"/>
    <mergeCell ref="EO66:ES66"/>
    <mergeCell ref="DE66:DI66"/>
    <mergeCell ref="DJ66:DL66"/>
    <mergeCell ref="DN66:DR66"/>
    <mergeCell ref="DS66:DU66"/>
    <mergeCell ref="DW66:EA66"/>
    <mergeCell ref="EB66:ED66"/>
    <mergeCell ref="EF66:EJ66"/>
    <mergeCell ref="HN66:HP66"/>
    <mergeCell ref="HR66:HV66"/>
    <mergeCell ref="GH66:GL66"/>
    <mergeCell ref="GM66:GO66"/>
    <mergeCell ref="GQ66:GU66"/>
    <mergeCell ref="GV66:GX66"/>
    <mergeCell ref="GZ66:HD66"/>
    <mergeCell ref="HE66:HG66"/>
    <mergeCell ref="HI66:HM66"/>
    <mergeCell ref="BH67:BI67"/>
    <mergeCell ref="BL67:BP67"/>
    <mergeCell ref="AB67:AF67"/>
    <mergeCell ref="AG67:AH67"/>
    <mergeCell ref="AK67:AO67"/>
    <mergeCell ref="AP67:AQ67"/>
    <mergeCell ref="AT67:AX67"/>
    <mergeCell ref="AY67:AZ67"/>
    <mergeCell ref="BC67:BG67"/>
    <mergeCell ref="CV67:CZ67"/>
    <mergeCell ref="DA67:DB67"/>
    <mergeCell ref="BQ67:BR67"/>
    <mergeCell ref="BU67:BY67"/>
    <mergeCell ref="BZ67:CA67"/>
    <mergeCell ref="CD67:CH67"/>
    <mergeCell ref="CI67:CJ67"/>
    <mergeCell ref="CM67:CQ67"/>
    <mergeCell ref="CR67:CS67"/>
    <mergeCell ref="EK67:EL67"/>
    <mergeCell ref="EO67:ES67"/>
    <mergeCell ref="DE67:DI67"/>
    <mergeCell ref="DJ67:DK67"/>
    <mergeCell ref="DN67:DR67"/>
    <mergeCell ref="DS67:DT67"/>
    <mergeCell ref="DW67:EA67"/>
    <mergeCell ref="EB67:EC67"/>
    <mergeCell ref="EF67:EJ67"/>
    <mergeCell ref="FY67:GC67"/>
    <mergeCell ref="GD67:GE67"/>
    <mergeCell ref="ET67:EU67"/>
    <mergeCell ref="EX67:FB67"/>
    <mergeCell ref="FC67:FD67"/>
    <mergeCell ref="FG67:FK67"/>
    <mergeCell ref="FL67:FM67"/>
    <mergeCell ref="FP67:FT67"/>
    <mergeCell ref="FU67:FV67"/>
    <mergeCell ref="HI67:HM67"/>
    <mergeCell ref="HN67:HO67"/>
    <mergeCell ref="HW66:HY66"/>
    <mergeCell ref="IA66:IE66"/>
    <mergeCell ref="IF66:IH66"/>
    <mergeCell ref="GH67:GL67"/>
    <mergeCell ref="GM67:GN67"/>
    <mergeCell ref="GQ67:GU67"/>
    <mergeCell ref="GV67:GW67"/>
    <mergeCell ref="IJ67:IN67"/>
    <mergeCell ref="IO67:IP67"/>
    <mergeCell ref="IS67:IW67"/>
    <mergeCell ref="IX67:IY67"/>
    <mergeCell ref="JB67:JF67"/>
    <mergeCell ref="JG67:JH67"/>
    <mergeCell ref="JK67:JO67"/>
    <mergeCell ref="KU67:KY67"/>
    <mergeCell ref="KZ67:LA67"/>
    <mergeCell ref="LD67:LH67"/>
    <mergeCell ref="LI67:LJ67"/>
    <mergeCell ref="LM67:LQ67"/>
    <mergeCell ref="LR67:LS67"/>
    <mergeCell ref="LV67:LZ67"/>
    <mergeCell ref="MA67:MB67"/>
    <mergeCell ref="JP67:JQ67"/>
    <mergeCell ref="JT67:JX67"/>
    <mergeCell ref="JY67:JZ67"/>
    <mergeCell ref="KC67:KG67"/>
    <mergeCell ref="KH67:KI67"/>
    <mergeCell ref="KL67:KP67"/>
    <mergeCell ref="KQ67:KR67"/>
    <mergeCell ref="DW68:EA68"/>
    <mergeCell ref="EB68:EC68"/>
    <mergeCell ref="EF68:EJ68"/>
    <mergeCell ref="EK68:EL68"/>
    <mergeCell ref="EO68:ES68"/>
    <mergeCell ref="ET68:EU68"/>
    <mergeCell ref="EX68:FB68"/>
    <mergeCell ref="FC68:FD68"/>
    <mergeCell ref="FG68:FK68"/>
    <mergeCell ref="FL68:FM68"/>
    <mergeCell ref="FP68:FT68"/>
    <mergeCell ref="FU68:FV68"/>
    <mergeCell ref="FY68:GC68"/>
    <mergeCell ref="GD68:GE68"/>
    <mergeCell ref="GQ68:GU68"/>
    <mergeCell ref="GV68:GW68"/>
    <mergeCell ref="GZ68:HD68"/>
    <mergeCell ref="HE68:HF68"/>
    <mergeCell ref="HI68:HM68"/>
    <mergeCell ref="HN68:HO68"/>
    <mergeCell ref="HR68:HV68"/>
    <mergeCell ref="HW68:HX68"/>
    <mergeCell ref="IA68:IE68"/>
    <mergeCell ref="IF68:IG68"/>
    <mergeCell ref="IJ68:IN68"/>
    <mergeCell ref="IO68:IP68"/>
    <mergeCell ref="IS68:IW68"/>
    <mergeCell ref="IX68:IY68"/>
    <mergeCell ref="JB68:JF68"/>
    <mergeCell ref="JG68:JH68"/>
    <mergeCell ref="JK68:JO68"/>
    <mergeCell ref="JP68:JQ68"/>
    <mergeCell ref="JT68:JX68"/>
    <mergeCell ref="JY68:JZ68"/>
    <mergeCell ref="KC68:KG68"/>
    <mergeCell ref="LM68:LQ68"/>
    <mergeCell ref="LR68:LS68"/>
    <mergeCell ref="LV68:LZ68"/>
    <mergeCell ref="MA68:MB68"/>
    <mergeCell ref="KH68:KI68"/>
    <mergeCell ref="KL68:KP68"/>
    <mergeCell ref="KQ68:KR68"/>
    <mergeCell ref="KU68:KY68"/>
    <mergeCell ref="KZ68:LA68"/>
    <mergeCell ref="LD68:LH68"/>
    <mergeCell ref="LI68:LJ68"/>
    <mergeCell ref="CM69:CQ70"/>
    <mergeCell ref="CR70:CS70"/>
    <mergeCell ref="DE69:DI70"/>
    <mergeCell ref="DJ70:DK70"/>
    <mergeCell ref="DW69:EA70"/>
    <mergeCell ref="EB70:EC70"/>
    <mergeCell ref="CV69:CZ70"/>
    <mergeCell ref="DN69:DR70"/>
    <mergeCell ref="EF69:EJ70"/>
    <mergeCell ref="EO69:ES70"/>
    <mergeCell ref="CI70:CJ70"/>
    <mergeCell ref="DA70:DB70"/>
    <mergeCell ref="DS70:DT70"/>
    <mergeCell ref="EK70:EL70"/>
    <mergeCell ref="FP69:FT70"/>
    <mergeCell ref="FU70:FV70"/>
    <mergeCell ref="GH69:GL70"/>
    <mergeCell ref="GM70:GN70"/>
    <mergeCell ref="FG69:FK70"/>
    <mergeCell ref="FY69:GC70"/>
    <mergeCell ref="GQ69:GU70"/>
    <mergeCell ref="GV69:GW69"/>
    <mergeCell ref="ET70:EU70"/>
    <mergeCell ref="FL70:FM70"/>
    <mergeCell ref="GD70:GE70"/>
    <mergeCell ref="GV70:GW70"/>
    <mergeCell ref="O68:P68"/>
    <mergeCell ref="O69:P69"/>
    <mergeCell ref="X68:Y68"/>
    <mergeCell ref="X69:Y69"/>
    <mergeCell ref="LV69:LZ70"/>
    <mergeCell ref="MA69:MB69"/>
    <mergeCell ref="LR70:LS70"/>
    <mergeCell ref="MA70:MB70"/>
    <mergeCell ref="J69:N70"/>
    <mergeCell ref="O70:P70"/>
    <mergeCell ref="X70:Y70"/>
    <mergeCell ref="AY70:AZ70"/>
    <mergeCell ref="BH70:BI70"/>
    <mergeCell ref="BQ70:BR70"/>
    <mergeCell ref="BZ70:CA70"/>
    <mergeCell ref="A68:E68"/>
    <mergeCell ref="J68:N68"/>
    <mergeCell ref="S68:W68"/>
    <mergeCell ref="AB68:AF68"/>
    <mergeCell ref="A69:E70"/>
    <mergeCell ref="S69:W70"/>
    <mergeCell ref="F70:G70"/>
    <mergeCell ref="IX70:IY70"/>
    <mergeCell ref="JG70:JH70"/>
    <mergeCell ref="JP70:JQ70"/>
    <mergeCell ref="JY70:JZ70"/>
    <mergeCell ref="KH70:KI70"/>
    <mergeCell ref="KQ70:KR70"/>
    <mergeCell ref="KZ70:LA70"/>
    <mergeCell ref="LI70:LJ70"/>
    <mergeCell ref="EX69:FB70"/>
    <mergeCell ref="FC70:FD70"/>
    <mergeCell ref="HE70:HF70"/>
    <mergeCell ref="HN70:HO70"/>
    <mergeCell ref="HW70:HX70"/>
    <mergeCell ref="IF70:IG70"/>
    <mergeCell ref="IO70:IP70"/>
    <mergeCell ref="A64:H64"/>
    <mergeCell ref="S64:Z64"/>
    <mergeCell ref="AK64:AR64"/>
    <mergeCell ref="BC64:BJ64"/>
    <mergeCell ref="A65:H65"/>
    <mergeCell ref="S65:Z65"/>
    <mergeCell ref="AK65:AR65"/>
    <mergeCell ref="J64:Q64"/>
    <mergeCell ref="J65:Q65"/>
    <mergeCell ref="F66:H66"/>
    <mergeCell ref="J66:N66"/>
    <mergeCell ref="O66:Q66"/>
    <mergeCell ref="S66:W66"/>
    <mergeCell ref="X66:Z66"/>
    <mergeCell ref="BL68:BP68"/>
    <mergeCell ref="BQ68:BR68"/>
    <mergeCell ref="BU68:BY68"/>
    <mergeCell ref="BZ68:CA68"/>
    <mergeCell ref="CD68:CH68"/>
    <mergeCell ref="CI68:CJ68"/>
    <mergeCell ref="CM68:CQ68"/>
    <mergeCell ref="CR68:CS68"/>
    <mergeCell ref="CV68:CZ68"/>
    <mergeCell ref="DA68:DB68"/>
    <mergeCell ref="DE68:DI68"/>
    <mergeCell ref="DJ68:DK68"/>
    <mergeCell ref="DN68:DR68"/>
    <mergeCell ref="DS68:DT68"/>
    <mergeCell ref="GH68:GL68"/>
    <mergeCell ref="GM68:GN68"/>
    <mergeCell ref="GM69:GN69"/>
    <mergeCell ref="HH67:HH69"/>
    <mergeCell ref="F68:G68"/>
    <mergeCell ref="F69:G69"/>
    <mergeCell ref="BH68:BI68"/>
    <mergeCell ref="BH69:BI69"/>
    <mergeCell ref="BQ69:BR69"/>
    <mergeCell ref="BZ69:CA69"/>
    <mergeCell ref="CI69:CJ69"/>
    <mergeCell ref="CR69:CS69"/>
    <mergeCell ref="DA69:DB69"/>
    <mergeCell ref="BC75:BF78"/>
    <mergeCell ref="BG75:BJ79"/>
    <mergeCell ref="W75:Z79"/>
    <mergeCell ref="AB75:AE78"/>
    <mergeCell ref="AF75:AI79"/>
    <mergeCell ref="AK75:AN78"/>
    <mergeCell ref="AO75:AR79"/>
    <mergeCell ref="AT75:AW78"/>
    <mergeCell ref="AX75:BA79"/>
    <mergeCell ref="CQ75:CT79"/>
    <mergeCell ref="CV75:CY78"/>
    <mergeCell ref="BL75:BO78"/>
    <mergeCell ref="BP75:BS79"/>
    <mergeCell ref="BU75:BX78"/>
    <mergeCell ref="BY75:CB79"/>
    <mergeCell ref="CD75:CG78"/>
    <mergeCell ref="CH75:CK79"/>
    <mergeCell ref="CM75:CP78"/>
    <mergeCell ref="EF75:EI78"/>
    <mergeCell ref="EJ75:EM79"/>
    <mergeCell ref="CZ75:DC79"/>
    <mergeCell ref="DE75:DH78"/>
    <mergeCell ref="DI75:DL79"/>
    <mergeCell ref="DN75:DQ78"/>
    <mergeCell ref="DR75:DU79"/>
    <mergeCell ref="DW75:DZ78"/>
    <mergeCell ref="EA75:ED79"/>
    <mergeCell ref="EO75:ER78"/>
    <mergeCell ref="ES75:EV79"/>
    <mergeCell ref="EX75:FA78"/>
    <mergeCell ref="FB75:FE79"/>
    <mergeCell ref="FG75:FJ78"/>
    <mergeCell ref="FK75:FN79"/>
    <mergeCell ref="FP75:FS78"/>
    <mergeCell ref="FT75:FW79"/>
    <mergeCell ref="FY75:GB78"/>
    <mergeCell ref="GC75:GF79"/>
    <mergeCell ref="GH75:GK78"/>
    <mergeCell ref="GL75:GO79"/>
    <mergeCell ref="GQ75:GT78"/>
    <mergeCell ref="GU75:GX79"/>
    <mergeCell ref="GZ75:HC78"/>
    <mergeCell ref="HD75:HG79"/>
    <mergeCell ref="HI75:HL78"/>
    <mergeCell ref="HM75:HP79"/>
    <mergeCell ref="HR75:HU78"/>
    <mergeCell ref="HV75:HY79"/>
    <mergeCell ref="IA75:ID78"/>
    <mergeCell ref="IE75:IH79"/>
    <mergeCell ref="IJ75:IM78"/>
    <mergeCell ref="IN75:IQ79"/>
    <mergeCell ref="IS75:IV78"/>
    <mergeCell ref="IW75:IZ79"/>
    <mergeCell ref="JB75:JE78"/>
    <mergeCell ref="JF75:JI79"/>
    <mergeCell ref="JK75:JN78"/>
    <mergeCell ref="JO75:JR79"/>
    <mergeCell ref="JT75:JW78"/>
    <mergeCell ref="JX75:KA79"/>
    <mergeCell ref="KC75:KF78"/>
    <mergeCell ref="KG75:KJ79"/>
    <mergeCell ref="KL75:KO78"/>
    <mergeCell ref="LV75:LY78"/>
    <mergeCell ref="LZ75:MC79"/>
    <mergeCell ref="KP75:KS79"/>
    <mergeCell ref="KU75:KX78"/>
    <mergeCell ref="KY75:LB79"/>
    <mergeCell ref="LD75:LG78"/>
    <mergeCell ref="LH75:LK79"/>
    <mergeCell ref="LM75:LP78"/>
    <mergeCell ref="LQ75:LT79"/>
    <mergeCell ref="AB69:AF70"/>
    <mergeCell ref="AT69:AX70"/>
    <mergeCell ref="BC69:BG70"/>
    <mergeCell ref="BL69:BP70"/>
    <mergeCell ref="BU69:BY70"/>
    <mergeCell ref="CD69:CH70"/>
    <mergeCell ref="AG70:AH70"/>
    <mergeCell ref="AG71:AJ71"/>
    <mergeCell ref="AK71:AO71"/>
    <mergeCell ref="AP71:AS71"/>
    <mergeCell ref="AT71:AX71"/>
    <mergeCell ref="AY71:BB71"/>
    <mergeCell ref="BC71:BG71"/>
    <mergeCell ref="BH71:BK71"/>
    <mergeCell ref="AK69:AO70"/>
    <mergeCell ref="AP70:AQ70"/>
    <mergeCell ref="A71:E71"/>
    <mergeCell ref="F71:I71"/>
    <mergeCell ref="J71:N71"/>
    <mergeCell ref="O71:R71"/>
    <mergeCell ref="S71:W71"/>
    <mergeCell ref="X71:AA71"/>
    <mergeCell ref="AB71:AF71"/>
    <mergeCell ref="A75:D78"/>
    <mergeCell ref="E75:H79"/>
    <mergeCell ref="J75:M78"/>
    <mergeCell ref="N75:Q79"/>
    <mergeCell ref="S75:V78"/>
    <mergeCell ref="BL71:BP71"/>
    <mergeCell ref="BQ71:BT71"/>
    <mergeCell ref="BU71:BY71"/>
    <mergeCell ref="BZ71:CC71"/>
    <mergeCell ref="CD71:CH71"/>
    <mergeCell ref="CI71:CL71"/>
    <mergeCell ref="CM71:CQ71"/>
    <mergeCell ref="CR71:CU71"/>
    <mergeCell ref="CV71:CZ71"/>
    <mergeCell ref="DA71:DD71"/>
    <mergeCell ref="DE71:DI71"/>
    <mergeCell ref="DJ71:DM71"/>
    <mergeCell ref="DN71:DR71"/>
    <mergeCell ref="DS71:DV71"/>
    <mergeCell ref="DW71:EA71"/>
    <mergeCell ref="EB71:EE71"/>
    <mergeCell ref="EF71:EJ71"/>
    <mergeCell ref="EK71:EN71"/>
    <mergeCell ref="EO71:ES71"/>
    <mergeCell ref="ET71:EW71"/>
    <mergeCell ref="EX71:FB71"/>
    <mergeCell ref="AB64:AI64"/>
    <mergeCell ref="AB65:AI65"/>
    <mergeCell ref="AB66:AF66"/>
    <mergeCell ref="AG66:AI66"/>
    <mergeCell ref="AK66:AO66"/>
    <mergeCell ref="AP66:AR66"/>
    <mergeCell ref="FY65:GF65"/>
    <mergeCell ref="GH65:GO65"/>
    <mergeCell ref="GQ65:GX65"/>
    <mergeCell ref="GZ65:HG65"/>
    <mergeCell ref="HI65:HP65"/>
    <mergeCell ref="HR65:HY65"/>
    <mergeCell ref="IA65:IH65"/>
    <mergeCell ref="A66:E66"/>
    <mergeCell ref="A67:E67"/>
    <mergeCell ref="F67:G67"/>
    <mergeCell ref="J67:N67"/>
    <mergeCell ref="O67:P67"/>
    <mergeCell ref="S67:W67"/>
    <mergeCell ref="X67:Y67"/>
    <mergeCell ref="AT64:BA64"/>
    <mergeCell ref="AT65:BA65"/>
    <mergeCell ref="AT66:AX66"/>
    <mergeCell ref="AY66:BA66"/>
    <mergeCell ref="BC66:BG66"/>
    <mergeCell ref="BH66:BJ66"/>
    <mergeCell ref="BL66:BP66"/>
    <mergeCell ref="BC65:BJ65"/>
    <mergeCell ref="BL65:BS65"/>
    <mergeCell ref="BU65:CB65"/>
    <mergeCell ref="CD65:CK65"/>
    <mergeCell ref="CM65:CT65"/>
    <mergeCell ref="CV65:DC65"/>
    <mergeCell ref="DE65:DL65"/>
    <mergeCell ref="DN65:DU65"/>
    <mergeCell ref="DW65:ED65"/>
    <mergeCell ref="EF65:EM65"/>
    <mergeCell ref="EO65:EV65"/>
    <mergeCell ref="EX65:FE65"/>
    <mergeCell ref="FG65:FN65"/>
    <mergeCell ref="FP65:FW65"/>
    <mergeCell ref="GZ67:HD67"/>
    <mergeCell ref="HE67:HF67"/>
    <mergeCell ref="HR67:HV67"/>
    <mergeCell ref="HW67:HX67"/>
    <mergeCell ref="IA67:IE67"/>
    <mergeCell ref="IF67:IG67"/>
    <mergeCell ref="AP68:AQ68"/>
    <mergeCell ref="AP69:AQ69"/>
    <mergeCell ref="AG68:AH68"/>
    <mergeCell ref="AK68:AO68"/>
    <mergeCell ref="AT68:AX68"/>
    <mergeCell ref="AY68:AZ68"/>
    <mergeCell ref="BC68:BG68"/>
    <mergeCell ref="AG69:AH69"/>
    <mergeCell ref="AY69:AZ69"/>
    <mergeCell ref="FU69:FV69"/>
    <mergeCell ref="GD69:GE69"/>
    <mergeCell ref="DJ69:DK69"/>
    <mergeCell ref="DS69:DT69"/>
    <mergeCell ref="EB69:EC69"/>
    <mergeCell ref="EK69:EL69"/>
    <mergeCell ref="ET69:EU69"/>
    <mergeCell ref="FC69:FD69"/>
    <mergeCell ref="FL69:FM69"/>
    <mergeCell ref="GZ69:HD70"/>
    <mergeCell ref="HE69:HF69"/>
    <mergeCell ref="HI69:HM70"/>
    <mergeCell ref="HN69:HO69"/>
    <mergeCell ref="HR69:HV70"/>
    <mergeCell ref="HW69:HX69"/>
    <mergeCell ref="IA69:IE70"/>
    <mergeCell ref="IF69:IG69"/>
    <mergeCell ref="IJ69:IN70"/>
    <mergeCell ref="IO69:IP69"/>
    <mergeCell ref="IS69:IW70"/>
    <mergeCell ref="IX69:IY69"/>
    <mergeCell ref="JB69:JF70"/>
    <mergeCell ref="JG69:JH69"/>
    <mergeCell ref="JK69:JO70"/>
    <mergeCell ref="JP69:JQ69"/>
    <mergeCell ref="JT69:JX70"/>
    <mergeCell ref="JY69:JZ69"/>
    <mergeCell ref="KC69:KG70"/>
    <mergeCell ref="KH69:KI69"/>
    <mergeCell ref="KL69:KP70"/>
    <mergeCell ref="KQ69:KR69"/>
    <mergeCell ref="KU69:KY70"/>
    <mergeCell ref="KZ69:LA69"/>
    <mergeCell ref="LD69:LH70"/>
    <mergeCell ref="LI69:LJ69"/>
    <mergeCell ref="LM69:LQ70"/>
    <mergeCell ref="LR69:LS69"/>
    <mergeCell ref="FC71:FF71"/>
    <mergeCell ref="FG71:FK71"/>
    <mergeCell ref="FL71:FO71"/>
    <mergeCell ref="FP71:FT71"/>
    <mergeCell ref="FU71:FX71"/>
    <mergeCell ref="FY71:GC71"/>
    <mergeCell ref="GD71:GG71"/>
    <mergeCell ref="GH71:GL71"/>
    <mergeCell ref="GM71:GP71"/>
    <mergeCell ref="GQ71:GU71"/>
    <mergeCell ref="GV71:GY71"/>
    <mergeCell ref="GZ71:HD71"/>
    <mergeCell ref="HE71:HH71"/>
    <mergeCell ref="HI71:HM71"/>
    <mergeCell ref="HN71:HQ71"/>
    <mergeCell ref="HR71:HV71"/>
    <mergeCell ref="HW71:HZ71"/>
    <mergeCell ref="IA71:IE71"/>
    <mergeCell ref="IF71:II71"/>
    <mergeCell ref="IJ71:IN71"/>
    <mergeCell ref="IO71:IR71"/>
    <mergeCell ref="IS71:IW71"/>
    <mergeCell ref="IX71:JA71"/>
    <mergeCell ref="JB71:JF71"/>
    <mergeCell ref="JG71:JJ71"/>
    <mergeCell ref="JK71:JO71"/>
    <mergeCell ref="JP71:JS71"/>
    <mergeCell ref="JT71:JX71"/>
    <mergeCell ref="LD71:LH71"/>
    <mergeCell ref="LI71:LL71"/>
    <mergeCell ref="LM71:LQ71"/>
    <mergeCell ref="LR71:LU71"/>
    <mergeCell ref="LV71:LZ71"/>
    <mergeCell ref="MA71:MD71"/>
    <mergeCell ref="JY71:KB71"/>
    <mergeCell ref="KC71:KG71"/>
    <mergeCell ref="KH71:KK71"/>
    <mergeCell ref="KL71:KP71"/>
    <mergeCell ref="KQ71:KT71"/>
    <mergeCell ref="KU71:KY71"/>
    <mergeCell ref="KZ71:LC71"/>
    <mergeCell ref="A72:I72"/>
    <mergeCell ref="J72:R72"/>
    <mergeCell ref="S72:AA72"/>
    <mergeCell ref="AB72:AJ72"/>
    <mergeCell ref="AK72:AS72"/>
    <mergeCell ref="AT72:BB72"/>
    <mergeCell ref="BC72:BK72"/>
    <mergeCell ref="BL72:BT72"/>
    <mergeCell ref="BU72:CC72"/>
    <mergeCell ref="CD72:CL72"/>
    <mergeCell ref="CM72:CU72"/>
    <mergeCell ref="CV72:DD72"/>
    <mergeCell ref="DE72:DM72"/>
    <mergeCell ref="DN72:DV72"/>
    <mergeCell ref="DW72:EE72"/>
    <mergeCell ref="EF72:EN72"/>
    <mergeCell ref="EO72:EW72"/>
    <mergeCell ref="EX72:FF72"/>
    <mergeCell ref="FG72:FO72"/>
    <mergeCell ref="FP72:FX72"/>
    <mergeCell ref="FY72:GG72"/>
    <mergeCell ref="GH72:GP72"/>
    <mergeCell ref="GQ72:GY72"/>
    <mergeCell ref="GZ72:HH72"/>
    <mergeCell ref="HI72:HQ72"/>
    <mergeCell ref="HR72:HZ72"/>
    <mergeCell ref="IA72:II72"/>
    <mergeCell ref="IJ72:IR72"/>
    <mergeCell ref="LD72:LL72"/>
    <mergeCell ref="LM72:LU72"/>
    <mergeCell ref="LV72:MD72"/>
    <mergeCell ref="IS72:JA72"/>
    <mergeCell ref="JB72:JJ72"/>
    <mergeCell ref="JK72:JS72"/>
    <mergeCell ref="JT72:KB72"/>
    <mergeCell ref="KC72:KK72"/>
    <mergeCell ref="KL72:KT72"/>
    <mergeCell ref="KU72:LC72"/>
  </mergeCells>
  <conditionalFormatting sqref="H54 Q54 Z54 AI54 AR54 BA54 BJ54 BS54 CB54 CK54 CT54 DC54 DL54 DU54 ED54 EM54 EV54 FE54 FN54 FW54 GF54 GO54 GX54 HG54 HP54 HY54 IH54 IQ54 IZ54 JI54 JR54 KA54 KJ54 KS54 LB54 LK54 LT54 MC54">
    <cfRule type="cellIs" dxfId="0" priority="1" operator="notEqual">
      <formula>"113,984.36"</formula>
    </cfRule>
  </conditionalFormatting>
  <conditionalFormatting sqref="I54 R54 AA54 AJ54 AS54 BB54 BK54 BT54 CC54 CL54:MD54">
    <cfRule type="cellIs" dxfId="0" priority="2" operator="greaterThan">
      <formula>"3,549,431,261.44"</formula>
    </cfRule>
  </conditionalFormatting>
  <conditionalFormatting sqref="I13 R13 AA13 AJ13 AS13 BB13 BK13 BT13 CC13 CL13:CR13 CT13:DA13 DC13:DJ13 DL13:DS13 DU13:EB13 ED13:EK13 EM13:ET13 EV13:FC13 FE13:FL13 FN13:FU13 FW13:HE13 HG13:MD13">
    <cfRule type="cellIs" dxfId="1" priority="3" operator="greaterThan">
      <formula>"$18,679,600.00"</formula>
    </cfRule>
  </conditionalFormatting>
  <conditionalFormatting sqref="I14 R14 AA14 AJ14 AS14 BB14 BK14 BT14 CC14 CL14:CR14 CT14:DA14 DC14:DJ14 DL14:DS14 DU14:EB14 ED14:EK14 EM14:ET14 EV14:FC14 FE14:FL14 FN14:FU14 FW14:HE14 HG14:MD14">
    <cfRule type="cellIs" dxfId="0" priority="4" operator="greaterThan">
      <formula>"$39,479,400.00"</formula>
    </cfRule>
  </conditionalFormatting>
  <conditionalFormatting sqref="I15 R15 AA15 AJ15 AS15 BB15 BK15 BT15 CC15 CL15:CR15 CT15:DA15 DC15:DJ15 DL15:DS15 DU15:EB15 ED15:EK15 EM15:ET15 EV15:FC15 FE15:FL15 FN15:FU15 FW15:HE15 HG15:MD15">
    <cfRule type="cellIs" dxfId="0" priority="5" operator="greaterThan">
      <formula>"$115,848,000.00"</formula>
    </cfRule>
  </conditionalFormatting>
  <conditionalFormatting sqref="I16 R16 AA16 AJ16 AS16 BB16 BK16 BT16 CC16 CL16:CR16 CT16:DA16 DC16:DJ16 DL16:DS16 DU16:EB16 ED16:EK16 EM16:ET16 EV16:FC16 FE16:FL16 FN16:FU16 FW16:HE16 HG16:MD16">
    <cfRule type="cellIs" dxfId="0" priority="6" operator="greaterThan">
      <formula>"$97,372,800.00"</formula>
    </cfRule>
  </conditionalFormatting>
  <conditionalFormatting sqref="I17 R17 AA17 AJ17 AS17 BB17 BK17 BT17 CC17 CL17:CR17 CT17:DA17 DC17:DJ17 DL17:DS17 DU17:EB17 ED17:EK17 EM17:ET17 EV17:FC17 FE17:FL17 FN17:FU17 FW17:HE17 HG17:MD17">
    <cfRule type="cellIs" dxfId="0" priority="7" operator="greaterThan">
      <formula>"$53,378,400.00"</formula>
    </cfRule>
  </conditionalFormatting>
  <conditionalFormatting sqref="I18 R18 AA18 AJ18 AS18 BB18 BK18 BT18 CC18 CL18:CR18 CT18:DA18 DC18:DJ18 DL18:DS18 DU18:EB18 ED18:EK18 EM18:ET18 EV18:FC18 FE18:FL18 FN18:FU18 FW18:HE18 HG18:MD18">
    <cfRule type="cellIs" dxfId="0" priority="8" operator="greaterThan">
      <formula>"$28,977,200.00"</formula>
    </cfRule>
  </conditionalFormatting>
  <conditionalFormatting sqref="I19 R19 AA19 AJ19 AS19 BB19 BK19 BT19 CC19 CL19:CR19 CT19:DA19 DC19:DJ19 DL19:DS19 DU19:EB19 ED19:EK19 EM19:ET19 EV19:FC19 FE19:FL19 FN19:FU19 FW19:HE19 HG19:MD19">
    <cfRule type="cellIs" dxfId="0" priority="9" operator="greaterThan">
      <formula>"$27,199,800.00"</formula>
    </cfRule>
  </conditionalFormatting>
  <conditionalFormatting sqref="I20 R20 AA20 AJ20 AS20 BB20 BK20 BT20 CC20 CL20:CR20 CT20:DA20 DC20:DJ20 DL20:DS20 DU20:EB20 ED20:EK20 EM20:ET20 EV20:FC20 FE20:FL20 FN20:FU20 FW20:HE20 HG20:MD20">
    <cfRule type="cellIs" dxfId="0" priority="10" operator="greaterThan">
      <formula>"$88,896,480.00"</formula>
    </cfRule>
  </conditionalFormatting>
  <conditionalFormatting sqref="I21 R21 AA21 AJ21 AS21 BB21 BK21 BT21 CC21 CL21:CR21 CT21:DA21 DC21:DJ21 DL21:DS21 DU21:EB21 ED21:EK21 EM21:ET21 EV21:FC21 FE21:FL21 FN21:FU21 FW21:HE21 HG21:MD21">
    <cfRule type="cellIs" dxfId="2" priority="11" operator="greaterThan">
      <formula>"$102,871,200.00"</formula>
    </cfRule>
  </conditionalFormatting>
  <conditionalFormatting sqref="I22 R22 AA22 AJ22 AS22 BB22 BK22 BT22 CC22 CL22:CR22 CT22:DA22 DC22:DJ22 DL22:DS22 DU22:EB22 ED22:EK22 EM22:ET22 EV22:FC22 FE22:FL22 FN22:FU22 FW22:HE22 HG22:MD22">
    <cfRule type="cellIs" dxfId="0" priority="12" operator="greaterThan">
      <formula>"$561,727,200.00"</formula>
    </cfRule>
  </conditionalFormatting>
  <conditionalFormatting sqref="I23 R23 AA23 AJ23 AS23 BB23 BK23 BT23 CC23 CL23:CR23 CT23:DA23 DC23:DJ23 DL23:DS23 DU23:EB23 ED23:EK23 EM23:ET23 EV23:FC23 FE23:FL23 FN23:FU23 FW23:HE23 HG23:MD23">
    <cfRule type="cellIs" dxfId="0" priority="13" operator="greaterThan">
      <formula>"$43,776,000.00"</formula>
    </cfRule>
  </conditionalFormatting>
  <conditionalFormatting sqref="I24 R24 AA24 AJ24 AS24 BB24 BK24 BT24 CC24 CL24:CR24 CT24:DA24 DC24:DJ24 DL24:DS24 DU24:EB24 ED24:EK24 EM24:ET24 EV24:FC24 FE24:FL24 FN24:FU24 FW24:HE24 HG24:MD24">
    <cfRule type="cellIs" dxfId="2" priority="14" operator="greaterThan">
      <formula>"$22,446,000.00"</formula>
    </cfRule>
  </conditionalFormatting>
  <conditionalFormatting sqref="I25 R25 AA25 AJ25 AS25 BB25 BK25 BT25 CC25 CL25:CR25 CT25:DA25 DC25:DJ25 DL25:DS25 DU25:EB25 ED25:EK25 EM25:ET25 EV25:FC25 FE25:FL25 FN25:FU25 FW25:HE25 HG25:MD25">
    <cfRule type="cellIs" dxfId="0" priority="15" operator="greaterThan">
      <formula>"$171,627,600.00"</formula>
    </cfRule>
  </conditionalFormatting>
  <conditionalFormatting sqref="I26 R26 AA26 AJ26 AS26 BB26 BK26 BT26 CC26 CL26:CR26 CT26:DA26 DC26:DJ26 DL26:DS26 DU26:EB26 ED26:EK26 EM26:ET26 EV26:FC26 FE26:FL26 FN26:FU26 FW26:HE26 HG26:MD26">
    <cfRule type="cellIs" dxfId="0" priority="16" operator="greaterThan">
      <formula>"$1,597,545,500.00"</formula>
    </cfRule>
  </conditionalFormatting>
  <conditionalFormatting sqref="I27 R27 AA27 AJ27 AS27 BB27 BK27 BT27 CC27 CL27:CR27 CT27:DA27 DC27:DJ27 DL27:DS27 DU27:EB27 ED27:EK27 EM27:ET27 EV27:FC27 FE27:FL27 FN27:FU27 FW27:HE27 HG27:MD27">
    <cfRule type="cellIs" dxfId="0" priority="17" operator="greaterThan">
      <formula>"$102,535,301.44"</formula>
    </cfRule>
  </conditionalFormatting>
  <conditionalFormatting sqref="I28 R28 AA28 AJ28 AS28 BB28 BK28 BT28 CC28 CL28:CR28 CT28:DA28 DC28:DJ28 DL28:DS28 DU28:EB28 ED28:EK28 EM28:ET28 EV28:FC28 FE28:FL28 FN28:FU28 FW28:HE28 HG28:MD28">
    <cfRule type="cellIs" dxfId="0" priority="18" operator="greaterThan">
      <formula>"$68,328,000.00"</formula>
    </cfRule>
  </conditionalFormatting>
  <conditionalFormatting sqref="I29 R29 AA29 AJ29 AS29 BB29 BK29 BT29 CC29 CL29:CR29 CT29:DA29 DC29:DJ29 DL29:DS29 DU29:EB29 ED29:EK29 EM29:ET29 EV29:FC29 FE29:FL29 FN29:FU29 FW29:HE29 HG29:MD29">
    <cfRule type="cellIs" dxfId="0" priority="19" operator="greaterThan">
      <formula>"$18,590,400.00"</formula>
    </cfRule>
  </conditionalFormatting>
  <conditionalFormatting sqref="I30 R30 AA30 AJ30 AS30 BB30 BK30 BT30 CC30 CL30:CR30 CT30:DA30 DC30:DJ30 DL30:DS30 DU30:EB30 ED30:EK30 EM30:ET30 EV30:FC30 FE30:FL30 FN30:FU30 FW30:HE30 HG30:MD30">
    <cfRule type="cellIs" dxfId="0" priority="20" operator="greaterThan">
      <formula>"$26,889,600.00"</formula>
    </cfRule>
  </conditionalFormatting>
  <conditionalFormatting sqref="I31 R31 AA31 AJ31 AS31 BB31 BK31 BT31 CC31 CL31:CR31 CT31:DA31 DC31:DJ31 DL31:DS31 DU31:EB31 ED31:EK31 EM31:ET31 EV31:FC31 FE31:FL31 FN31:FU31 FW31:HE31 HG31:MD31">
    <cfRule type="cellIs" dxfId="0" priority="21" operator="greaterThan">
      <formula>"$16,714,800.00"</formula>
    </cfRule>
  </conditionalFormatting>
  <conditionalFormatting sqref="I32 R32 AA32 AJ32 AS32 BB32 BK32 BT32 CC32 CL32:CR32 CT32:DA32 DC32:DJ32 DL32:DS32 DU32:EB32 ED32:EK32 EM32:ET32 EV32:FC32 FE32:FL32 FN32:FU32 FW32:HE32 HG32:MD32">
    <cfRule type="cellIs" dxfId="0" priority="22" operator="greaterThan">
      <formula>"$4,566,950.00"</formula>
    </cfRule>
  </conditionalFormatting>
  <conditionalFormatting sqref="I33 R33 AA33 AJ33 AS33 BB33 BK33 BT33 CC33 CL33:CR33 CT33:DA33 DC33:DJ33 DL33:DS33 DU33:EB33 ED33:EK33 EM33:ET33 EV33:FC33 FE33:FL33 FN33:FU33 FW33:HE33 HG33:MD33">
    <cfRule type="cellIs" dxfId="0" priority="23" operator="greaterThan">
      <formula>"$5,880,350.00"</formula>
    </cfRule>
  </conditionalFormatting>
  <conditionalFormatting sqref="I34 R34 AA34 AJ34 AS34 BB34 BK34 BT34 CC34 CL34:CR34 CT34:DA34 DC34:DJ34 DL34:DS34 DU34:EB34 ED34:EK34 EM34:ET34 EV34:FC34 FE34:FL34 FN34:FU34 FW34:HE34 HG34:MD34">
    <cfRule type="cellIs" dxfId="3" priority="24" operator="greaterThan">
      <formula>"$5,880,350.00"</formula>
    </cfRule>
  </conditionalFormatting>
  <conditionalFormatting sqref="I35 R35 AA35 AJ35 AS35 BB35 BK35 BT35 CC35 CL35:CR35 CT35:DA35 DC35:DJ35 DL35:DS35 DU35:EB35 ED35:EK35 EM35:ET35 EV35:FC35 FE35:FL35 FN35:FU35 FW35:HE35 HG35:MD35">
    <cfRule type="cellIs" dxfId="0" priority="25" operator="greaterThan">
      <formula>"$12,664,100.00"</formula>
    </cfRule>
  </conditionalFormatting>
  <conditionalFormatting sqref="I36 R36 AA36 AJ36 AS36 BB36 BK36 BT36 CC36 CL36:CR36 CT36:DA36 DC36:DJ36 DL36:DS36 DU36:EB36 ED36:EK36 EM36:ET36 EV36:FC36 FE36:FL36 FN36:FU36 FW36:HE36 HG36:MD36">
    <cfRule type="cellIs" dxfId="0" priority="26" operator="greaterThan">
      <formula>"$13,247,800.00"</formula>
    </cfRule>
  </conditionalFormatting>
  <conditionalFormatting sqref="I37 R37 AA37 AJ37 AS37 BB37 BK37 BT37 CC37 CL37:CR37 CT37:DA37 DC37:DJ37 DL37:DS37 DU37:EB37 ED37:EK37 EM37:ET37 EV37:FC37 FE37:FL37 FN37:FU37 FW37:HE37 HG37:MD37">
    <cfRule type="cellIs" dxfId="0" priority="27" operator="greaterThan">
      <formula>"$15,492,100.00"</formula>
    </cfRule>
  </conditionalFormatting>
  <conditionalFormatting sqref="I38 R38 AA38 AJ38 AS38 BB38 BK38 BT38 CC38 CL38:CR38 CT38:DA38 DC38:DJ38 DL38:DS38 DU38:EB38 ED38:EK38 EM38:ET38 EV38:FC38 FE38:FL38 FN38:FU38 FW38:HE38 HG38:MD38">
    <cfRule type="cellIs" dxfId="0" priority="28" operator="greaterThan">
      <formula>"$15,625,740.00"</formula>
    </cfRule>
  </conditionalFormatting>
  <conditionalFormatting sqref="I39 R39 AA39 AJ39 AS39 BB39 BK39 BT39 CC39 CL39:CR39 CT39:DA39 DC39:DJ39 DL39:DS39 DU39:EB39 ED39:EK39 EM39:ET39 EV39:FC39 FE39:FL39 FN39:FU39 FW39:HE39 HG39:MD39">
    <cfRule type="cellIs" dxfId="0" priority="29" operator="greaterThan">
      <formula>"$17,606,760.00"</formula>
    </cfRule>
  </conditionalFormatting>
  <conditionalFormatting sqref="I40 R40 AA40 AJ40 AS40 BB40 BK40 BT40 CC40 CL40:CR40 CT40:DA40 DC40:DJ40 DL40:DS40 DU40:EB40 ED40:EK40 EM40:ET40 EV40:FC40 FE40:FL40 FN40:FU40 FW40:HE40 HG40:MD40">
    <cfRule type="cellIs" dxfId="0" priority="30" operator="greaterThan">
      <formula>"$19,928,970.00"</formula>
    </cfRule>
  </conditionalFormatting>
  <conditionalFormatting sqref="I41 R41 AA41 AJ41 AS41 BB41 BK41 BT41 CC41 CL41:CR41 CT41:DA41 DC41:DJ41 DL41:DS41 DU41:EB41 ED41:EK41 EM41:ET41 EV41:FC41 FE41:FL41 FN41:FU41 FW41:HE41 HG41:MD41">
    <cfRule type="cellIs" dxfId="0" priority="31" operator="greaterThan">
      <formula>"$4,480,650.00"</formula>
    </cfRule>
  </conditionalFormatting>
  <conditionalFormatting sqref="I42 R42 AA42 AJ42 AS42 BB42 BK42 BT42 CC42 CL42:CR42 CT42:DA42 DC42:DJ42 DL42:DS42 DU42:EB42 ED42:EK42 EM42:ET42 EV42:FC42 FE42:FL42 FN42:FU42 FW42:HE42 HG42:MD42">
    <cfRule type="cellIs" dxfId="0" priority="32" operator="greaterThan">
      <formula>"$5,884,800.00"</formula>
    </cfRule>
  </conditionalFormatting>
  <conditionalFormatting sqref="I43 R43 AA43 AJ43 AS43 BB43 BK43 BT43 CC43 CL43:CR43 CT43:DA43 DC43:DJ43 DL43:DS43 DU43:EB43 ED43:EK43 EM43:ET43 EV43:FC43 FE43:FL43 FN43:FU43 FW43:HE43 HG43:MD43">
    <cfRule type="cellIs" dxfId="0" priority="33" operator="greaterThan">
      <formula>"$104,832,000.00"</formula>
    </cfRule>
  </conditionalFormatting>
  <conditionalFormatting sqref="I44 R44 AA44 AJ44 AS44 BB44 BK44 BT44 CC44 CL44:CR44 CT44:DA44 DC44:DJ44 DL44:DS44 DU44:EB44 ED44:EK44 EM44:ET44 EV44:FC44 FE44:FL44 FN44:FU44 FW44:HE44 HG44:MD44">
    <cfRule type="cellIs" dxfId="2" priority="34" operator="greaterThan">
      <formula>"$38,557,760.00"</formula>
    </cfRule>
  </conditionalFormatting>
  <conditionalFormatting sqref="I45 R45 AA45 AJ45 AS45 BB45 BK45 BT45 CC45 CL45:CR45 CT45:DA45 DC45:DJ45 DL45:DS45 DU45:EB45 ED45:EK45 EM45:ET45 EV45:FC45 FE45:FL45 FN45:FU45 FW45:HE45 HG45:MD45">
    <cfRule type="cellIs" dxfId="2" priority="35" operator="greaterThan">
      <formula>"$4,273,950.00"</formula>
    </cfRule>
  </conditionalFormatting>
  <conditionalFormatting sqref="I46 R46 AA46 AJ46 AS46 BB46 BK46 BT46 CC46 CL46:CR46 CT46:DA46 DC46:DJ46 DL46:DS46 DU46:EB46 ED46:EK46 EM46:ET46 EV46:FC46 FE46:FL46 FN46:FU46 FW46:HE46 HG46:MD46">
    <cfRule type="cellIs" dxfId="0" priority="36" operator="greaterThan">
      <formula>"$6,004,500.00"</formula>
    </cfRule>
  </conditionalFormatting>
  <conditionalFormatting sqref="I47 R47 AA47 AJ47 AS47 BB47 BK47 BT47 CC47 CL47:CR47 CT47:DA47 DC47:DJ47 DL47:DS47 DU47:EB47 ED47:EK47 EM47:ET47 EV47:FC47 FE47:FL47 FN47:FU47 FW47:HE47 HG47:MD47">
    <cfRule type="cellIs" dxfId="0" priority="37" operator="greaterThan">
      <formula>"$12,265,300.00"</formula>
    </cfRule>
  </conditionalFormatting>
  <conditionalFormatting sqref="I48 R48 AA48 AJ48 AS48 BB48 BK48 BT48 CC48 CL48:CR48 CT48:DA48 DC48:DJ48 DL48:DS48 DU48:EB48 ED48:EK48 EM48:ET48 EV48:FC48 FE48:FL48 FN48:FU48 FW48:HE48 HG48:MD48">
    <cfRule type="cellIs" dxfId="0" priority="38" operator="greaterThan">
      <formula>"$12,307,350.00"</formula>
    </cfRule>
  </conditionalFormatting>
  <conditionalFormatting sqref="I49 R49 AA49 AJ49 AS49 BB49 BK49 BT49 CC49 CL49:CR49 CT49:DA49 DC49:DJ49 DL49:DS49 DU49:EB49 ED49:EK49 EM49:ET49 EV49:FC49 FE49:FL49 FN49:FU49 FW49:HE49 HG49:MD49">
    <cfRule type="cellIs" dxfId="0" priority="39" operator="greaterThan">
      <formula>"$331,100.00"</formula>
    </cfRule>
  </conditionalFormatting>
  <conditionalFormatting sqref="I50 R50 AA50 AJ50 AS50 BB50 BK50 BT50 CC50 CL50:CR50 CT50:DA50 DC50:DJ50 DL50:DS50 DU50:EB50 ED50:EK50 EM50:ET50 EV50:FC50 FE50:FL50 FN50:FU50 FW50:HE50 HG50:MD50">
    <cfRule type="cellIs" dxfId="0" priority="40" operator="greaterThan">
      <formula>"$298,760.00"</formula>
    </cfRule>
  </conditionalFormatting>
  <conditionalFormatting sqref="I51 R51 AA51 AJ51 AS51 BB51 BK51 BT51 CC51 CL51:CR51 CT51:DA51 DC51:DJ51 DL51:DS51 DU51:EB51 ED51:EK51 EM51:ET51 EV51:FC51 FE51:FL51 FN51:FU51 FW51:HE51 HG51:MD51">
    <cfRule type="cellIs" dxfId="2" priority="41" operator="greaterThan">
      <formula>"$2,504,595.00"</formula>
    </cfRule>
  </conditionalFormatting>
  <conditionalFormatting sqref="I52 R52 AA52 AJ52 AS52 BB52 BK52 BT52 CC52 CL52:CR52 CT52:DA52 DC52:DJ52 DL52:DS52 DU52:EB52 ED52:EK52 EM52:ET52 EV52:FC52 FE52:FL52 FN52:FU52 FW52:HE52 HG52:MD52">
    <cfRule type="cellIs" dxfId="0" priority="42" operator="greaterThan">
      <formula>"$36,584,295.00"</formula>
    </cfRule>
  </conditionalFormatting>
  <conditionalFormatting sqref="I53 R53 AA53 AJ53 AS53 BB53 BK53 BT53 CC53 CL53:CR53 CT53:DA53 DC53:DJ53 DL53:DS53 DU53:EB53 ED53:EK53 EM53:ET53 EV53:FC53 FE53:FL53 FN53:FU53 FW53:HE53 HG53:MD53">
    <cfRule type="cellIs" dxfId="0" priority="43" operator="greaterThan">
      <formula>"$6,728,000.00"</formula>
    </cfRule>
  </conditionalFormatting>
  <conditionalFormatting sqref="H60 Q60 Z60 AI60 AR60 BA60 BJ60 BS60 CB60 CK60 CT60 DC60 DL60 DU60 ED60 EM60 EV60 FE60 FN60 FW60 GF60 GO60 GX60 HG60 HP60 HY60 IH60 IQ60 IZ60 JI60 JR60 KA60 KJ60 KS60 LB60 LK60 LT60 MC60">
    <cfRule type="cellIs" dxfId="1" priority="44" operator="notEqual">
      <formula>206857.4276</formula>
    </cfRule>
  </conditionalFormatting>
  <conditionalFormatting sqref="I56 R56 AA56 AJ56 AS56 BB56 BK56 BT56 CC56 CL56:CR56 CS56:CS59 CU56:DA56 DB56:DB59 DD56:DJ56 DK56:DK59 DM56:DS56 DV56:EB56 EC56:EC59 EE56:EL56 EN56:EU56 EW56:FC56 FF56:FL56 FO56:FU56 FX56:GD56 GE56:GE59 GG56:GM56 GN56:GN59 GP56:GU56 GW56 GY56:HE56 HF56:HF59 HH56:HN56 HO56:HO59 HQ56:HW56 HX56:HX59 HZ56:IF56 IG56:IG59 II56:IO56 IP56:IP59 IR56:IX56 IY56:IY59 JA56:JG56 JH56:JH59 JJ56:JP56 JQ56:JQ59 JS56:JY56 JZ56:JZ59 KB56:KH56 KI56:KI59 KK56:KQ56 KR56:KR59 KT56:KZ56 LA56:LA59 LC56:LI56 LJ56:LJ59 LL56:LR56 LS56:LS59 LU56:MA56 MB56:MB59 MD56">
    <cfRule type="cellIs" dxfId="1" priority="45" operator="greaterThan">
      <formula>"$96,384,600.00"</formula>
    </cfRule>
  </conditionalFormatting>
  <conditionalFormatting sqref="I57 R57 AA57 AJ57 AS57 BB57 BK57 BT57 CC57 CL57:CS57 CU57:DB57 DD57:DK57 DM57:DS57 DV57:EC57 EE57:EL57 EN57:EU57 EW57:FC57 FF57:FL57 FO57:FU57 FX57:GE57 GG57:GN57 GP57:GU57 GW57 GY57:HF57 HH57:HO57 HQ57:HX57 HZ57:IG57 II57:IP57 IR57:IY57 JA57:JH57 JJ57:JQ57 JS57:JZ57 KB57:KI57 KK57:KR57 KT57:LA57 LC57:LJ57 LL57:LS57 LU57:MB57 MD57">
    <cfRule type="cellIs" dxfId="1" priority="46" operator="greaterThan">
      <formula>"$292,922,858.56"</formula>
    </cfRule>
  </conditionalFormatting>
  <conditionalFormatting sqref="I58 R58 AA58 AJ58 AS58 BB58 BK58 BT58 CC58 CL58:CS58 CU58:DB58 DD58:DK58 DM58:DS58 DV58:EC58 EE58:EL58 EN58:EU58 EW58:FC58 FF58:FL58 FO58:FU58 FX58:GE58 GG58:GN58 GP58:GU58 GW58 GY58:HF58 HH58:HO58 HQ58:HX58 HZ58:IG58 II58:IP58 IR58:IY58 JA58:JH58 JJ58:JQ58 JS58:JZ58 KB58:KI58 KK58:KR58 KT58:LA58 LC58:LJ58 LL58:LS58 LU58:MB58 MD58">
    <cfRule type="cellIs" dxfId="1" priority="47" operator="greaterThan">
      <formula>"$5,738,880.00"</formula>
    </cfRule>
  </conditionalFormatting>
  <conditionalFormatting sqref="I59 R59 AA59 AJ59 AS59 BB59 BK59 BT59 CC59 CL59:CS59 CU59:DB59 DD59:DK59 DM59:DS59 DV59:EC59 EE59:EL59 EN59:EU59 EW59:FC59 FF59:FL59 FO59:FU59 FX59:GE59 GG59:GN59 GP59:GU59 GW59 GY59:HF59 HH59:HO59 HQ59:HX59 HZ59:IG59 II59:IP59 IR59:IY59 JA59:JH59 JJ59:JQ59 JS59:JZ59 KB59:KI59 KK59:KR59 KT59:LA59 LC59:LJ59 LL59:LS59 LU59:MB59 MD59">
    <cfRule type="cellIs" dxfId="1" priority="48" operator="greaterThan">
      <formula>"$5,522,400.00"</formula>
    </cfRule>
  </conditionalFormatting>
  <conditionalFormatting sqref="I62 R62 AA62 AJ62 AS62 BB62 BK62 BT62 CC62 CL62:MD62">
    <cfRule type="cellIs" dxfId="1" priority="49" operator="greaterThan">
      <formula>50000000</formula>
    </cfRule>
  </conditionalFormatting>
  <conditionalFormatting sqref="I64 R64 AA64 AJ64 AS64 BB64 BK64 BT64 CC64 CL64:MD64">
    <cfRule type="cellIs" dxfId="1" priority="50" operator="greaterThan">
      <formula>4000000000</formula>
    </cfRule>
  </conditionalFormatting>
  <conditionalFormatting sqref="I70 R70 AA70 AJ70 AS70 BB70 BK70 BT70 CC70 CL70 CU70 DD70 DM70 DV70 EE70 EN70 EW70 FF70 FO70 FX70 GG70 GP70 GY70 HH70">
    <cfRule type="cellIs" dxfId="1" priority="51" operator="notEqual">
      <formula>"30%"</formula>
    </cfRule>
  </conditionalFormatting>
  <printOptions horizontalCentered="1"/>
  <pageMargins bottom="0.7480314960629921" footer="0.0" header="0.0" left="0.2362204724409449" right="0.2362204724409449" top="0.7480314960629921"/>
  <pageSetup paperSize="1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2.75"/>
    <col customWidth="1" min="2" max="2" width="8.63"/>
    <col customWidth="1" min="4" max="4" width="32.88"/>
    <col customWidth="1" min="7" max="7" width="16.0"/>
    <col customWidth="1" min="8" max="8" width="13.75"/>
    <col hidden="1" min="9" max="12" width="12.63"/>
    <col customWidth="1" min="15" max="15" width="13.63"/>
    <col hidden="1" min="17" max="24" width="12.63"/>
  </cols>
  <sheetData>
    <row r="1">
      <c r="A1" s="246"/>
      <c r="B1" s="246"/>
      <c r="C1" s="246"/>
      <c r="D1" s="246"/>
      <c r="E1" s="246"/>
      <c r="I1" s="247"/>
      <c r="J1" s="247"/>
      <c r="K1" s="247"/>
      <c r="L1" s="247"/>
      <c r="M1" s="246"/>
      <c r="Q1" s="247"/>
      <c r="R1" s="247"/>
      <c r="S1" s="247"/>
      <c r="T1" s="247"/>
      <c r="U1" s="247"/>
      <c r="V1" s="247"/>
      <c r="W1" s="247"/>
      <c r="X1" s="247"/>
      <c r="Y1" s="247"/>
      <c r="Z1" s="247"/>
      <c r="AA1" s="247"/>
      <c r="AB1" s="247"/>
    </row>
    <row r="2">
      <c r="A2" s="246"/>
      <c r="B2" s="246"/>
      <c r="C2" s="246"/>
      <c r="D2" s="246"/>
      <c r="I2" s="247"/>
      <c r="J2" s="247"/>
      <c r="K2" s="247"/>
      <c r="L2" s="247"/>
      <c r="Q2" s="247"/>
      <c r="R2" s="247"/>
      <c r="S2" s="247"/>
      <c r="T2" s="247"/>
      <c r="U2" s="247"/>
      <c r="V2" s="247"/>
      <c r="W2" s="247"/>
      <c r="X2" s="247"/>
      <c r="Y2" s="247"/>
      <c r="Z2" s="247"/>
      <c r="AA2" s="247"/>
      <c r="AB2" s="247"/>
    </row>
    <row r="3">
      <c r="A3" s="246"/>
      <c r="B3" s="248">
        <f>TODAY()</f>
        <v>45650</v>
      </c>
      <c r="D3" s="249"/>
      <c r="I3" s="247"/>
      <c r="J3" s="247"/>
      <c r="K3" s="247"/>
      <c r="L3" s="247"/>
      <c r="Q3" s="247"/>
      <c r="R3" s="247"/>
      <c r="S3" s="247"/>
      <c r="T3" s="247"/>
      <c r="U3" s="247"/>
      <c r="V3" s="247"/>
      <c r="W3" s="247"/>
      <c r="X3" s="247"/>
      <c r="Y3" s="247"/>
      <c r="Z3" s="247"/>
      <c r="AA3" s="247"/>
      <c r="AB3" s="247"/>
    </row>
    <row r="4">
      <c r="A4" s="246"/>
      <c r="B4" s="246"/>
      <c r="C4" s="246"/>
      <c r="D4" s="246"/>
      <c r="I4" s="247"/>
      <c r="J4" s="247"/>
      <c r="K4" s="247"/>
      <c r="L4" s="247"/>
      <c r="Q4" s="247"/>
      <c r="R4" s="247"/>
      <c r="S4" s="247"/>
      <c r="T4" s="247"/>
      <c r="U4" s="247"/>
      <c r="V4" s="247"/>
      <c r="W4" s="247"/>
      <c r="X4" s="247"/>
      <c r="Y4" s="247"/>
      <c r="Z4" s="247"/>
      <c r="AA4" s="247"/>
      <c r="AB4" s="247"/>
    </row>
    <row r="5">
      <c r="A5" s="246"/>
      <c r="B5" s="246"/>
      <c r="C5" s="246"/>
      <c r="D5" s="246"/>
      <c r="I5" s="247"/>
      <c r="J5" s="247"/>
      <c r="K5" s="247"/>
      <c r="L5" s="247"/>
      <c r="Q5" s="247"/>
      <c r="R5" s="247"/>
      <c r="S5" s="247"/>
      <c r="T5" s="247"/>
      <c r="U5" s="247"/>
      <c r="V5" s="247"/>
      <c r="W5" s="247"/>
      <c r="X5" s="247"/>
      <c r="Y5" s="247"/>
      <c r="Z5" s="247"/>
      <c r="AA5" s="247"/>
      <c r="AB5" s="247"/>
    </row>
    <row r="6">
      <c r="A6" s="246"/>
      <c r="B6" s="246"/>
      <c r="C6" s="246"/>
      <c r="D6" s="250"/>
      <c r="I6" s="247"/>
      <c r="J6" s="247"/>
      <c r="K6" s="247"/>
      <c r="L6" s="247"/>
      <c r="Q6" s="247"/>
      <c r="R6" s="247"/>
      <c r="S6" s="247"/>
      <c r="T6" s="247"/>
      <c r="U6" s="247"/>
      <c r="V6" s="247"/>
      <c r="W6" s="247"/>
      <c r="X6" s="247"/>
      <c r="Y6" s="247"/>
      <c r="Z6" s="247"/>
      <c r="AA6" s="247"/>
      <c r="AB6" s="247"/>
    </row>
    <row r="7">
      <c r="A7" s="246"/>
      <c r="B7" s="246"/>
      <c r="C7" s="246"/>
      <c r="D7" s="246"/>
      <c r="I7" s="247"/>
      <c r="J7" s="247"/>
      <c r="K7" s="247"/>
      <c r="L7" s="247"/>
      <c r="Q7" s="247"/>
      <c r="R7" s="247"/>
      <c r="S7" s="247"/>
      <c r="T7" s="247"/>
      <c r="U7" s="247"/>
      <c r="V7" s="247"/>
      <c r="W7" s="247"/>
      <c r="X7" s="247"/>
      <c r="Y7" s="247"/>
      <c r="Z7" s="247"/>
      <c r="AA7" s="247"/>
      <c r="AB7" s="247"/>
    </row>
    <row r="8">
      <c r="A8" s="246"/>
      <c r="B8" s="251" t="str">
        <f>"RESULTADO EVALUACIÓN DE PROPUESTAS ECONÓMICAS "&amp;'EVALUACION PROPUESTA ECONOMICA'!A5</f>
        <v>RESULTADO EVALUACIÓN DE PROPUESTAS ECONÓMICAS PROCESO: FACATATIVA-LP-594-24 - PRESUPUESTO: $4.000.000.000 								</v>
      </c>
      <c r="I8" s="252" t="s">
        <v>404</v>
      </c>
      <c r="J8" s="209"/>
      <c r="K8" s="209"/>
      <c r="L8" s="236"/>
      <c r="M8" s="252" t="s">
        <v>405</v>
      </c>
      <c r="N8" s="209"/>
      <c r="O8" s="209"/>
      <c r="P8" s="236"/>
      <c r="Q8" s="252" t="s">
        <v>406</v>
      </c>
      <c r="R8" s="209"/>
      <c r="S8" s="209"/>
      <c r="T8" s="236"/>
      <c r="U8" s="252" t="s">
        <v>407</v>
      </c>
      <c r="V8" s="209"/>
      <c r="W8" s="209"/>
      <c r="X8" s="236"/>
      <c r="Y8" s="247"/>
      <c r="Z8" s="247"/>
      <c r="AA8" s="247"/>
      <c r="AB8" s="247"/>
    </row>
    <row r="9">
      <c r="A9" s="253"/>
      <c r="B9" s="254" t="s">
        <v>408</v>
      </c>
      <c r="C9" s="255"/>
      <c r="D9" s="256" t="s">
        <v>409</v>
      </c>
      <c r="E9" s="255"/>
      <c r="F9" s="255"/>
      <c r="G9" s="255"/>
      <c r="H9" s="257"/>
      <c r="I9" s="258" t="s">
        <v>410</v>
      </c>
      <c r="J9" s="259"/>
      <c r="K9" s="259"/>
      <c r="L9" s="260"/>
      <c r="M9" s="258" t="s">
        <v>411</v>
      </c>
      <c r="N9" s="259"/>
      <c r="O9" s="259"/>
      <c r="P9" s="260"/>
      <c r="Q9" s="258" t="s">
        <v>412</v>
      </c>
      <c r="R9" s="259"/>
      <c r="S9" s="259"/>
      <c r="T9" s="260"/>
      <c r="U9" s="258" t="s">
        <v>413</v>
      </c>
      <c r="V9" s="259"/>
      <c r="W9" s="259"/>
      <c r="X9" s="260"/>
      <c r="Y9" s="261"/>
      <c r="Z9" s="261"/>
      <c r="AA9" s="261"/>
      <c r="AB9" s="261"/>
    </row>
    <row r="10">
      <c r="A10" s="262"/>
      <c r="B10" s="263" t="s">
        <v>414</v>
      </c>
      <c r="C10" s="264"/>
      <c r="D10" s="264"/>
      <c r="E10" s="264"/>
      <c r="F10" s="264"/>
      <c r="G10" s="264"/>
      <c r="H10" s="265"/>
      <c r="I10" s="266" t="s">
        <v>415</v>
      </c>
      <c r="J10" s="259"/>
      <c r="K10" s="259"/>
      <c r="L10" s="260"/>
      <c r="M10" s="266" t="s">
        <v>416</v>
      </c>
      <c r="N10" s="259"/>
      <c r="O10" s="259"/>
      <c r="P10" s="260"/>
      <c r="Q10" s="266" t="s">
        <v>417</v>
      </c>
      <c r="R10" s="259"/>
      <c r="S10" s="259"/>
      <c r="T10" s="260"/>
      <c r="U10" s="266" t="s">
        <v>418</v>
      </c>
      <c r="V10" s="259"/>
      <c r="W10" s="259"/>
      <c r="X10" s="260"/>
      <c r="Y10" s="247"/>
      <c r="Z10" s="247"/>
      <c r="AA10" s="247"/>
      <c r="AB10" s="247"/>
    </row>
    <row r="11">
      <c r="A11" s="267"/>
      <c r="B11" s="268" t="s">
        <v>419</v>
      </c>
      <c r="C11" s="268" t="s">
        <v>420</v>
      </c>
      <c r="D11" s="269" t="s">
        <v>421</v>
      </c>
      <c r="E11" s="269" t="s">
        <v>422</v>
      </c>
      <c r="F11" s="268" t="s">
        <v>423</v>
      </c>
      <c r="G11" s="270" t="s">
        <v>424</v>
      </c>
      <c r="H11" s="270" t="s">
        <v>425</v>
      </c>
      <c r="I11" s="271" t="s">
        <v>426</v>
      </c>
      <c r="J11" s="272" t="s">
        <v>427</v>
      </c>
      <c r="K11" s="272" t="s">
        <v>428</v>
      </c>
      <c r="L11" s="273" t="s">
        <v>429</v>
      </c>
      <c r="M11" s="271" t="s">
        <v>430</v>
      </c>
      <c r="N11" s="272" t="s">
        <v>427</v>
      </c>
      <c r="O11" s="272" t="s">
        <v>428</v>
      </c>
      <c r="P11" s="273" t="s">
        <v>431</v>
      </c>
      <c r="Q11" s="271" t="s">
        <v>430</v>
      </c>
      <c r="R11" s="272" t="s">
        <v>427</v>
      </c>
      <c r="S11" s="272" t="s">
        <v>428</v>
      </c>
      <c r="T11" s="273" t="s">
        <v>431</v>
      </c>
      <c r="U11" s="271" t="s">
        <v>430</v>
      </c>
      <c r="V11" s="272" t="s">
        <v>427</v>
      </c>
      <c r="W11" s="272" t="s">
        <v>428</v>
      </c>
      <c r="X11" s="273" t="s">
        <v>431</v>
      </c>
      <c r="Y11" s="274"/>
      <c r="Z11" s="274"/>
      <c r="AA11" s="274"/>
      <c r="AB11" s="274"/>
    </row>
    <row r="12" ht="10.5" customHeight="1">
      <c r="A12" s="253"/>
      <c r="B12" s="275">
        <v>2.0</v>
      </c>
      <c r="C12" s="275"/>
      <c r="D12" s="276" t="s">
        <v>432</v>
      </c>
      <c r="E12" s="277">
        <v>40.5</v>
      </c>
      <c r="F12" s="278" t="s">
        <v>433</v>
      </c>
      <c r="G12" s="279">
        <v>3.76318292814E9</v>
      </c>
      <c r="H12" s="280" t="str">
        <f t="shared" ref="H12:H48" si="1">IF(G12&lt;$H$54,"SI","NO")</f>
        <v>NO</v>
      </c>
      <c r="I12" s="281">
        <f t="shared" ref="I12:I48" si="2">$C$50-(($C$50*ABS(G12-$I$50)/$I$50))</f>
        <v>59.1967959</v>
      </c>
      <c r="J12" s="282">
        <f t="shared" ref="J12:J48" si="3">ABS(G12-$I$50)</f>
        <v>19274902.62</v>
      </c>
      <c r="K12" s="282">
        <f t="shared" ref="K12:K48" si="4">E12+I12</f>
        <v>99.6967959</v>
      </c>
      <c r="L12" s="283">
        <f t="shared" ref="L12:L48" si="5">RANK(K12,$K$12:$K$48)</f>
        <v>22</v>
      </c>
      <c r="M12" s="281">
        <f t="shared" ref="M12:M48" si="6">(1-ABS(($O$50-G12)/$O$50))*$C$50</f>
        <v>58.74468977</v>
      </c>
      <c r="N12" s="282">
        <f t="shared" ref="N12:N48" si="7">ABS(G12-$M$50)</f>
        <v>18960337.64</v>
      </c>
      <c r="O12" s="282">
        <f t="shared" ref="O12:O48" si="8">E12+M12</f>
        <v>99.24468977</v>
      </c>
      <c r="P12" s="283">
        <f t="shared" ref="P12:P48" si="9">RANK(O12,$O$12:$O$48)</f>
        <v>8</v>
      </c>
      <c r="Q12" s="281">
        <f t="shared" ref="Q12:Q48" si="10">$C$50*($Q$50/G12)</f>
        <v>58.25184863</v>
      </c>
      <c r="R12" s="282">
        <f t="shared" ref="R12:R48" si="11">ABS(G12-$Q$50)</f>
        <v>78941545.2</v>
      </c>
      <c r="S12" s="282">
        <f t="shared" ref="S12:S48" si="12">E12+Q12</f>
        <v>98.75184863</v>
      </c>
      <c r="T12" s="283">
        <f t="shared" ref="T12:T48" si="13">RANK(S12,$S$12:$S$48)</f>
        <v>8</v>
      </c>
      <c r="U12" s="281">
        <f t="shared" ref="U12:U48" si="14">$C$50-(($C$50*ABS(G12-$I$50)/$I$50))</f>
        <v>59.1967959</v>
      </c>
      <c r="V12" s="282">
        <f t="shared" ref="V12:V48" si="15">ABS(G12-$I$50)</f>
        <v>19274902.62</v>
      </c>
      <c r="W12" s="282">
        <f t="shared" ref="W12:W48" si="16">E12+U12</f>
        <v>99.6967959</v>
      </c>
      <c r="X12" s="283">
        <f t="shared" ref="X12:X48" si="17">RANK(W12,$K$12:$K$48)</f>
        <v>22</v>
      </c>
      <c r="Y12" s="261"/>
      <c r="Z12" s="261"/>
      <c r="AA12" s="261"/>
      <c r="AB12" s="261"/>
    </row>
    <row r="13" ht="10.5" customHeight="1">
      <c r="A13" s="253"/>
      <c r="B13" s="275">
        <v>3.0</v>
      </c>
      <c r="C13" s="275"/>
      <c r="D13" s="276" t="s">
        <v>434</v>
      </c>
      <c r="E13" s="277">
        <v>40.5</v>
      </c>
      <c r="F13" s="278" t="s">
        <v>433</v>
      </c>
      <c r="G13" s="279">
        <v>3.76088939988E9</v>
      </c>
      <c r="H13" s="280" t="str">
        <f t="shared" si="1"/>
        <v>NO</v>
      </c>
      <c r="I13" s="281">
        <f t="shared" si="2"/>
        <v>59.16071753</v>
      </c>
      <c r="J13" s="282">
        <f t="shared" si="3"/>
        <v>21568430.88</v>
      </c>
      <c r="K13" s="282">
        <f t="shared" si="4"/>
        <v>99.66071753</v>
      </c>
      <c r="L13" s="283">
        <f t="shared" si="5"/>
        <v>23</v>
      </c>
      <c r="M13" s="281">
        <f t="shared" si="6"/>
        <v>58.78141327</v>
      </c>
      <c r="N13" s="282">
        <f t="shared" si="7"/>
        <v>21253865.9</v>
      </c>
      <c r="O13" s="282">
        <f t="shared" si="8"/>
        <v>99.28141327</v>
      </c>
      <c r="P13" s="283">
        <f t="shared" si="9"/>
        <v>7</v>
      </c>
      <c r="Q13" s="281">
        <f t="shared" si="10"/>
        <v>58.28737274</v>
      </c>
      <c r="R13" s="282">
        <f t="shared" si="11"/>
        <v>76648016.94</v>
      </c>
      <c r="S13" s="282">
        <f t="shared" si="12"/>
        <v>98.78737274</v>
      </c>
      <c r="T13" s="283">
        <f t="shared" si="13"/>
        <v>7</v>
      </c>
      <c r="U13" s="281">
        <f t="shared" si="14"/>
        <v>59.16071753</v>
      </c>
      <c r="V13" s="282">
        <f t="shared" si="15"/>
        <v>21568430.88</v>
      </c>
      <c r="W13" s="282">
        <f t="shared" si="16"/>
        <v>99.66071753</v>
      </c>
      <c r="X13" s="283">
        <f t="shared" si="17"/>
        <v>23</v>
      </c>
      <c r="Y13" s="261"/>
      <c r="Z13" s="261"/>
      <c r="AA13" s="261"/>
      <c r="AB13" s="261"/>
    </row>
    <row r="14" ht="10.5" customHeight="1">
      <c r="A14" s="253"/>
      <c r="B14" s="275">
        <v>4.0</v>
      </c>
      <c r="C14" s="275"/>
      <c r="D14" s="276" t="s">
        <v>435</v>
      </c>
      <c r="E14" s="277">
        <v>40.5</v>
      </c>
      <c r="F14" s="278" t="s">
        <v>436</v>
      </c>
      <c r="G14" s="279">
        <v>3.77994086099E9</v>
      </c>
      <c r="H14" s="280" t="str">
        <f t="shared" si="1"/>
        <v>NO</v>
      </c>
      <c r="I14" s="281">
        <f t="shared" si="2"/>
        <v>59.46040678</v>
      </c>
      <c r="J14" s="282">
        <f t="shared" si="3"/>
        <v>2516969.773</v>
      </c>
      <c r="K14" s="282">
        <f t="shared" si="4"/>
        <v>99.96040678</v>
      </c>
      <c r="L14" s="283">
        <f t="shared" si="5"/>
        <v>5</v>
      </c>
      <c r="M14" s="281">
        <f t="shared" si="6"/>
        <v>58.4763652</v>
      </c>
      <c r="N14" s="282">
        <f t="shared" si="7"/>
        <v>2202404.793</v>
      </c>
      <c r="O14" s="282">
        <f t="shared" si="8"/>
        <v>98.9763652</v>
      </c>
      <c r="P14" s="283">
        <f t="shared" si="9"/>
        <v>17</v>
      </c>
      <c r="Q14" s="281">
        <f t="shared" si="10"/>
        <v>57.99359576</v>
      </c>
      <c r="R14" s="282">
        <f t="shared" si="11"/>
        <v>95699478.05</v>
      </c>
      <c r="S14" s="282">
        <f t="shared" si="12"/>
        <v>98.49359576</v>
      </c>
      <c r="T14" s="283">
        <f t="shared" si="13"/>
        <v>17</v>
      </c>
      <c r="U14" s="281">
        <f t="shared" si="14"/>
        <v>59.46040678</v>
      </c>
      <c r="V14" s="282">
        <f t="shared" si="15"/>
        <v>2516969.773</v>
      </c>
      <c r="W14" s="282">
        <f t="shared" si="16"/>
        <v>99.96040678</v>
      </c>
      <c r="X14" s="283">
        <f t="shared" si="17"/>
        <v>5</v>
      </c>
      <c r="Y14" s="261"/>
      <c r="Z14" s="261"/>
      <c r="AA14" s="261"/>
      <c r="AB14" s="261"/>
    </row>
    <row r="15" ht="10.5" customHeight="1">
      <c r="A15" s="253"/>
      <c r="B15" s="275">
        <v>5.0</v>
      </c>
      <c r="C15" s="275"/>
      <c r="D15" s="276" t="s">
        <v>437</v>
      </c>
      <c r="E15" s="277">
        <v>40.5</v>
      </c>
      <c r="F15" s="278" t="s">
        <v>436</v>
      </c>
      <c r="G15" s="279">
        <v>3.79573942388E9</v>
      </c>
      <c r="H15" s="280" t="str">
        <f t="shared" si="1"/>
        <v>NO</v>
      </c>
      <c r="I15" s="281">
        <f t="shared" si="2"/>
        <v>59.29107373</v>
      </c>
      <c r="J15" s="282">
        <f t="shared" si="3"/>
        <v>13281593.12</v>
      </c>
      <c r="K15" s="282">
        <f t="shared" si="4"/>
        <v>99.79107373</v>
      </c>
      <c r="L15" s="283">
        <f t="shared" si="5"/>
        <v>16</v>
      </c>
      <c r="M15" s="281">
        <f t="shared" si="6"/>
        <v>58.22340186</v>
      </c>
      <c r="N15" s="282">
        <f t="shared" si="7"/>
        <v>13596158.1</v>
      </c>
      <c r="O15" s="282">
        <f t="shared" si="8"/>
        <v>98.72340186</v>
      </c>
      <c r="P15" s="283">
        <f t="shared" si="9"/>
        <v>28</v>
      </c>
      <c r="Q15" s="281">
        <f t="shared" si="10"/>
        <v>57.75221579</v>
      </c>
      <c r="R15" s="282">
        <f t="shared" si="11"/>
        <v>111498040.9</v>
      </c>
      <c r="S15" s="282">
        <f t="shared" si="12"/>
        <v>98.25221579</v>
      </c>
      <c r="T15" s="283">
        <f t="shared" si="13"/>
        <v>28</v>
      </c>
      <c r="U15" s="281">
        <f t="shared" si="14"/>
        <v>59.29107373</v>
      </c>
      <c r="V15" s="282">
        <f t="shared" si="15"/>
        <v>13281593.12</v>
      </c>
      <c r="W15" s="282">
        <f t="shared" si="16"/>
        <v>99.79107373</v>
      </c>
      <c r="X15" s="283">
        <f t="shared" si="17"/>
        <v>16</v>
      </c>
      <c r="Y15" s="261"/>
      <c r="Z15" s="261"/>
      <c r="AA15" s="261"/>
      <c r="AB15" s="261"/>
    </row>
    <row r="16" ht="10.5" customHeight="1">
      <c r="A16" s="253"/>
      <c r="B16" s="275">
        <v>6.0</v>
      </c>
      <c r="C16" s="275"/>
      <c r="D16" s="276" t="s">
        <v>438</v>
      </c>
      <c r="E16" s="277">
        <v>40.5</v>
      </c>
      <c r="F16" s="278" t="s">
        <v>433</v>
      </c>
      <c r="G16" s="279">
        <v>3.76514261735E9</v>
      </c>
      <c r="H16" s="280" t="str">
        <f t="shared" si="1"/>
        <v>NO</v>
      </c>
      <c r="I16" s="281">
        <f t="shared" si="2"/>
        <v>59.22762282</v>
      </c>
      <c r="J16" s="282">
        <f t="shared" si="3"/>
        <v>17315213.41</v>
      </c>
      <c r="K16" s="282">
        <f t="shared" si="4"/>
        <v>99.72762282</v>
      </c>
      <c r="L16" s="283">
        <f t="shared" si="5"/>
        <v>20</v>
      </c>
      <c r="M16" s="281">
        <f t="shared" si="6"/>
        <v>58.71331163</v>
      </c>
      <c r="N16" s="282">
        <f t="shared" si="7"/>
        <v>17000648.43</v>
      </c>
      <c r="O16" s="282">
        <f t="shared" si="8"/>
        <v>99.21331163</v>
      </c>
      <c r="P16" s="283">
        <f t="shared" si="9"/>
        <v>9</v>
      </c>
      <c r="Q16" s="281">
        <f t="shared" si="10"/>
        <v>58.22152958</v>
      </c>
      <c r="R16" s="282">
        <f t="shared" si="11"/>
        <v>80901234.41</v>
      </c>
      <c r="S16" s="282">
        <f t="shared" si="12"/>
        <v>98.72152958</v>
      </c>
      <c r="T16" s="283">
        <f t="shared" si="13"/>
        <v>9</v>
      </c>
      <c r="U16" s="281">
        <f t="shared" si="14"/>
        <v>59.22762282</v>
      </c>
      <c r="V16" s="282">
        <f t="shared" si="15"/>
        <v>17315213.41</v>
      </c>
      <c r="W16" s="282">
        <f t="shared" si="16"/>
        <v>99.72762282</v>
      </c>
      <c r="X16" s="283">
        <f t="shared" si="17"/>
        <v>20</v>
      </c>
      <c r="Y16" s="261"/>
      <c r="Z16" s="261"/>
      <c r="AA16" s="261"/>
      <c r="AB16" s="261"/>
    </row>
    <row r="17" ht="10.5" customHeight="1">
      <c r="A17" s="253"/>
      <c r="B17" s="275">
        <v>7.0</v>
      </c>
      <c r="C17" s="275"/>
      <c r="D17" s="276" t="s">
        <v>439</v>
      </c>
      <c r="E17" s="277">
        <v>40.5</v>
      </c>
      <c r="F17" s="278" t="s">
        <v>433</v>
      </c>
      <c r="G17" s="279">
        <v>3.76895788796E9</v>
      </c>
      <c r="H17" s="280" t="str">
        <f t="shared" si="1"/>
        <v>NO</v>
      </c>
      <c r="I17" s="281">
        <f t="shared" si="2"/>
        <v>59.28763898</v>
      </c>
      <c r="J17" s="282">
        <f t="shared" si="3"/>
        <v>13499942.8</v>
      </c>
      <c r="K17" s="282">
        <f t="shared" si="4"/>
        <v>99.78763898</v>
      </c>
      <c r="L17" s="283">
        <f t="shared" si="5"/>
        <v>17</v>
      </c>
      <c r="M17" s="281">
        <f t="shared" si="6"/>
        <v>58.6522223</v>
      </c>
      <c r="N17" s="282">
        <f t="shared" si="7"/>
        <v>13185377.82</v>
      </c>
      <c r="O17" s="282">
        <f t="shared" si="8"/>
        <v>99.1522223</v>
      </c>
      <c r="P17" s="283">
        <f t="shared" si="9"/>
        <v>11</v>
      </c>
      <c r="Q17" s="281">
        <f t="shared" si="10"/>
        <v>58.16259263</v>
      </c>
      <c r="R17" s="282">
        <f t="shared" si="11"/>
        <v>84716505.02</v>
      </c>
      <c r="S17" s="282">
        <f t="shared" si="12"/>
        <v>98.66259263</v>
      </c>
      <c r="T17" s="283">
        <f t="shared" si="13"/>
        <v>11</v>
      </c>
      <c r="U17" s="281">
        <f t="shared" si="14"/>
        <v>59.28763898</v>
      </c>
      <c r="V17" s="282">
        <f t="shared" si="15"/>
        <v>13499942.8</v>
      </c>
      <c r="W17" s="282">
        <f t="shared" si="16"/>
        <v>99.78763898</v>
      </c>
      <c r="X17" s="283">
        <f t="shared" si="17"/>
        <v>17</v>
      </c>
      <c r="Y17" s="261"/>
      <c r="Z17" s="261"/>
      <c r="AA17" s="261"/>
      <c r="AB17" s="261"/>
    </row>
    <row r="18" ht="10.5" customHeight="1">
      <c r="A18" s="253"/>
      <c r="B18" s="275">
        <v>11.0</v>
      </c>
      <c r="C18" s="275"/>
      <c r="D18" s="276" t="s">
        <v>440</v>
      </c>
      <c r="E18" s="277">
        <v>40.5</v>
      </c>
      <c r="F18" s="278" t="s">
        <v>436</v>
      </c>
      <c r="G18" s="279">
        <v>3.79185917337E9</v>
      </c>
      <c r="H18" s="280" t="str">
        <f t="shared" si="1"/>
        <v>NO</v>
      </c>
      <c r="I18" s="281">
        <f t="shared" si="2"/>
        <v>59.35211206</v>
      </c>
      <c r="J18" s="282">
        <f t="shared" si="3"/>
        <v>9401342.607</v>
      </c>
      <c r="K18" s="282">
        <f t="shared" si="4"/>
        <v>99.85211206</v>
      </c>
      <c r="L18" s="283">
        <f t="shared" si="5"/>
        <v>12</v>
      </c>
      <c r="M18" s="281">
        <f t="shared" si="6"/>
        <v>58.28553163</v>
      </c>
      <c r="N18" s="282">
        <f t="shared" si="7"/>
        <v>9715907.587</v>
      </c>
      <c r="O18" s="282">
        <f t="shared" si="8"/>
        <v>98.78553163</v>
      </c>
      <c r="P18" s="283">
        <f t="shared" si="9"/>
        <v>25</v>
      </c>
      <c r="Q18" s="281">
        <f t="shared" si="10"/>
        <v>57.81131426</v>
      </c>
      <c r="R18" s="282">
        <f t="shared" si="11"/>
        <v>107617790.4</v>
      </c>
      <c r="S18" s="282">
        <f t="shared" si="12"/>
        <v>98.31131426</v>
      </c>
      <c r="T18" s="283">
        <f t="shared" si="13"/>
        <v>25</v>
      </c>
      <c r="U18" s="281">
        <f t="shared" si="14"/>
        <v>59.35211206</v>
      </c>
      <c r="V18" s="282">
        <f t="shared" si="15"/>
        <v>9401342.607</v>
      </c>
      <c r="W18" s="282">
        <f t="shared" si="16"/>
        <v>99.85211206</v>
      </c>
      <c r="X18" s="283">
        <f t="shared" si="17"/>
        <v>12</v>
      </c>
      <c r="Y18" s="261"/>
      <c r="Z18" s="261"/>
      <c r="AA18" s="261"/>
      <c r="AB18" s="261"/>
    </row>
    <row r="19" ht="10.5" customHeight="1">
      <c r="A19" s="253"/>
      <c r="B19" s="275">
        <v>12.0</v>
      </c>
      <c r="C19" s="275"/>
      <c r="D19" s="276" t="s">
        <v>441</v>
      </c>
      <c r="E19" s="277">
        <v>40.5</v>
      </c>
      <c r="F19" s="278" t="s">
        <v>433</v>
      </c>
      <c r="G19" s="279">
        <v>3.80113969127E9</v>
      </c>
      <c r="H19" s="280" t="str">
        <f t="shared" si="1"/>
        <v>NO</v>
      </c>
      <c r="I19" s="281">
        <f t="shared" si="2"/>
        <v>59.20612476</v>
      </c>
      <c r="J19" s="282">
        <f t="shared" si="3"/>
        <v>18681860.51</v>
      </c>
      <c r="K19" s="282">
        <f t="shared" si="4"/>
        <v>99.70612476</v>
      </c>
      <c r="L19" s="283">
        <f t="shared" si="5"/>
        <v>21</v>
      </c>
      <c r="M19" s="281">
        <f t="shared" si="6"/>
        <v>58.13693389</v>
      </c>
      <c r="N19" s="282">
        <f t="shared" si="7"/>
        <v>18996425.49</v>
      </c>
      <c r="O19" s="282">
        <f t="shared" si="8"/>
        <v>98.63693389</v>
      </c>
      <c r="P19" s="283">
        <f t="shared" si="9"/>
        <v>30</v>
      </c>
      <c r="Q19" s="281">
        <f t="shared" si="10"/>
        <v>57.67016739</v>
      </c>
      <c r="R19" s="282">
        <f t="shared" si="11"/>
        <v>116898308.3</v>
      </c>
      <c r="S19" s="282">
        <f t="shared" si="12"/>
        <v>98.17016739</v>
      </c>
      <c r="T19" s="283">
        <f t="shared" si="13"/>
        <v>30</v>
      </c>
      <c r="U19" s="281">
        <f t="shared" si="14"/>
        <v>59.20612476</v>
      </c>
      <c r="V19" s="282">
        <f t="shared" si="15"/>
        <v>18681860.51</v>
      </c>
      <c r="W19" s="282">
        <f t="shared" si="16"/>
        <v>99.70612476</v>
      </c>
      <c r="X19" s="283">
        <f t="shared" si="17"/>
        <v>21</v>
      </c>
      <c r="Y19" s="261"/>
      <c r="Z19" s="261"/>
      <c r="AA19" s="261"/>
      <c r="AB19" s="261"/>
    </row>
    <row r="20" ht="10.5" customHeight="1">
      <c r="A20" s="253"/>
      <c r="B20" s="275">
        <v>13.0</v>
      </c>
      <c r="C20" s="275"/>
      <c r="D20" s="276" t="s">
        <v>442</v>
      </c>
      <c r="E20" s="277">
        <v>40.5</v>
      </c>
      <c r="F20" s="278" t="s">
        <v>433</v>
      </c>
      <c r="G20" s="279">
        <v>3.79376910449E9</v>
      </c>
      <c r="H20" s="280" t="str">
        <f t="shared" si="1"/>
        <v>NO</v>
      </c>
      <c r="I20" s="281">
        <f t="shared" si="2"/>
        <v>59.32206787</v>
      </c>
      <c r="J20" s="282">
        <f t="shared" si="3"/>
        <v>11311273.73</v>
      </c>
      <c r="K20" s="282">
        <f t="shared" si="4"/>
        <v>99.82206787</v>
      </c>
      <c r="L20" s="283">
        <f t="shared" si="5"/>
        <v>13</v>
      </c>
      <c r="M20" s="281">
        <f t="shared" si="6"/>
        <v>58.25495021</v>
      </c>
      <c r="N20" s="282">
        <f t="shared" si="7"/>
        <v>11625838.71</v>
      </c>
      <c r="O20" s="282">
        <f t="shared" si="8"/>
        <v>98.75495021</v>
      </c>
      <c r="P20" s="283">
        <f t="shared" si="9"/>
        <v>26</v>
      </c>
      <c r="Q20" s="281">
        <f t="shared" si="10"/>
        <v>57.78220979</v>
      </c>
      <c r="R20" s="282">
        <f t="shared" si="11"/>
        <v>109527721.6</v>
      </c>
      <c r="S20" s="282">
        <f t="shared" si="12"/>
        <v>98.28220979</v>
      </c>
      <c r="T20" s="283">
        <f t="shared" si="13"/>
        <v>26</v>
      </c>
      <c r="U20" s="281">
        <f t="shared" si="14"/>
        <v>59.32206787</v>
      </c>
      <c r="V20" s="282">
        <f t="shared" si="15"/>
        <v>11311273.73</v>
      </c>
      <c r="W20" s="282">
        <f t="shared" si="16"/>
        <v>99.82206787</v>
      </c>
      <c r="X20" s="283">
        <f t="shared" si="17"/>
        <v>13</v>
      </c>
      <c r="Y20" s="261"/>
      <c r="Z20" s="261"/>
      <c r="AA20" s="261"/>
      <c r="AB20" s="261"/>
    </row>
    <row r="21" ht="10.5" customHeight="1">
      <c r="A21" s="253"/>
      <c r="B21" s="275">
        <v>14.0</v>
      </c>
      <c r="C21" s="275"/>
      <c r="D21" s="276" t="s">
        <v>443</v>
      </c>
      <c r="E21" s="277">
        <v>40.5</v>
      </c>
      <c r="F21" s="278" t="s">
        <v>436</v>
      </c>
      <c r="G21" s="279">
        <v>3.68424138294E9</v>
      </c>
      <c r="H21" s="280" t="str">
        <f t="shared" si="1"/>
        <v>SI</v>
      </c>
      <c r="I21" s="281">
        <f t="shared" si="2"/>
        <v>57.95500494</v>
      </c>
      <c r="J21" s="282">
        <f t="shared" si="3"/>
        <v>98216447.82</v>
      </c>
      <c r="K21" s="282">
        <f t="shared" si="4"/>
        <v>98.45500494</v>
      </c>
      <c r="L21" s="283">
        <f t="shared" si="5"/>
        <v>34</v>
      </c>
      <c r="M21" s="281">
        <f t="shared" si="6"/>
        <v>58.99131446</v>
      </c>
      <c r="N21" s="282">
        <f t="shared" si="7"/>
        <v>97901882.84</v>
      </c>
      <c r="O21" s="282">
        <f t="shared" si="8"/>
        <v>99.49131446</v>
      </c>
      <c r="P21" s="283">
        <f t="shared" si="9"/>
        <v>5</v>
      </c>
      <c r="Q21" s="281">
        <f t="shared" si="10"/>
        <v>59.5</v>
      </c>
      <c r="R21" s="282">
        <f t="shared" si="11"/>
        <v>0</v>
      </c>
      <c r="S21" s="282">
        <f t="shared" si="12"/>
        <v>100</v>
      </c>
      <c r="T21" s="283">
        <f t="shared" si="13"/>
        <v>1</v>
      </c>
      <c r="U21" s="281">
        <f t="shared" si="14"/>
        <v>57.95500494</v>
      </c>
      <c r="V21" s="282">
        <f t="shared" si="15"/>
        <v>98216447.82</v>
      </c>
      <c r="W21" s="282">
        <f t="shared" si="16"/>
        <v>98.45500494</v>
      </c>
      <c r="X21" s="283">
        <f t="shared" si="17"/>
        <v>34</v>
      </c>
      <c r="Y21" s="261"/>
      <c r="Z21" s="261"/>
      <c r="AA21" s="261"/>
      <c r="AB21" s="261"/>
    </row>
    <row r="22" ht="10.5" customHeight="1">
      <c r="A22" s="253"/>
      <c r="B22" s="275">
        <v>15.0</v>
      </c>
      <c r="C22" s="275"/>
      <c r="D22" s="276" t="s">
        <v>444</v>
      </c>
      <c r="E22" s="277">
        <v>39.25</v>
      </c>
      <c r="F22" s="278" t="s">
        <v>436</v>
      </c>
      <c r="G22" s="279">
        <v>3.81800028462E9</v>
      </c>
      <c r="H22" s="280" t="str">
        <f t="shared" si="1"/>
        <v>NO</v>
      </c>
      <c r="I22" s="281">
        <f t="shared" si="2"/>
        <v>58.94089899</v>
      </c>
      <c r="J22" s="282">
        <f t="shared" si="3"/>
        <v>35542453.86</v>
      </c>
      <c r="K22" s="282">
        <f t="shared" si="4"/>
        <v>98.19089899</v>
      </c>
      <c r="L22" s="283">
        <f t="shared" si="5"/>
        <v>35</v>
      </c>
      <c r="M22" s="281">
        <f t="shared" si="6"/>
        <v>57.86696554</v>
      </c>
      <c r="N22" s="282">
        <f t="shared" si="7"/>
        <v>35857018.84</v>
      </c>
      <c r="O22" s="282">
        <f t="shared" si="8"/>
        <v>97.11696554</v>
      </c>
      <c r="P22" s="283">
        <f t="shared" si="9"/>
        <v>36</v>
      </c>
      <c r="Q22" s="281">
        <f t="shared" si="10"/>
        <v>57.41549134</v>
      </c>
      <c r="R22" s="282">
        <f t="shared" si="11"/>
        <v>133758901.7</v>
      </c>
      <c r="S22" s="282">
        <f t="shared" si="12"/>
        <v>96.66549134</v>
      </c>
      <c r="T22" s="283">
        <f t="shared" si="13"/>
        <v>36</v>
      </c>
      <c r="U22" s="281">
        <f t="shared" si="14"/>
        <v>58.94089899</v>
      </c>
      <c r="V22" s="282">
        <f t="shared" si="15"/>
        <v>35542453.86</v>
      </c>
      <c r="W22" s="282">
        <f t="shared" si="16"/>
        <v>98.19089899</v>
      </c>
      <c r="X22" s="283">
        <f t="shared" si="17"/>
        <v>35</v>
      </c>
      <c r="Y22" s="261"/>
      <c r="Z22" s="261"/>
      <c r="AA22" s="261"/>
      <c r="AB22" s="261"/>
    </row>
    <row r="23" ht="10.5" customHeight="1">
      <c r="A23" s="253"/>
      <c r="B23" s="275">
        <v>16.0</v>
      </c>
      <c r="C23" s="275"/>
      <c r="D23" s="276" t="s">
        <v>445</v>
      </c>
      <c r="E23" s="277">
        <v>40.5</v>
      </c>
      <c r="F23" s="278" t="s">
        <v>433</v>
      </c>
      <c r="G23" s="279">
        <v>3.74353482959E9</v>
      </c>
      <c r="H23" s="280" t="str">
        <f t="shared" si="1"/>
        <v>NO</v>
      </c>
      <c r="I23" s="281">
        <f t="shared" si="2"/>
        <v>58.88772125</v>
      </c>
      <c r="J23" s="282">
        <f t="shared" si="3"/>
        <v>38923001.17</v>
      </c>
      <c r="K23" s="282">
        <f t="shared" si="4"/>
        <v>99.38772125</v>
      </c>
      <c r="L23" s="283">
        <f t="shared" si="5"/>
        <v>27</v>
      </c>
      <c r="M23" s="281">
        <f t="shared" si="6"/>
        <v>59.05929108</v>
      </c>
      <c r="N23" s="282">
        <f t="shared" si="7"/>
        <v>38608436.19</v>
      </c>
      <c r="O23" s="282">
        <f t="shared" si="8"/>
        <v>99.55929108</v>
      </c>
      <c r="P23" s="283">
        <f t="shared" si="9"/>
        <v>4</v>
      </c>
      <c r="Q23" s="281">
        <f t="shared" si="10"/>
        <v>58.55758588</v>
      </c>
      <c r="R23" s="282">
        <f t="shared" si="11"/>
        <v>59293446.65</v>
      </c>
      <c r="S23" s="282">
        <f t="shared" si="12"/>
        <v>99.05758588</v>
      </c>
      <c r="T23" s="283">
        <f t="shared" si="13"/>
        <v>5</v>
      </c>
      <c r="U23" s="281">
        <f t="shared" si="14"/>
        <v>58.88772125</v>
      </c>
      <c r="V23" s="282">
        <f t="shared" si="15"/>
        <v>38923001.17</v>
      </c>
      <c r="W23" s="282">
        <f t="shared" si="16"/>
        <v>99.38772125</v>
      </c>
      <c r="X23" s="283">
        <f t="shared" si="17"/>
        <v>27</v>
      </c>
      <c r="Y23" s="261"/>
      <c r="Z23" s="261"/>
      <c r="AA23" s="261"/>
      <c r="AB23" s="261"/>
    </row>
    <row r="24" ht="10.5" customHeight="1">
      <c r="A24" s="253"/>
      <c r="B24" s="275">
        <v>17.0</v>
      </c>
      <c r="C24" s="275"/>
      <c r="D24" s="276" t="s">
        <v>446</v>
      </c>
      <c r="E24" s="277">
        <v>40.5</v>
      </c>
      <c r="F24" s="278" t="s">
        <v>433</v>
      </c>
      <c r="G24" s="279">
        <v>3.84882752642E9</v>
      </c>
      <c r="H24" s="280" t="str">
        <f t="shared" si="1"/>
        <v>NO</v>
      </c>
      <c r="I24" s="281">
        <f t="shared" si="2"/>
        <v>58.45597068</v>
      </c>
      <c r="J24" s="282">
        <f t="shared" si="3"/>
        <v>66369695.66</v>
      </c>
      <c r="K24" s="282">
        <f t="shared" si="4"/>
        <v>98.95597068</v>
      </c>
      <c r="L24" s="283">
        <f t="shared" si="5"/>
        <v>31</v>
      </c>
      <c r="M24" s="281">
        <f t="shared" si="6"/>
        <v>57.3733661</v>
      </c>
      <c r="N24" s="282">
        <f t="shared" si="7"/>
        <v>66684260.64</v>
      </c>
      <c r="O24" s="282">
        <f t="shared" si="8"/>
        <v>97.8733661</v>
      </c>
      <c r="P24" s="283">
        <f t="shared" si="9"/>
        <v>35</v>
      </c>
      <c r="Q24" s="281">
        <f t="shared" si="10"/>
        <v>56.9556211</v>
      </c>
      <c r="R24" s="282">
        <f t="shared" si="11"/>
        <v>164586143.5</v>
      </c>
      <c r="S24" s="282">
        <f t="shared" si="12"/>
        <v>97.4556211</v>
      </c>
      <c r="T24" s="283">
        <f t="shared" si="13"/>
        <v>35</v>
      </c>
      <c r="U24" s="281">
        <f t="shared" si="14"/>
        <v>58.45597068</v>
      </c>
      <c r="V24" s="282">
        <f t="shared" si="15"/>
        <v>66369695.66</v>
      </c>
      <c r="W24" s="282">
        <f t="shared" si="16"/>
        <v>98.95597068</v>
      </c>
      <c r="X24" s="283">
        <f t="shared" si="17"/>
        <v>31</v>
      </c>
      <c r="Y24" s="261"/>
      <c r="Z24" s="261"/>
      <c r="AA24" s="261"/>
      <c r="AB24" s="261"/>
    </row>
    <row r="25" ht="10.5" customHeight="1">
      <c r="A25" s="253"/>
      <c r="B25" s="275">
        <v>18.0</v>
      </c>
      <c r="C25" s="275"/>
      <c r="D25" s="276" t="s">
        <v>447</v>
      </c>
      <c r="E25" s="277">
        <v>40.5</v>
      </c>
      <c r="F25" s="278" t="s">
        <v>433</v>
      </c>
      <c r="G25" s="279">
        <v>3.78695799737E9</v>
      </c>
      <c r="H25" s="280" t="str">
        <f t="shared" si="1"/>
        <v>NO</v>
      </c>
      <c r="I25" s="281">
        <f t="shared" si="2"/>
        <v>59.42921007</v>
      </c>
      <c r="J25" s="282">
        <f t="shared" si="3"/>
        <v>4500166.607</v>
      </c>
      <c r="K25" s="282">
        <f t="shared" si="4"/>
        <v>99.92921007</v>
      </c>
      <c r="L25" s="283">
        <f t="shared" si="5"/>
        <v>7</v>
      </c>
      <c r="M25" s="281">
        <f t="shared" si="6"/>
        <v>58.36400826</v>
      </c>
      <c r="N25" s="282">
        <f t="shared" si="7"/>
        <v>4814731.587</v>
      </c>
      <c r="O25" s="282">
        <f t="shared" si="8"/>
        <v>98.86400826</v>
      </c>
      <c r="P25" s="283">
        <f t="shared" si="9"/>
        <v>23</v>
      </c>
      <c r="Q25" s="281">
        <f t="shared" si="10"/>
        <v>57.88613511</v>
      </c>
      <c r="R25" s="282">
        <f t="shared" si="11"/>
        <v>102716614.4</v>
      </c>
      <c r="S25" s="282">
        <f t="shared" si="12"/>
        <v>98.38613511</v>
      </c>
      <c r="T25" s="283">
        <f t="shared" si="13"/>
        <v>23</v>
      </c>
      <c r="U25" s="281">
        <f t="shared" si="14"/>
        <v>59.42921007</v>
      </c>
      <c r="V25" s="282">
        <f t="shared" si="15"/>
        <v>4500166.607</v>
      </c>
      <c r="W25" s="282">
        <f t="shared" si="16"/>
        <v>99.92921007</v>
      </c>
      <c r="X25" s="283">
        <f t="shared" si="17"/>
        <v>7</v>
      </c>
      <c r="Y25" s="261"/>
      <c r="Z25" s="261"/>
      <c r="AA25" s="261"/>
      <c r="AB25" s="261"/>
    </row>
    <row r="26" ht="10.5" customHeight="1">
      <c r="A26" s="253"/>
      <c r="B26" s="275">
        <v>23.0</v>
      </c>
      <c r="C26" s="275"/>
      <c r="D26" s="276" t="s">
        <v>448</v>
      </c>
      <c r="E26" s="277">
        <v>40.5</v>
      </c>
      <c r="F26" s="278" t="s">
        <v>436</v>
      </c>
      <c r="G26" s="279">
        <v>3.75200452325E9</v>
      </c>
      <c r="H26" s="280" t="str">
        <f t="shared" si="1"/>
        <v>NO</v>
      </c>
      <c r="I26" s="281">
        <f t="shared" si="2"/>
        <v>59.02095387</v>
      </c>
      <c r="J26" s="282">
        <f t="shared" si="3"/>
        <v>30453307.51</v>
      </c>
      <c r="K26" s="282">
        <f t="shared" si="4"/>
        <v>99.52095387</v>
      </c>
      <c r="L26" s="283">
        <f t="shared" si="5"/>
        <v>25</v>
      </c>
      <c r="M26" s="281">
        <f t="shared" si="6"/>
        <v>58.92367609</v>
      </c>
      <c r="N26" s="282">
        <f t="shared" si="7"/>
        <v>30138742.53</v>
      </c>
      <c r="O26" s="282">
        <f t="shared" si="8"/>
        <v>99.42367609</v>
      </c>
      <c r="P26" s="283">
        <f t="shared" si="9"/>
        <v>6</v>
      </c>
      <c r="Q26" s="281">
        <f t="shared" si="10"/>
        <v>58.42539926</v>
      </c>
      <c r="R26" s="282">
        <f t="shared" si="11"/>
        <v>67763140.31</v>
      </c>
      <c r="S26" s="282">
        <f t="shared" si="12"/>
        <v>98.92539926</v>
      </c>
      <c r="T26" s="283">
        <f t="shared" si="13"/>
        <v>6</v>
      </c>
      <c r="U26" s="281">
        <f t="shared" si="14"/>
        <v>59.02095387</v>
      </c>
      <c r="V26" s="282">
        <f t="shared" si="15"/>
        <v>30453307.51</v>
      </c>
      <c r="W26" s="282">
        <f t="shared" si="16"/>
        <v>99.52095387</v>
      </c>
      <c r="X26" s="283">
        <f t="shared" si="17"/>
        <v>25</v>
      </c>
      <c r="Y26" s="261"/>
      <c r="Z26" s="261"/>
      <c r="AA26" s="261"/>
      <c r="AB26" s="261"/>
    </row>
    <row r="27" ht="10.5" customHeight="1">
      <c r="A27" s="253"/>
      <c r="B27" s="275">
        <v>24.0</v>
      </c>
      <c r="C27" s="275"/>
      <c r="D27" s="276" t="s">
        <v>449</v>
      </c>
      <c r="E27" s="277">
        <v>40.5</v>
      </c>
      <c r="F27" s="278" t="s">
        <v>433</v>
      </c>
      <c r="G27" s="279">
        <v>4.0E9</v>
      </c>
      <c r="H27" s="280" t="str">
        <f t="shared" si="1"/>
        <v>NO</v>
      </c>
      <c r="I27" s="281">
        <f t="shared" si="2"/>
        <v>56.0779502</v>
      </c>
      <c r="J27" s="282">
        <f t="shared" si="3"/>
        <v>217542169.2</v>
      </c>
      <c r="K27" s="282">
        <f t="shared" si="4"/>
        <v>96.5779502</v>
      </c>
      <c r="L27" s="283">
        <f t="shared" si="5"/>
        <v>37</v>
      </c>
      <c r="M27" s="281">
        <f t="shared" si="6"/>
        <v>54.95282357</v>
      </c>
      <c r="N27" s="282">
        <f t="shared" si="7"/>
        <v>217856734.2</v>
      </c>
      <c r="O27" s="282">
        <f t="shared" si="8"/>
        <v>95.45282357</v>
      </c>
      <c r="P27" s="283">
        <f t="shared" si="9"/>
        <v>37</v>
      </c>
      <c r="Q27" s="281">
        <f t="shared" si="10"/>
        <v>54.80309057</v>
      </c>
      <c r="R27" s="282">
        <f t="shared" si="11"/>
        <v>315758617.1</v>
      </c>
      <c r="S27" s="282">
        <f t="shared" si="12"/>
        <v>95.30309057</v>
      </c>
      <c r="T27" s="283">
        <f t="shared" si="13"/>
        <v>37</v>
      </c>
      <c r="U27" s="281">
        <f t="shared" si="14"/>
        <v>56.0779502</v>
      </c>
      <c r="V27" s="282">
        <f t="shared" si="15"/>
        <v>217542169.2</v>
      </c>
      <c r="W27" s="282">
        <f t="shared" si="16"/>
        <v>96.5779502</v>
      </c>
      <c r="X27" s="283">
        <f t="shared" si="17"/>
        <v>37</v>
      </c>
      <c r="Y27" s="261"/>
      <c r="Z27" s="261"/>
      <c r="AA27" s="261"/>
      <c r="AB27" s="261"/>
    </row>
    <row r="28" ht="10.5" customHeight="1">
      <c r="A28" s="253"/>
      <c r="B28" s="275">
        <v>26.0</v>
      </c>
      <c r="C28" s="275"/>
      <c r="D28" s="276" t="s">
        <v>450</v>
      </c>
      <c r="E28" s="277">
        <v>40.5</v>
      </c>
      <c r="F28" s="278" t="s">
        <v>433</v>
      </c>
      <c r="G28" s="279">
        <v>3.7875212363E9</v>
      </c>
      <c r="H28" s="280" t="str">
        <f t="shared" si="1"/>
        <v>NO</v>
      </c>
      <c r="I28" s="281">
        <f t="shared" si="2"/>
        <v>59.42035004</v>
      </c>
      <c r="J28" s="282">
        <f t="shared" si="3"/>
        <v>5063405.537</v>
      </c>
      <c r="K28" s="282">
        <f t="shared" si="4"/>
        <v>99.92035004</v>
      </c>
      <c r="L28" s="283">
        <f t="shared" si="5"/>
        <v>8</v>
      </c>
      <c r="M28" s="281">
        <f t="shared" si="6"/>
        <v>58.35498979</v>
      </c>
      <c r="N28" s="282">
        <f t="shared" si="7"/>
        <v>5377970.517</v>
      </c>
      <c r="O28" s="282">
        <f t="shared" si="8"/>
        <v>98.85498979</v>
      </c>
      <c r="P28" s="283">
        <f t="shared" si="9"/>
        <v>24</v>
      </c>
      <c r="Q28" s="281">
        <f t="shared" si="10"/>
        <v>57.87752691</v>
      </c>
      <c r="R28" s="282">
        <f t="shared" si="11"/>
        <v>103279853.4</v>
      </c>
      <c r="S28" s="282">
        <f t="shared" si="12"/>
        <v>98.37752691</v>
      </c>
      <c r="T28" s="283">
        <f t="shared" si="13"/>
        <v>24</v>
      </c>
      <c r="U28" s="281">
        <f t="shared" si="14"/>
        <v>59.42035004</v>
      </c>
      <c r="V28" s="282">
        <f t="shared" si="15"/>
        <v>5063405.537</v>
      </c>
      <c r="W28" s="282">
        <f t="shared" si="16"/>
        <v>99.92035004</v>
      </c>
      <c r="X28" s="283">
        <f t="shared" si="17"/>
        <v>8</v>
      </c>
      <c r="Y28" s="261"/>
      <c r="Z28" s="261"/>
      <c r="AA28" s="261"/>
      <c r="AB28" s="261"/>
    </row>
    <row r="29" ht="10.5" customHeight="1">
      <c r="A29" s="253"/>
      <c r="B29" s="275">
        <v>27.0</v>
      </c>
      <c r="C29" s="275"/>
      <c r="D29" s="276" t="s">
        <v>451</v>
      </c>
      <c r="E29" s="277">
        <v>40.5</v>
      </c>
      <c r="F29" s="278" t="s">
        <v>433</v>
      </c>
      <c r="G29" s="279">
        <v>3.71601081077E9</v>
      </c>
      <c r="H29" s="280" t="str">
        <f t="shared" si="1"/>
        <v>SI</v>
      </c>
      <c r="I29" s="281">
        <f t="shared" si="2"/>
        <v>58.45475432</v>
      </c>
      <c r="J29" s="282">
        <f t="shared" si="3"/>
        <v>66447019.99</v>
      </c>
      <c r="K29" s="282">
        <f t="shared" si="4"/>
        <v>98.95475432</v>
      </c>
      <c r="L29" s="283">
        <f t="shared" si="5"/>
        <v>32</v>
      </c>
      <c r="M29" s="281">
        <f t="shared" si="6"/>
        <v>59.5</v>
      </c>
      <c r="N29" s="282">
        <f t="shared" si="7"/>
        <v>66132455.01</v>
      </c>
      <c r="O29" s="282">
        <f t="shared" si="8"/>
        <v>100</v>
      </c>
      <c r="P29" s="283">
        <f t="shared" si="9"/>
        <v>1</v>
      </c>
      <c r="Q29" s="281">
        <f t="shared" si="10"/>
        <v>58.99131446</v>
      </c>
      <c r="R29" s="282">
        <f t="shared" si="11"/>
        <v>31769427.83</v>
      </c>
      <c r="S29" s="282">
        <f t="shared" si="12"/>
        <v>99.49131446</v>
      </c>
      <c r="T29" s="283">
        <f t="shared" si="13"/>
        <v>3</v>
      </c>
      <c r="U29" s="281">
        <f t="shared" si="14"/>
        <v>58.45475432</v>
      </c>
      <c r="V29" s="282">
        <f t="shared" si="15"/>
        <v>66447019.99</v>
      </c>
      <c r="W29" s="282">
        <f t="shared" si="16"/>
        <v>98.95475432</v>
      </c>
      <c r="X29" s="283">
        <f t="shared" si="17"/>
        <v>32</v>
      </c>
      <c r="Y29" s="261"/>
      <c r="Z29" s="261"/>
      <c r="AA29" s="261"/>
      <c r="AB29" s="261"/>
    </row>
    <row r="30" ht="10.5" customHeight="1">
      <c r="A30" s="253"/>
      <c r="B30" s="275">
        <v>28.0</v>
      </c>
      <c r="C30" s="275"/>
      <c r="D30" s="276" t="s">
        <v>452</v>
      </c>
      <c r="E30" s="277">
        <v>40.5</v>
      </c>
      <c r="F30" s="278" t="s">
        <v>436</v>
      </c>
      <c r="G30" s="279">
        <v>3.81005379495E9</v>
      </c>
      <c r="H30" s="280" t="str">
        <f t="shared" si="1"/>
        <v>NO</v>
      </c>
      <c r="I30" s="281">
        <f t="shared" si="2"/>
        <v>59.06590134</v>
      </c>
      <c r="J30" s="282">
        <f t="shared" si="3"/>
        <v>27595964.19</v>
      </c>
      <c r="K30" s="282">
        <f t="shared" si="4"/>
        <v>99.56590134</v>
      </c>
      <c r="L30" s="283">
        <f t="shared" si="5"/>
        <v>24</v>
      </c>
      <c r="M30" s="281">
        <f t="shared" si="6"/>
        <v>57.9942031</v>
      </c>
      <c r="N30" s="282">
        <f t="shared" si="7"/>
        <v>27910529.17</v>
      </c>
      <c r="O30" s="282">
        <f t="shared" si="8"/>
        <v>98.4942031</v>
      </c>
      <c r="P30" s="283">
        <f t="shared" si="9"/>
        <v>31</v>
      </c>
      <c r="Q30" s="281">
        <f t="shared" si="10"/>
        <v>57.53524073</v>
      </c>
      <c r="R30" s="282">
        <f t="shared" si="11"/>
        <v>125812412</v>
      </c>
      <c r="S30" s="282">
        <f t="shared" si="12"/>
        <v>98.03524073</v>
      </c>
      <c r="T30" s="283">
        <f t="shared" si="13"/>
        <v>31</v>
      </c>
      <c r="U30" s="281">
        <f t="shared" si="14"/>
        <v>59.06590134</v>
      </c>
      <c r="V30" s="282">
        <f t="shared" si="15"/>
        <v>27595964.19</v>
      </c>
      <c r="W30" s="282">
        <f t="shared" si="16"/>
        <v>99.56590134</v>
      </c>
      <c r="X30" s="283">
        <f t="shared" si="17"/>
        <v>24</v>
      </c>
      <c r="Y30" s="261"/>
      <c r="Z30" s="261"/>
      <c r="AA30" s="261"/>
      <c r="AB30" s="261"/>
    </row>
    <row r="31" ht="10.5" customHeight="1">
      <c r="A31" s="253"/>
      <c r="B31" s="275">
        <v>29.0</v>
      </c>
      <c r="C31" s="275"/>
      <c r="D31" s="276" t="s">
        <v>453</v>
      </c>
      <c r="E31" s="277">
        <v>40.5</v>
      </c>
      <c r="F31" s="278" t="s">
        <v>436</v>
      </c>
      <c r="G31" s="279">
        <v>3.78090694242E9</v>
      </c>
      <c r="H31" s="280" t="str">
        <f t="shared" si="1"/>
        <v>NO</v>
      </c>
      <c r="I31" s="281">
        <f t="shared" si="2"/>
        <v>59.47560373</v>
      </c>
      <c r="J31" s="282">
        <f t="shared" si="3"/>
        <v>1550888.343</v>
      </c>
      <c r="K31" s="282">
        <f t="shared" si="4"/>
        <v>99.97560373</v>
      </c>
      <c r="L31" s="283">
        <f t="shared" si="5"/>
        <v>2</v>
      </c>
      <c r="M31" s="281">
        <f t="shared" si="6"/>
        <v>58.4608965</v>
      </c>
      <c r="N31" s="282">
        <f t="shared" si="7"/>
        <v>1236323.363</v>
      </c>
      <c r="O31" s="282">
        <f t="shared" si="8"/>
        <v>98.9608965</v>
      </c>
      <c r="P31" s="283">
        <f t="shared" si="9"/>
        <v>20</v>
      </c>
      <c r="Q31" s="281">
        <f t="shared" si="10"/>
        <v>57.97877748</v>
      </c>
      <c r="R31" s="282">
        <f t="shared" si="11"/>
        <v>96665559.48</v>
      </c>
      <c r="S31" s="282">
        <f t="shared" si="12"/>
        <v>98.47877748</v>
      </c>
      <c r="T31" s="283">
        <f t="shared" si="13"/>
        <v>20</v>
      </c>
      <c r="U31" s="281">
        <f t="shared" si="14"/>
        <v>59.47560373</v>
      </c>
      <c r="V31" s="282">
        <f t="shared" si="15"/>
        <v>1550888.343</v>
      </c>
      <c r="W31" s="282">
        <f t="shared" si="16"/>
        <v>99.97560373</v>
      </c>
      <c r="X31" s="283">
        <f t="shared" si="17"/>
        <v>2</v>
      </c>
      <c r="Y31" s="261"/>
      <c r="Z31" s="261"/>
      <c r="AA31" s="261"/>
      <c r="AB31" s="261"/>
    </row>
    <row r="32" ht="10.5" customHeight="1">
      <c r="A32" s="253"/>
      <c r="B32" s="275">
        <v>32.0</v>
      </c>
      <c r="C32" s="275"/>
      <c r="D32" s="276" t="s">
        <v>454</v>
      </c>
      <c r="E32" s="277">
        <v>40.5</v>
      </c>
      <c r="F32" s="278" t="s">
        <v>433</v>
      </c>
      <c r="G32" s="279">
        <v>3.79489408213E9</v>
      </c>
      <c r="H32" s="280" t="str">
        <f t="shared" si="1"/>
        <v>NO</v>
      </c>
      <c r="I32" s="281">
        <f t="shared" si="2"/>
        <v>59.30437139</v>
      </c>
      <c r="J32" s="282">
        <f t="shared" si="3"/>
        <v>12436251.37</v>
      </c>
      <c r="K32" s="282">
        <f t="shared" si="4"/>
        <v>99.80437139</v>
      </c>
      <c r="L32" s="283">
        <f t="shared" si="5"/>
        <v>15</v>
      </c>
      <c r="M32" s="281">
        <f t="shared" si="6"/>
        <v>58.2369373</v>
      </c>
      <c r="N32" s="282">
        <f t="shared" si="7"/>
        <v>12750816.35</v>
      </c>
      <c r="O32" s="282">
        <f t="shared" si="8"/>
        <v>98.7369373</v>
      </c>
      <c r="P32" s="283">
        <f t="shared" si="9"/>
        <v>27</v>
      </c>
      <c r="Q32" s="281">
        <f t="shared" si="10"/>
        <v>57.76508054</v>
      </c>
      <c r="R32" s="282">
        <f t="shared" si="11"/>
        <v>110652699.2</v>
      </c>
      <c r="S32" s="282">
        <f t="shared" si="12"/>
        <v>98.26508054</v>
      </c>
      <c r="T32" s="283">
        <f t="shared" si="13"/>
        <v>27</v>
      </c>
      <c r="U32" s="281">
        <f t="shared" si="14"/>
        <v>59.30437139</v>
      </c>
      <c r="V32" s="282">
        <f t="shared" si="15"/>
        <v>12436251.37</v>
      </c>
      <c r="W32" s="282">
        <f t="shared" si="16"/>
        <v>99.80437139</v>
      </c>
      <c r="X32" s="283">
        <f t="shared" si="17"/>
        <v>15</v>
      </c>
      <c r="Y32" s="261"/>
      <c r="Z32" s="261"/>
      <c r="AA32" s="261"/>
      <c r="AB32" s="261"/>
    </row>
    <row r="33" ht="10.5" customHeight="1">
      <c r="A33" s="253"/>
      <c r="B33" s="275">
        <v>33.0</v>
      </c>
      <c r="C33" s="275"/>
      <c r="D33" s="276" t="s">
        <v>455</v>
      </c>
      <c r="E33" s="277">
        <v>40.5</v>
      </c>
      <c r="F33" s="278" t="s">
        <v>436</v>
      </c>
      <c r="G33" s="279">
        <v>3.78039097734E9</v>
      </c>
      <c r="H33" s="280" t="str">
        <f t="shared" si="1"/>
        <v>NO</v>
      </c>
      <c r="I33" s="281">
        <f t="shared" si="2"/>
        <v>59.46748734</v>
      </c>
      <c r="J33" s="282">
        <f t="shared" si="3"/>
        <v>2066853.423</v>
      </c>
      <c r="K33" s="282">
        <f t="shared" si="4"/>
        <v>99.96748734</v>
      </c>
      <c r="L33" s="283">
        <f t="shared" si="5"/>
        <v>3</v>
      </c>
      <c r="M33" s="281">
        <f t="shared" si="6"/>
        <v>58.46915803</v>
      </c>
      <c r="N33" s="282">
        <f t="shared" si="7"/>
        <v>1752288.443</v>
      </c>
      <c r="O33" s="282">
        <f t="shared" si="8"/>
        <v>98.96915803</v>
      </c>
      <c r="P33" s="283">
        <f t="shared" si="9"/>
        <v>19</v>
      </c>
      <c r="Q33" s="281">
        <f t="shared" si="10"/>
        <v>57.98669069</v>
      </c>
      <c r="R33" s="282">
        <f t="shared" si="11"/>
        <v>96149594.4</v>
      </c>
      <c r="S33" s="282">
        <f t="shared" si="12"/>
        <v>98.48669069</v>
      </c>
      <c r="T33" s="283">
        <f t="shared" si="13"/>
        <v>19</v>
      </c>
      <c r="U33" s="281">
        <f t="shared" si="14"/>
        <v>59.46748734</v>
      </c>
      <c r="V33" s="282">
        <f t="shared" si="15"/>
        <v>2066853.423</v>
      </c>
      <c r="W33" s="282">
        <f t="shared" si="16"/>
        <v>99.96748734</v>
      </c>
      <c r="X33" s="283">
        <f t="shared" si="17"/>
        <v>3</v>
      </c>
      <c r="Y33" s="261"/>
      <c r="Z33" s="261"/>
      <c r="AA33" s="261"/>
      <c r="AB33" s="261"/>
    </row>
    <row r="34" ht="10.5" customHeight="1">
      <c r="A34" s="253"/>
      <c r="B34" s="275">
        <v>34.0</v>
      </c>
      <c r="C34" s="275"/>
      <c r="D34" s="276" t="s">
        <v>456</v>
      </c>
      <c r="E34" s="277">
        <v>40.5</v>
      </c>
      <c r="F34" s="278" t="s">
        <v>436</v>
      </c>
      <c r="G34" s="279">
        <v>3.8272E9</v>
      </c>
      <c r="H34" s="280" t="str">
        <f t="shared" si="1"/>
        <v>NO</v>
      </c>
      <c r="I34" s="281">
        <f t="shared" si="2"/>
        <v>58.79618275</v>
      </c>
      <c r="J34" s="282">
        <f t="shared" si="3"/>
        <v>44742169.24</v>
      </c>
      <c r="K34" s="282">
        <f t="shared" si="4"/>
        <v>99.29618275</v>
      </c>
      <c r="L34" s="283">
        <f t="shared" si="5"/>
        <v>28</v>
      </c>
      <c r="M34" s="281">
        <f t="shared" si="6"/>
        <v>57.7196616</v>
      </c>
      <c r="N34" s="282">
        <f t="shared" si="7"/>
        <v>45056734.22</v>
      </c>
      <c r="O34" s="282">
        <f t="shared" si="8"/>
        <v>98.2196616</v>
      </c>
      <c r="P34" s="283">
        <f t="shared" si="9"/>
        <v>33</v>
      </c>
      <c r="Q34" s="281">
        <f t="shared" si="10"/>
        <v>57.2774776</v>
      </c>
      <c r="R34" s="282">
        <f t="shared" si="11"/>
        <v>142958617.1</v>
      </c>
      <c r="S34" s="282">
        <f t="shared" si="12"/>
        <v>97.7774776</v>
      </c>
      <c r="T34" s="283">
        <f t="shared" si="13"/>
        <v>33</v>
      </c>
      <c r="U34" s="281">
        <f t="shared" si="14"/>
        <v>58.79618275</v>
      </c>
      <c r="V34" s="282">
        <f t="shared" si="15"/>
        <v>44742169.24</v>
      </c>
      <c r="W34" s="282">
        <f t="shared" si="16"/>
        <v>99.29618275</v>
      </c>
      <c r="X34" s="283">
        <f t="shared" si="17"/>
        <v>28</v>
      </c>
      <c r="Y34" s="261"/>
      <c r="Z34" s="261"/>
      <c r="AA34" s="261"/>
      <c r="AB34" s="261"/>
    </row>
    <row r="35" ht="10.5" customHeight="1">
      <c r="A35" s="253"/>
      <c r="B35" s="275">
        <v>37.0</v>
      </c>
      <c r="C35" s="275"/>
      <c r="D35" s="276" t="s">
        <v>457</v>
      </c>
      <c r="E35" s="277">
        <v>40.5</v>
      </c>
      <c r="F35" s="278" t="s">
        <v>436</v>
      </c>
      <c r="G35" s="279">
        <v>3.77668029728E9</v>
      </c>
      <c r="H35" s="280" t="str">
        <f t="shared" si="1"/>
        <v>NO</v>
      </c>
      <c r="I35" s="281">
        <f t="shared" si="2"/>
        <v>59.40911644</v>
      </c>
      <c r="J35" s="282">
        <f t="shared" si="3"/>
        <v>5777533.483</v>
      </c>
      <c r="K35" s="282">
        <f t="shared" si="4"/>
        <v>99.90911644</v>
      </c>
      <c r="L35" s="283">
        <f t="shared" si="5"/>
        <v>9</v>
      </c>
      <c r="M35" s="281">
        <f t="shared" si="6"/>
        <v>58.52857267</v>
      </c>
      <c r="N35" s="282">
        <f t="shared" si="7"/>
        <v>5462968.503</v>
      </c>
      <c r="O35" s="282">
        <f t="shared" si="8"/>
        <v>99.02857267</v>
      </c>
      <c r="P35" s="283">
        <f t="shared" si="9"/>
        <v>15</v>
      </c>
      <c r="Q35" s="281">
        <f t="shared" si="10"/>
        <v>58.04366402</v>
      </c>
      <c r="R35" s="282">
        <f t="shared" si="11"/>
        <v>92438914.34</v>
      </c>
      <c r="S35" s="282">
        <f t="shared" si="12"/>
        <v>98.54366402</v>
      </c>
      <c r="T35" s="283">
        <f t="shared" si="13"/>
        <v>15</v>
      </c>
      <c r="U35" s="281">
        <f t="shared" si="14"/>
        <v>59.40911644</v>
      </c>
      <c r="V35" s="282">
        <f t="shared" si="15"/>
        <v>5777533.483</v>
      </c>
      <c r="W35" s="282">
        <f t="shared" si="16"/>
        <v>99.90911644</v>
      </c>
      <c r="X35" s="283">
        <f t="shared" si="17"/>
        <v>9</v>
      </c>
      <c r="Y35" s="261"/>
      <c r="Z35" s="261"/>
      <c r="AA35" s="261"/>
      <c r="AB35" s="261"/>
    </row>
    <row r="36" ht="10.5" customHeight="1">
      <c r="A36" s="253"/>
      <c r="B36" s="275">
        <v>39.0</v>
      </c>
      <c r="C36" s="275"/>
      <c r="D36" s="276" t="s">
        <v>458</v>
      </c>
      <c r="E36" s="277">
        <v>40.5</v>
      </c>
      <c r="F36" s="278" t="s">
        <v>436</v>
      </c>
      <c r="G36" s="279">
        <v>3.79786194463E9</v>
      </c>
      <c r="H36" s="280" t="str">
        <f t="shared" si="1"/>
        <v>NO</v>
      </c>
      <c r="I36" s="281">
        <f t="shared" si="2"/>
        <v>59.2576854</v>
      </c>
      <c r="J36" s="282">
        <f t="shared" si="3"/>
        <v>15404113.87</v>
      </c>
      <c r="K36" s="282">
        <f t="shared" si="4"/>
        <v>99.7576854</v>
      </c>
      <c r="L36" s="283">
        <f t="shared" si="5"/>
        <v>19</v>
      </c>
      <c r="M36" s="281">
        <f t="shared" si="6"/>
        <v>58.1894165</v>
      </c>
      <c r="N36" s="282">
        <f t="shared" si="7"/>
        <v>15718678.85</v>
      </c>
      <c r="O36" s="282">
        <f t="shared" si="8"/>
        <v>98.6894165</v>
      </c>
      <c r="P36" s="283">
        <f t="shared" si="9"/>
        <v>29</v>
      </c>
      <c r="Q36" s="281">
        <f t="shared" si="10"/>
        <v>57.71993966</v>
      </c>
      <c r="R36" s="282">
        <f t="shared" si="11"/>
        <v>113620561.7</v>
      </c>
      <c r="S36" s="282">
        <f t="shared" si="12"/>
        <v>98.21993966</v>
      </c>
      <c r="T36" s="283">
        <f t="shared" si="13"/>
        <v>29</v>
      </c>
      <c r="U36" s="281">
        <f t="shared" si="14"/>
        <v>59.2576854</v>
      </c>
      <c r="V36" s="282">
        <f t="shared" si="15"/>
        <v>15404113.87</v>
      </c>
      <c r="W36" s="282">
        <f t="shared" si="16"/>
        <v>99.7576854</v>
      </c>
      <c r="X36" s="283">
        <f t="shared" si="17"/>
        <v>19</v>
      </c>
      <c r="Y36" s="261"/>
      <c r="Z36" s="261"/>
      <c r="AA36" s="261"/>
      <c r="AB36" s="261"/>
    </row>
    <row r="37" ht="10.5" customHeight="1">
      <c r="A37" s="253"/>
      <c r="B37" s="275">
        <v>40.0</v>
      </c>
      <c r="C37" s="275"/>
      <c r="D37" s="276" t="s">
        <v>459</v>
      </c>
      <c r="E37" s="277">
        <v>40.5</v>
      </c>
      <c r="F37" s="278" t="s">
        <v>436</v>
      </c>
      <c r="G37" s="279">
        <v>3.77477277866E9</v>
      </c>
      <c r="H37" s="280" t="str">
        <f t="shared" si="1"/>
        <v>NO</v>
      </c>
      <c r="I37" s="281">
        <f t="shared" si="2"/>
        <v>59.37911019</v>
      </c>
      <c r="J37" s="282">
        <f t="shared" si="3"/>
        <v>7685052.103</v>
      </c>
      <c r="K37" s="282">
        <f t="shared" si="4"/>
        <v>99.87911019</v>
      </c>
      <c r="L37" s="283">
        <f t="shared" si="5"/>
        <v>10</v>
      </c>
      <c r="M37" s="281">
        <f t="shared" si="6"/>
        <v>58.55911547</v>
      </c>
      <c r="N37" s="282">
        <f t="shared" si="7"/>
        <v>7370487.123</v>
      </c>
      <c r="O37" s="282">
        <f t="shared" si="8"/>
        <v>99.05911547</v>
      </c>
      <c r="P37" s="283">
        <f t="shared" si="9"/>
        <v>14</v>
      </c>
      <c r="Q37" s="281">
        <f t="shared" si="10"/>
        <v>58.07299542</v>
      </c>
      <c r="R37" s="282">
        <f t="shared" si="11"/>
        <v>90531395.72</v>
      </c>
      <c r="S37" s="282">
        <f t="shared" si="12"/>
        <v>98.57299542</v>
      </c>
      <c r="T37" s="283">
        <f t="shared" si="13"/>
        <v>14</v>
      </c>
      <c r="U37" s="281">
        <f t="shared" si="14"/>
        <v>59.37911019</v>
      </c>
      <c r="V37" s="282">
        <f t="shared" si="15"/>
        <v>7685052.103</v>
      </c>
      <c r="W37" s="282">
        <f t="shared" si="16"/>
        <v>99.87911019</v>
      </c>
      <c r="X37" s="283">
        <f t="shared" si="17"/>
        <v>10</v>
      </c>
      <c r="Y37" s="261"/>
      <c r="Z37" s="261"/>
      <c r="AA37" s="261"/>
      <c r="AB37" s="261"/>
    </row>
    <row r="38" ht="10.5" customHeight="1">
      <c r="A38" s="253"/>
      <c r="B38" s="275">
        <v>43.0</v>
      </c>
      <c r="C38" s="275"/>
      <c r="D38" s="276" t="s">
        <v>460</v>
      </c>
      <c r="E38" s="277">
        <v>40.5</v>
      </c>
      <c r="F38" s="278" t="s">
        <v>433</v>
      </c>
      <c r="G38" s="279">
        <v>3.7830783125E9</v>
      </c>
      <c r="H38" s="280" t="str">
        <f t="shared" si="1"/>
        <v>NO</v>
      </c>
      <c r="I38" s="281">
        <f t="shared" si="2"/>
        <v>59.4902395</v>
      </c>
      <c r="J38" s="282">
        <f t="shared" si="3"/>
        <v>620481.7369</v>
      </c>
      <c r="K38" s="282">
        <f t="shared" si="4"/>
        <v>99.9902395</v>
      </c>
      <c r="L38" s="283">
        <f t="shared" si="5"/>
        <v>1</v>
      </c>
      <c r="M38" s="281">
        <f t="shared" si="6"/>
        <v>58.42612897</v>
      </c>
      <c r="N38" s="282">
        <f t="shared" si="7"/>
        <v>935046.7165</v>
      </c>
      <c r="O38" s="282">
        <f t="shared" si="8"/>
        <v>98.92612897</v>
      </c>
      <c r="P38" s="283">
        <f t="shared" si="9"/>
        <v>22</v>
      </c>
      <c r="Q38" s="281">
        <f t="shared" si="10"/>
        <v>57.94549945</v>
      </c>
      <c r="R38" s="282">
        <f t="shared" si="11"/>
        <v>98836929.56</v>
      </c>
      <c r="S38" s="282">
        <f t="shared" si="12"/>
        <v>98.44549945</v>
      </c>
      <c r="T38" s="283">
        <f t="shared" si="13"/>
        <v>21</v>
      </c>
      <c r="U38" s="281">
        <f t="shared" si="14"/>
        <v>59.4902395</v>
      </c>
      <c r="V38" s="282">
        <f t="shared" si="15"/>
        <v>620481.7369</v>
      </c>
      <c r="W38" s="282">
        <f t="shared" si="16"/>
        <v>99.9902395</v>
      </c>
      <c r="X38" s="283">
        <f t="shared" si="17"/>
        <v>1</v>
      </c>
      <c r="Y38" s="261"/>
      <c r="Z38" s="261"/>
      <c r="AA38" s="261"/>
      <c r="AB38" s="261"/>
    </row>
    <row r="39" ht="10.5" customHeight="1">
      <c r="A39" s="253"/>
      <c r="B39" s="275">
        <v>44.0</v>
      </c>
      <c r="C39" s="275"/>
      <c r="D39" s="276" t="s">
        <v>461</v>
      </c>
      <c r="E39" s="277">
        <v>40.5</v>
      </c>
      <c r="F39" s="278" t="s">
        <v>433</v>
      </c>
      <c r="G39" s="279">
        <v>3.78015605906E9</v>
      </c>
      <c r="H39" s="280" t="str">
        <f t="shared" si="1"/>
        <v>NO</v>
      </c>
      <c r="I39" s="281">
        <f t="shared" si="2"/>
        <v>59.46379195</v>
      </c>
      <c r="J39" s="282">
        <f t="shared" si="3"/>
        <v>2301771.703</v>
      </c>
      <c r="K39" s="282">
        <f t="shared" si="4"/>
        <v>99.96379195</v>
      </c>
      <c r="L39" s="283">
        <f t="shared" si="5"/>
        <v>4</v>
      </c>
      <c r="M39" s="281">
        <f t="shared" si="6"/>
        <v>58.47291949</v>
      </c>
      <c r="N39" s="282">
        <f t="shared" si="7"/>
        <v>1987206.723</v>
      </c>
      <c r="O39" s="282">
        <f t="shared" si="8"/>
        <v>98.97291949</v>
      </c>
      <c r="P39" s="283">
        <f t="shared" si="9"/>
        <v>18</v>
      </c>
      <c r="Q39" s="281">
        <f t="shared" si="10"/>
        <v>57.99029428</v>
      </c>
      <c r="R39" s="282">
        <f t="shared" si="11"/>
        <v>95914676.12</v>
      </c>
      <c r="S39" s="282">
        <f t="shared" si="12"/>
        <v>98.49029428</v>
      </c>
      <c r="T39" s="283">
        <f t="shared" si="13"/>
        <v>18</v>
      </c>
      <c r="U39" s="281">
        <f t="shared" si="14"/>
        <v>59.46379195</v>
      </c>
      <c r="V39" s="282">
        <f t="shared" si="15"/>
        <v>2301771.703</v>
      </c>
      <c r="W39" s="282">
        <f t="shared" si="16"/>
        <v>99.96379195</v>
      </c>
      <c r="X39" s="283">
        <f t="shared" si="17"/>
        <v>4</v>
      </c>
      <c r="Y39" s="261"/>
      <c r="Z39" s="261"/>
      <c r="AA39" s="261"/>
      <c r="AB39" s="261"/>
    </row>
    <row r="40" ht="10.5" customHeight="1">
      <c r="A40" s="253"/>
      <c r="B40" s="275">
        <v>47.0</v>
      </c>
      <c r="C40" s="275"/>
      <c r="D40" s="276" t="s">
        <v>462</v>
      </c>
      <c r="E40" s="277">
        <v>40.5</v>
      </c>
      <c r="F40" s="278" t="s">
        <v>436</v>
      </c>
      <c r="G40" s="279">
        <v>3.73644924967E9</v>
      </c>
      <c r="H40" s="280" t="str">
        <f t="shared" si="1"/>
        <v>NO</v>
      </c>
      <c r="I40" s="281">
        <f t="shared" si="2"/>
        <v>58.77626144</v>
      </c>
      <c r="J40" s="282">
        <f t="shared" si="3"/>
        <v>46008581.09</v>
      </c>
      <c r="K40" s="282">
        <f t="shared" si="4"/>
        <v>99.27626144</v>
      </c>
      <c r="L40" s="283">
        <f t="shared" si="5"/>
        <v>29</v>
      </c>
      <c r="M40" s="281">
        <f t="shared" si="6"/>
        <v>59.17274392</v>
      </c>
      <c r="N40" s="282">
        <f t="shared" si="7"/>
        <v>45694016.11</v>
      </c>
      <c r="O40" s="282">
        <f t="shared" si="8"/>
        <v>99.67274392</v>
      </c>
      <c r="P40" s="283">
        <f t="shared" si="9"/>
        <v>3</v>
      </c>
      <c r="Q40" s="281">
        <f t="shared" si="10"/>
        <v>58.668631</v>
      </c>
      <c r="R40" s="282">
        <f t="shared" si="11"/>
        <v>52207866.73</v>
      </c>
      <c r="S40" s="282">
        <f t="shared" si="12"/>
        <v>99.168631</v>
      </c>
      <c r="T40" s="283">
        <f t="shared" si="13"/>
        <v>4</v>
      </c>
      <c r="U40" s="281">
        <f t="shared" si="14"/>
        <v>58.77626144</v>
      </c>
      <c r="V40" s="282">
        <f t="shared" si="15"/>
        <v>46008581.09</v>
      </c>
      <c r="W40" s="282">
        <f t="shared" si="16"/>
        <v>99.27626144</v>
      </c>
      <c r="X40" s="283">
        <f t="shared" si="17"/>
        <v>29</v>
      </c>
      <c r="Y40" s="261"/>
      <c r="Z40" s="261"/>
      <c r="AA40" s="261"/>
      <c r="AB40" s="261"/>
    </row>
    <row r="41" ht="10.5" customHeight="1">
      <c r="A41" s="253"/>
      <c r="B41" s="275">
        <v>48.0</v>
      </c>
      <c r="C41" s="275"/>
      <c r="D41" s="276" t="s">
        <v>463</v>
      </c>
      <c r="E41" s="277">
        <v>40.5</v>
      </c>
      <c r="F41" s="278" t="s">
        <v>433</v>
      </c>
      <c r="G41" s="279">
        <v>3.77857597548E9</v>
      </c>
      <c r="H41" s="280" t="str">
        <f t="shared" si="1"/>
        <v>NO</v>
      </c>
      <c r="I41" s="281">
        <f t="shared" si="2"/>
        <v>59.43893643</v>
      </c>
      <c r="J41" s="282">
        <f t="shared" si="3"/>
        <v>3881855.283</v>
      </c>
      <c r="K41" s="282">
        <f t="shared" si="4"/>
        <v>99.93893643</v>
      </c>
      <c r="L41" s="283">
        <f t="shared" si="5"/>
        <v>6</v>
      </c>
      <c r="M41" s="281">
        <f t="shared" si="6"/>
        <v>58.49821946</v>
      </c>
      <c r="N41" s="282">
        <f t="shared" si="7"/>
        <v>3567290.303</v>
      </c>
      <c r="O41" s="282">
        <f t="shared" si="8"/>
        <v>98.99821946</v>
      </c>
      <c r="P41" s="283">
        <f t="shared" si="9"/>
        <v>16</v>
      </c>
      <c r="Q41" s="281">
        <f t="shared" si="10"/>
        <v>58.01454403</v>
      </c>
      <c r="R41" s="282">
        <f t="shared" si="11"/>
        <v>94334592.54</v>
      </c>
      <c r="S41" s="282">
        <f t="shared" si="12"/>
        <v>98.51454403</v>
      </c>
      <c r="T41" s="283">
        <f t="shared" si="13"/>
        <v>16</v>
      </c>
      <c r="U41" s="281">
        <f t="shared" si="14"/>
        <v>59.43893643</v>
      </c>
      <c r="V41" s="282">
        <f t="shared" si="15"/>
        <v>3881855.283</v>
      </c>
      <c r="W41" s="282">
        <f t="shared" si="16"/>
        <v>99.93893643</v>
      </c>
      <c r="X41" s="283">
        <f t="shared" si="17"/>
        <v>6</v>
      </c>
      <c r="Y41" s="261"/>
      <c r="Z41" s="261"/>
      <c r="AA41" s="261"/>
      <c r="AB41" s="261"/>
    </row>
    <row r="42" ht="10.5" customHeight="1">
      <c r="A42" s="253"/>
      <c r="B42" s="275">
        <v>50.0</v>
      </c>
      <c r="C42" s="275"/>
      <c r="D42" s="276" t="s">
        <v>464</v>
      </c>
      <c r="E42" s="277">
        <v>40.5</v>
      </c>
      <c r="F42" s="278" t="s">
        <v>436</v>
      </c>
      <c r="G42" s="279">
        <v>3.7706341822E9</v>
      </c>
      <c r="H42" s="280" t="str">
        <f t="shared" si="1"/>
        <v>NO</v>
      </c>
      <c r="I42" s="281">
        <f t="shared" si="2"/>
        <v>59.31400795</v>
      </c>
      <c r="J42" s="282">
        <f t="shared" si="3"/>
        <v>11823648.56</v>
      </c>
      <c r="K42" s="282">
        <f t="shared" si="4"/>
        <v>99.81400795</v>
      </c>
      <c r="L42" s="283">
        <f t="shared" si="5"/>
        <v>14</v>
      </c>
      <c r="M42" s="281">
        <f t="shared" si="6"/>
        <v>58.62538182</v>
      </c>
      <c r="N42" s="282">
        <f t="shared" si="7"/>
        <v>11509083.58</v>
      </c>
      <c r="O42" s="282">
        <f t="shared" si="8"/>
        <v>99.12538182</v>
      </c>
      <c r="P42" s="283">
        <f t="shared" si="9"/>
        <v>12</v>
      </c>
      <c r="Q42" s="281">
        <f t="shared" si="10"/>
        <v>58.13673554</v>
      </c>
      <c r="R42" s="282">
        <f t="shared" si="11"/>
        <v>86392799.26</v>
      </c>
      <c r="S42" s="282">
        <f t="shared" si="12"/>
        <v>98.63673554</v>
      </c>
      <c r="T42" s="283">
        <f t="shared" si="13"/>
        <v>12</v>
      </c>
      <c r="U42" s="281">
        <f t="shared" si="14"/>
        <v>59.31400795</v>
      </c>
      <c r="V42" s="282">
        <f t="shared" si="15"/>
        <v>11823648.56</v>
      </c>
      <c r="W42" s="282">
        <f t="shared" si="16"/>
        <v>99.81400795</v>
      </c>
      <c r="X42" s="283">
        <f t="shared" si="17"/>
        <v>14</v>
      </c>
      <c r="Y42" s="261"/>
      <c r="Z42" s="261"/>
      <c r="AA42" s="261"/>
      <c r="AB42" s="261"/>
    </row>
    <row r="43" ht="10.5" customHeight="1">
      <c r="A43" s="253"/>
      <c r="B43" s="275">
        <v>51.0</v>
      </c>
      <c r="C43" s="275"/>
      <c r="D43" s="276" t="s">
        <v>465</v>
      </c>
      <c r="E43" s="277">
        <v>40.5</v>
      </c>
      <c r="F43" s="278" t="s">
        <v>436</v>
      </c>
      <c r="G43" s="279">
        <v>3.82880543342E9</v>
      </c>
      <c r="H43" s="280" t="str">
        <f t="shared" si="1"/>
        <v>NO</v>
      </c>
      <c r="I43" s="281">
        <f t="shared" si="2"/>
        <v>58.77092846</v>
      </c>
      <c r="J43" s="282">
        <f t="shared" si="3"/>
        <v>46347602.66</v>
      </c>
      <c r="K43" s="282">
        <f t="shared" si="4"/>
        <v>99.27092846</v>
      </c>
      <c r="L43" s="283">
        <f t="shared" si="5"/>
        <v>30</v>
      </c>
      <c r="M43" s="281">
        <f t="shared" si="6"/>
        <v>57.69395573</v>
      </c>
      <c r="N43" s="282">
        <f t="shared" si="7"/>
        <v>46662167.64</v>
      </c>
      <c r="O43" s="282">
        <f t="shared" si="8"/>
        <v>98.19395573</v>
      </c>
      <c r="P43" s="283">
        <f t="shared" si="9"/>
        <v>34</v>
      </c>
      <c r="Q43" s="281">
        <f t="shared" si="10"/>
        <v>57.25346093</v>
      </c>
      <c r="R43" s="282">
        <f t="shared" si="11"/>
        <v>144564050.5</v>
      </c>
      <c r="S43" s="282">
        <f t="shared" si="12"/>
        <v>97.75346093</v>
      </c>
      <c r="T43" s="283">
        <f t="shared" si="13"/>
        <v>34</v>
      </c>
      <c r="U43" s="281">
        <f t="shared" si="14"/>
        <v>58.77092846</v>
      </c>
      <c r="V43" s="282">
        <f t="shared" si="15"/>
        <v>46347602.66</v>
      </c>
      <c r="W43" s="282">
        <f t="shared" si="16"/>
        <v>99.27092846</v>
      </c>
      <c r="X43" s="283">
        <f t="shared" si="17"/>
        <v>30</v>
      </c>
      <c r="Y43" s="261"/>
      <c r="Z43" s="261"/>
      <c r="AA43" s="261"/>
      <c r="AB43" s="261"/>
    </row>
    <row r="44" ht="10.5" customHeight="1">
      <c r="A44" s="253"/>
      <c r="B44" s="275">
        <v>52.0</v>
      </c>
      <c r="C44" s="275"/>
      <c r="D44" s="276" t="s">
        <v>466</v>
      </c>
      <c r="E44" s="277">
        <v>40.5</v>
      </c>
      <c r="F44" s="278" t="s">
        <v>436</v>
      </c>
      <c r="G44" s="279">
        <v>3.81842416162E9</v>
      </c>
      <c r="H44" s="280" t="str">
        <f t="shared" si="1"/>
        <v>NO</v>
      </c>
      <c r="I44" s="281">
        <f t="shared" si="2"/>
        <v>58.93423118</v>
      </c>
      <c r="J44" s="282">
        <f t="shared" si="3"/>
        <v>35966330.86</v>
      </c>
      <c r="K44" s="282">
        <f t="shared" si="4"/>
        <v>99.43423118</v>
      </c>
      <c r="L44" s="283">
        <f t="shared" si="5"/>
        <v>26</v>
      </c>
      <c r="M44" s="281">
        <f t="shared" si="6"/>
        <v>57.86017851</v>
      </c>
      <c r="N44" s="282">
        <f t="shared" si="7"/>
        <v>36280895.84</v>
      </c>
      <c r="O44" s="282">
        <f t="shared" si="8"/>
        <v>98.36017851</v>
      </c>
      <c r="P44" s="283">
        <f t="shared" si="9"/>
        <v>32</v>
      </c>
      <c r="Q44" s="281">
        <f t="shared" si="10"/>
        <v>57.40911774</v>
      </c>
      <c r="R44" s="282">
        <f t="shared" si="11"/>
        <v>134182778.7</v>
      </c>
      <c r="S44" s="282">
        <f t="shared" si="12"/>
        <v>97.90911774</v>
      </c>
      <c r="T44" s="283">
        <f t="shared" si="13"/>
        <v>32</v>
      </c>
      <c r="U44" s="281">
        <f t="shared" si="14"/>
        <v>58.93423118</v>
      </c>
      <c r="V44" s="282">
        <f t="shared" si="15"/>
        <v>35966330.86</v>
      </c>
      <c r="W44" s="282">
        <f t="shared" si="16"/>
        <v>99.43423118</v>
      </c>
      <c r="X44" s="283">
        <f t="shared" si="17"/>
        <v>26</v>
      </c>
      <c r="Y44" s="261"/>
      <c r="Z44" s="261"/>
      <c r="AA44" s="261"/>
      <c r="AB44" s="261"/>
    </row>
    <row r="45" ht="10.5" customHeight="1">
      <c r="A45" s="253"/>
      <c r="B45" s="275">
        <v>53.0</v>
      </c>
      <c r="C45" s="275"/>
      <c r="D45" s="276" t="s">
        <v>467</v>
      </c>
      <c r="E45" s="277">
        <v>40.5</v>
      </c>
      <c r="F45" s="278" t="s">
        <v>433</v>
      </c>
      <c r="G45" s="279">
        <v>3.77449632906E9</v>
      </c>
      <c r="H45" s="280" t="str">
        <f t="shared" si="1"/>
        <v>NO</v>
      </c>
      <c r="I45" s="281">
        <f t="shared" si="2"/>
        <v>59.3747615</v>
      </c>
      <c r="J45" s="282">
        <f t="shared" si="3"/>
        <v>7961501.703</v>
      </c>
      <c r="K45" s="282">
        <f t="shared" si="4"/>
        <v>99.8747615</v>
      </c>
      <c r="L45" s="283">
        <f t="shared" si="5"/>
        <v>11</v>
      </c>
      <c r="M45" s="281">
        <f t="shared" si="6"/>
        <v>58.56354192</v>
      </c>
      <c r="N45" s="282">
        <f t="shared" si="7"/>
        <v>7646936.723</v>
      </c>
      <c r="O45" s="282">
        <f t="shared" si="8"/>
        <v>99.06354192</v>
      </c>
      <c r="P45" s="283">
        <f t="shared" si="9"/>
        <v>13</v>
      </c>
      <c r="Q45" s="281">
        <f t="shared" si="10"/>
        <v>58.07724877</v>
      </c>
      <c r="R45" s="282">
        <f t="shared" si="11"/>
        <v>90254946.12</v>
      </c>
      <c r="S45" s="282">
        <f t="shared" si="12"/>
        <v>98.57724877</v>
      </c>
      <c r="T45" s="283">
        <f t="shared" si="13"/>
        <v>13</v>
      </c>
      <c r="U45" s="281">
        <f t="shared" si="14"/>
        <v>59.3747615</v>
      </c>
      <c r="V45" s="282">
        <f t="shared" si="15"/>
        <v>7961501.703</v>
      </c>
      <c r="W45" s="282">
        <f t="shared" si="16"/>
        <v>99.8747615</v>
      </c>
      <c r="X45" s="283">
        <f t="shared" si="17"/>
        <v>11</v>
      </c>
      <c r="Y45" s="261"/>
      <c r="Z45" s="261"/>
      <c r="AA45" s="261"/>
      <c r="AB45" s="261"/>
    </row>
    <row r="46" ht="10.5" customHeight="1">
      <c r="A46" s="253"/>
      <c r="B46" s="275">
        <v>54.0</v>
      </c>
      <c r="C46" s="275"/>
      <c r="D46" s="276" t="s">
        <v>468</v>
      </c>
      <c r="E46" s="277">
        <v>40.5</v>
      </c>
      <c r="F46" s="278" t="s">
        <v>433</v>
      </c>
      <c r="G46" s="279">
        <v>3.76739581781E9</v>
      </c>
      <c r="H46" s="280" t="str">
        <f t="shared" si="1"/>
        <v>NO</v>
      </c>
      <c r="I46" s="281">
        <f t="shared" si="2"/>
        <v>59.26306682</v>
      </c>
      <c r="J46" s="282">
        <f t="shared" si="3"/>
        <v>15062012.95</v>
      </c>
      <c r="K46" s="282">
        <f t="shared" si="4"/>
        <v>99.76306682</v>
      </c>
      <c r="L46" s="283">
        <f t="shared" si="5"/>
        <v>18</v>
      </c>
      <c r="M46" s="281">
        <f t="shared" si="6"/>
        <v>58.67723385</v>
      </c>
      <c r="N46" s="282">
        <f t="shared" si="7"/>
        <v>14747447.97</v>
      </c>
      <c r="O46" s="282">
        <f t="shared" si="8"/>
        <v>99.17723385</v>
      </c>
      <c r="P46" s="283">
        <f t="shared" si="9"/>
        <v>10</v>
      </c>
      <c r="Q46" s="281">
        <f t="shared" si="10"/>
        <v>58.18670851</v>
      </c>
      <c r="R46" s="282">
        <f t="shared" si="11"/>
        <v>83154434.87</v>
      </c>
      <c r="S46" s="282">
        <f t="shared" si="12"/>
        <v>98.68670851</v>
      </c>
      <c r="T46" s="283">
        <f t="shared" si="13"/>
        <v>10</v>
      </c>
      <c r="U46" s="281">
        <f t="shared" si="14"/>
        <v>59.26306682</v>
      </c>
      <c r="V46" s="282">
        <f t="shared" si="15"/>
        <v>15062012.95</v>
      </c>
      <c r="W46" s="282">
        <f t="shared" si="16"/>
        <v>99.76306682</v>
      </c>
      <c r="X46" s="283">
        <f t="shared" si="17"/>
        <v>18</v>
      </c>
      <c r="Y46" s="261"/>
      <c r="Z46" s="261"/>
      <c r="AA46" s="261"/>
      <c r="AB46" s="261"/>
    </row>
    <row r="47" ht="10.5" customHeight="1">
      <c r="A47" s="253"/>
      <c r="B47" s="275">
        <v>55.0</v>
      </c>
      <c r="C47" s="275"/>
      <c r="D47" s="276" t="s">
        <v>469</v>
      </c>
      <c r="E47" s="277">
        <v>40.5</v>
      </c>
      <c r="F47" s="278" t="s">
        <v>433</v>
      </c>
      <c r="G47" s="279">
        <v>3.70427516418E9</v>
      </c>
      <c r="H47" s="280" t="str">
        <f t="shared" si="1"/>
        <v>SI</v>
      </c>
      <c r="I47" s="281">
        <f t="shared" si="2"/>
        <v>58.27014659</v>
      </c>
      <c r="J47" s="282">
        <f t="shared" si="3"/>
        <v>78182666.58</v>
      </c>
      <c r="K47" s="282">
        <f t="shared" si="4"/>
        <v>98.77014659</v>
      </c>
      <c r="L47" s="283">
        <f t="shared" si="5"/>
        <v>33</v>
      </c>
      <c r="M47" s="281">
        <f t="shared" si="6"/>
        <v>59.31209124</v>
      </c>
      <c r="N47" s="282">
        <f t="shared" si="7"/>
        <v>77868101.6</v>
      </c>
      <c r="O47" s="282">
        <f t="shared" si="8"/>
        <v>99.81209124</v>
      </c>
      <c r="P47" s="283">
        <f t="shared" si="9"/>
        <v>2</v>
      </c>
      <c r="Q47" s="281">
        <f t="shared" si="10"/>
        <v>59.17820696</v>
      </c>
      <c r="R47" s="282">
        <f t="shared" si="11"/>
        <v>20033781.24</v>
      </c>
      <c r="S47" s="282">
        <f t="shared" si="12"/>
        <v>99.67820696</v>
      </c>
      <c r="T47" s="283">
        <f t="shared" si="13"/>
        <v>2</v>
      </c>
      <c r="U47" s="281">
        <f t="shared" si="14"/>
        <v>58.27014659</v>
      </c>
      <c r="V47" s="282">
        <f t="shared" si="15"/>
        <v>78182666.58</v>
      </c>
      <c r="W47" s="282">
        <f t="shared" si="16"/>
        <v>98.77014659</v>
      </c>
      <c r="X47" s="283">
        <f t="shared" si="17"/>
        <v>33</v>
      </c>
      <c r="Y47" s="261"/>
      <c r="Z47" s="261"/>
      <c r="AA47" s="261"/>
      <c r="AB47" s="261"/>
    </row>
    <row r="48" ht="10.5" customHeight="1">
      <c r="A48" s="253"/>
      <c r="B48" s="275">
        <v>56.0</v>
      </c>
      <c r="C48" s="275"/>
      <c r="D48" s="276" t="s">
        <v>470</v>
      </c>
      <c r="E48" s="277">
        <v>39.5</v>
      </c>
      <c r="F48" s="278" t="s">
        <v>433</v>
      </c>
      <c r="G48" s="279">
        <v>3.71999048553E9</v>
      </c>
      <c r="H48" s="280" t="str">
        <f t="shared" si="1"/>
        <v>SI</v>
      </c>
      <c r="I48" s="284">
        <f t="shared" si="2"/>
        <v>58.51735665</v>
      </c>
      <c r="J48" s="285">
        <f t="shared" si="3"/>
        <v>62467345.23</v>
      </c>
      <c r="K48" s="285">
        <f t="shared" si="4"/>
        <v>98.01735665</v>
      </c>
      <c r="L48" s="286">
        <f t="shared" si="5"/>
        <v>36</v>
      </c>
      <c r="M48" s="284">
        <f t="shared" si="6"/>
        <v>59.43627827</v>
      </c>
      <c r="N48" s="282">
        <f t="shared" si="7"/>
        <v>62152780.25</v>
      </c>
      <c r="O48" s="285">
        <f t="shared" si="8"/>
        <v>98.93627827</v>
      </c>
      <c r="P48" s="286">
        <f t="shared" si="9"/>
        <v>21</v>
      </c>
      <c r="Q48" s="281">
        <f t="shared" si="10"/>
        <v>58.9282051</v>
      </c>
      <c r="R48" s="282">
        <f t="shared" si="11"/>
        <v>35749102.59</v>
      </c>
      <c r="S48" s="282">
        <f t="shared" si="12"/>
        <v>98.4282051</v>
      </c>
      <c r="T48" s="283">
        <f t="shared" si="13"/>
        <v>22</v>
      </c>
      <c r="U48" s="281">
        <f t="shared" si="14"/>
        <v>58.51735665</v>
      </c>
      <c r="V48" s="282">
        <f t="shared" si="15"/>
        <v>62467345.23</v>
      </c>
      <c r="W48" s="282">
        <f t="shared" si="16"/>
        <v>98.01735665</v>
      </c>
      <c r="X48" s="286">
        <f t="shared" si="17"/>
        <v>36</v>
      </c>
      <c r="Y48" s="261"/>
      <c r="Z48" s="261"/>
      <c r="AA48" s="261"/>
      <c r="AB48" s="261"/>
    </row>
    <row r="49">
      <c r="A49" s="287"/>
      <c r="B49" s="288" t="s">
        <v>471</v>
      </c>
      <c r="C49" s="32"/>
      <c r="D49" s="32"/>
      <c r="E49" s="32"/>
      <c r="F49" s="32"/>
      <c r="G49" s="32"/>
      <c r="H49" s="33"/>
      <c r="I49" s="289" t="s">
        <v>410</v>
      </c>
      <c r="J49" s="290" t="s">
        <v>472</v>
      </c>
      <c r="K49" s="290" t="s">
        <v>473</v>
      </c>
      <c r="L49" s="291" t="s">
        <v>474</v>
      </c>
      <c r="M49" s="289" t="s">
        <v>475</v>
      </c>
      <c r="N49" s="290" t="s">
        <v>472</v>
      </c>
      <c r="O49" s="290" t="s">
        <v>476</v>
      </c>
      <c r="P49" s="291" t="s">
        <v>477</v>
      </c>
      <c r="Q49" s="289" t="s">
        <v>412</v>
      </c>
      <c r="R49" s="290" t="s">
        <v>472</v>
      </c>
      <c r="S49" s="290" t="s">
        <v>478</v>
      </c>
      <c r="T49" s="291" t="s">
        <v>479</v>
      </c>
      <c r="U49" s="289" t="s">
        <v>410</v>
      </c>
      <c r="V49" s="290" t="s">
        <v>472</v>
      </c>
      <c r="W49" s="290" t="s">
        <v>473</v>
      </c>
      <c r="X49" s="291" t="s">
        <v>474</v>
      </c>
      <c r="Y49" s="292"/>
      <c r="Z49" s="292"/>
      <c r="AA49" s="292"/>
      <c r="AB49" s="292"/>
    </row>
    <row r="50">
      <c r="A50" s="287"/>
      <c r="B50" s="293" t="s">
        <v>480</v>
      </c>
      <c r="C50" s="294">
        <v>59.5</v>
      </c>
      <c r="D50" s="295" t="s">
        <v>481</v>
      </c>
      <c r="E50" s="32"/>
      <c r="F50" s="33"/>
      <c r="G50" s="296" t="s">
        <v>482</v>
      </c>
      <c r="H50" s="297">
        <f>MEDIAN(G12:G48)</f>
        <v>3780156059</v>
      </c>
      <c r="I50" s="298">
        <f>GEOMEAN(G12:G48)</f>
        <v>3782457831</v>
      </c>
      <c r="J50" s="299">
        <f>MIN(J12:J48)</f>
        <v>620481.7369</v>
      </c>
      <c r="K50" s="300">
        <v>3.73E9</v>
      </c>
      <c r="L50" s="301">
        <v>29.0</v>
      </c>
      <c r="M50" s="302">
        <f>HARMEAN(G12:G48)</f>
        <v>3782143266</v>
      </c>
      <c r="N50" s="299">
        <f>MIN(N12:N48)</f>
        <v>935046.7165</v>
      </c>
      <c r="O50" s="303">
        <v>3.71601081077E9</v>
      </c>
      <c r="P50" s="304">
        <v>27.0</v>
      </c>
      <c r="Q50" s="305">
        <f>H52</f>
        <v>3684241383</v>
      </c>
      <c r="R50" s="306">
        <f>MIN(R12:R48)</f>
        <v>0</v>
      </c>
      <c r="S50" s="306">
        <f>H52</f>
        <v>3684241383</v>
      </c>
      <c r="T50" s="307">
        <v>55.0</v>
      </c>
      <c r="U50" s="305">
        <f>GEOMEAN(Q12:Q48)</f>
        <v>57.95500494</v>
      </c>
      <c r="V50" s="306">
        <f>MIN(V12:V48)</f>
        <v>620481.7369</v>
      </c>
      <c r="W50" s="308">
        <v>3.73E9</v>
      </c>
      <c r="X50" s="309">
        <v>29.0</v>
      </c>
      <c r="Y50" s="292"/>
      <c r="Z50" s="292"/>
      <c r="AA50" s="292"/>
      <c r="AB50" s="292"/>
    </row>
    <row r="51">
      <c r="A51" s="287"/>
      <c r="B51" s="293" t="s">
        <v>483</v>
      </c>
      <c r="C51" s="310">
        <v>45650.0</v>
      </c>
      <c r="D51" s="311"/>
      <c r="E51" s="24"/>
      <c r="F51" s="25"/>
      <c r="G51" s="296" t="s">
        <v>484</v>
      </c>
      <c r="H51" s="312">
        <f>AVERAGE(G12:G48)</f>
        <v>3782777342</v>
      </c>
      <c r="I51" s="313" t="s">
        <v>282</v>
      </c>
      <c r="J51" s="225"/>
      <c r="K51" s="225"/>
      <c r="L51" s="226"/>
      <c r="M51" s="313"/>
      <c r="N51" s="314"/>
      <c r="O51" s="314"/>
      <c r="P51" s="315"/>
      <c r="Q51" s="314"/>
      <c r="R51" s="225"/>
      <c r="S51" s="225"/>
      <c r="T51" s="226"/>
      <c r="U51" s="313"/>
      <c r="V51" s="225"/>
      <c r="W51" s="225"/>
      <c r="X51" s="226"/>
      <c r="Y51" s="247"/>
      <c r="Z51" s="247"/>
      <c r="AA51" s="247"/>
      <c r="AB51" s="247"/>
    </row>
    <row r="52">
      <c r="A52" s="287"/>
      <c r="B52" s="293" t="s">
        <v>485</v>
      </c>
      <c r="C52" s="316">
        <v>4395.44</v>
      </c>
      <c r="D52" s="317"/>
      <c r="F52" s="318"/>
      <c r="G52" s="319" t="s">
        <v>412</v>
      </c>
      <c r="H52" s="312">
        <f>MIN(G12:G48)</f>
        <v>3684241383</v>
      </c>
      <c r="I52" s="320"/>
      <c r="L52" s="321"/>
      <c r="M52" s="322"/>
      <c r="N52" s="247"/>
      <c r="O52" s="247"/>
      <c r="P52" s="323"/>
      <c r="T52" s="321"/>
      <c r="U52" s="320"/>
      <c r="X52" s="321"/>
      <c r="Y52" s="247"/>
      <c r="Z52" s="247"/>
      <c r="AA52" s="247"/>
      <c r="AB52" s="247"/>
    </row>
    <row r="53">
      <c r="A53" s="287"/>
      <c r="B53" s="324" t="s">
        <v>486</v>
      </c>
      <c r="C53" s="325" t="s">
        <v>487</v>
      </c>
      <c r="D53" s="317"/>
      <c r="F53" s="318"/>
      <c r="G53" s="296" t="s">
        <v>488</v>
      </c>
      <c r="H53" s="312">
        <f>STDEV(G12:G48)</f>
        <v>50245033.52</v>
      </c>
      <c r="I53" s="320"/>
      <c r="L53" s="321"/>
      <c r="M53" s="322"/>
      <c r="N53" s="247"/>
      <c r="O53" s="247"/>
      <c r="P53" s="323"/>
      <c r="T53" s="321"/>
      <c r="U53" s="320"/>
      <c r="X53" s="321"/>
      <c r="Y53" s="247"/>
      <c r="Z53" s="247"/>
      <c r="AA53" s="247"/>
      <c r="AB53" s="247"/>
    </row>
    <row r="54">
      <c r="A54" s="262"/>
      <c r="B54" s="39"/>
      <c r="C54" s="39"/>
      <c r="D54" s="28"/>
      <c r="E54" s="29"/>
      <c r="F54" s="30"/>
      <c r="G54" s="326" t="s">
        <v>489</v>
      </c>
      <c r="H54" s="327">
        <f>H50-H53</f>
        <v>3729911026</v>
      </c>
      <c r="I54" s="320"/>
      <c r="L54" s="321"/>
      <c r="M54" s="328"/>
      <c r="N54" s="329"/>
      <c r="O54" s="329"/>
      <c r="P54" s="330"/>
      <c r="T54" s="321"/>
      <c r="U54" s="320"/>
      <c r="X54" s="321"/>
      <c r="Y54" s="247"/>
      <c r="Z54" s="247"/>
      <c r="AA54" s="247"/>
      <c r="AB54" s="247"/>
    </row>
    <row r="55" ht="8.25" customHeight="1">
      <c r="A55" s="331"/>
      <c r="B55" s="247"/>
      <c r="C55" s="332"/>
      <c r="D55" s="332"/>
      <c r="E55" s="332"/>
      <c r="F55" s="332"/>
      <c r="G55" s="332"/>
      <c r="H55" s="332"/>
      <c r="I55" s="229"/>
      <c r="J55" s="230"/>
      <c r="K55" s="230"/>
      <c r="L55" s="231"/>
      <c r="M55" s="247"/>
      <c r="N55" s="247"/>
      <c r="O55" s="247"/>
      <c r="P55" s="247"/>
      <c r="Q55" s="230"/>
      <c r="R55" s="230"/>
      <c r="S55" s="230"/>
      <c r="T55" s="231"/>
      <c r="U55" s="229"/>
      <c r="V55" s="230"/>
      <c r="W55" s="230"/>
      <c r="X55" s="231"/>
      <c r="Y55" s="333"/>
      <c r="Z55" s="333"/>
      <c r="AA55" s="333"/>
      <c r="AB55" s="333"/>
    </row>
    <row r="56">
      <c r="A56" s="246"/>
      <c r="B56" s="334" t="s">
        <v>490</v>
      </c>
      <c r="C56" s="209"/>
      <c r="D56" s="209"/>
      <c r="E56" s="209"/>
      <c r="F56" s="209"/>
      <c r="G56" s="209"/>
      <c r="H56" s="209"/>
      <c r="I56" s="209"/>
      <c r="J56" s="209"/>
      <c r="K56" s="209"/>
      <c r="L56" s="209"/>
      <c r="M56" s="209"/>
      <c r="N56" s="209"/>
      <c r="O56" s="209"/>
      <c r="P56" s="236"/>
      <c r="Q56" s="247"/>
      <c r="R56" s="247"/>
      <c r="S56" s="247"/>
      <c r="T56" s="247"/>
      <c r="U56" s="247"/>
      <c r="V56" s="247"/>
      <c r="W56" s="247"/>
      <c r="X56" s="247"/>
      <c r="Y56" s="247"/>
      <c r="Z56" s="247"/>
      <c r="AA56" s="247"/>
      <c r="AB56" s="247"/>
    </row>
    <row r="57" ht="7.5" customHeight="1">
      <c r="A57" s="246"/>
      <c r="B57" s="246"/>
      <c r="C57" s="246"/>
      <c r="D57" s="246"/>
      <c r="E57" s="246"/>
      <c r="F57" s="246"/>
      <c r="G57" s="246"/>
      <c r="H57" s="246"/>
      <c r="I57" s="247"/>
      <c r="J57" s="247"/>
      <c r="K57" s="247"/>
      <c r="L57" s="247"/>
      <c r="M57" s="247"/>
      <c r="N57" s="247"/>
      <c r="O57" s="247"/>
      <c r="P57" s="247"/>
      <c r="Q57" s="247"/>
      <c r="R57" s="247"/>
      <c r="S57" s="247"/>
      <c r="T57" s="247"/>
      <c r="U57" s="247"/>
      <c r="V57" s="247"/>
      <c r="W57" s="247"/>
      <c r="X57" s="247"/>
      <c r="Y57" s="247"/>
      <c r="Z57" s="247"/>
      <c r="AA57" s="247"/>
      <c r="AB57" s="247"/>
    </row>
    <row r="58">
      <c r="A58" s="246"/>
      <c r="B58" s="335"/>
      <c r="F58" s="336"/>
      <c r="M58" s="247"/>
      <c r="N58" s="336"/>
      <c r="U58" s="247"/>
      <c r="V58" s="247"/>
      <c r="W58" s="247"/>
      <c r="X58" s="247"/>
      <c r="Y58" s="247"/>
      <c r="Z58" s="247"/>
      <c r="AA58" s="247"/>
      <c r="AB58" s="247"/>
    </row>
    <row r="59">
      <c r="A59" s="246"/>
      <c r="M59" s="247"/>
      <c r="U59" s="247"/>
      <c r="V59" s="247"/>
      <c r="W59" s="247"/>
      <c r="X59" s="247"/>
      <c r="Y59" s="247"/>
      <c r="Z59" s="247"/>
      <c r="AA59" s="247"/>
      <c r="AB59" s="247"/>
    </row>
    <row r="60">
      <c r="A60" s="247"/>
      <c r="M60" s="247"/>
      <c r="U60" s="247"/>
      <c r="V60" s="247"/>
      <c r="W60" s="247"/>
      <c r="X60" s="247"/>
      <c r="Y60" s="247"/>
      <c r="Z60" s="247"/>
      <c r="AA60" s="247"/>
      <c r="AB60" s="247"/>
    </row>
    <row r="61">
      <c r="A61" s="247"/>
      <c r="M61" s="247"/>
      <c r="U61" s="247"/>
      <c r="V61" s="247"/>
      <c r="W61" s="247"/>
      <c r="X61" s="247"/>
      <c r="Y61" s="247"/>
      <c r="Z61" s="247"/>
      <c r="AA61" s="247"/>
      <c r="AB61" s="247"/>
    </row>
    <row r="62">
      <c r="A62" s="247"/>
      <c r="M62" s="247"/>
      <c r="U62" s="247"/>
      <c r="V62" s="247"/>
      <c r="W62" s="247"/>
      <c r="X62" s="247"/>
      <c r="Y62" s="247"/>
      <c r="Z62" s="247"/>
      <c r="AA62" s="247"/>
      <c r="AB62" s="247"/>
    </row>
    <row r="63">
      <c r="A63" s="247"/>
      <c r="M63" s="247"/>
      <c r="U63" s="247"/>
      <c r="V63" s="247"/>
      <c r="W63" s="247"/>
      <c r="X63" s="247"/>
      <c r="Y63" s="247"/>
      <c r="Z63" s="247"/>
      <c r="AA63" s="247"/>
      <c r="AB63" s="247"/>
    </row>
    <row r="64">
      <c r="A64" s="247"/>
      <c r="B64" s="247"/>
      <c r="C64" s="247"/>
      <c r="D64" s="247"/>
      <c r="E64" s="247"/>
      <c r="F64" s="247"/>
      <c r="G64" s="247"/>
      <c r="H64" s="247"/>
      <c r="I64" s="247"/>
      <c r="J64" s="247"/>
      <c r="K64" s="247"/>
      <c r="L64" s="247"/>
      <c r="M64" s="247"/>
      <c r="N64" s="247"/>
      <c r="O64" s="247"/>
      <c r="P64" s="247"/>
      <c r="Q64" s="247"/>
      <c r="R64" s="247"/>
      <c r="S64" s="247"/>
      <c r="T64" s="247"/>
      <c r="U64" s="247"/>
      <c r="V64" s="247"/>
      <c r="W64" s="247"/>
      <c r="X64" s="247"/>
      <c r="Y64" s="247"/>
      <c r="Z64" s="247"/>
      <c r="AA64" s="247"/>
      <c r="AB64" s="247"/>
    </row>
  </sheetData>
  <mergeCells count="31">
    <mergeCell ref="E1:H7"/>
    <mergeCell ref="B3:C3"/>
    <mergeCell ref="B8:H8"/>
    <mergeCell ref="I8:L8"/>
    <mergeCell ref="M8:P8"/>
    <mergeCell ref="Q8:T8"/>
    <mergeCell ref="U8:X8"/>
    <mergeCell ref="M1:P7"/>
    <mergeCell ref="Q10:T10"/>
    <mergeCell ref="U10:X10"/>
    <mergeCell ref="B9:C9"/>
    <mergeCell ref="D9:H9"/>
    <mergeCell ref="I9:L9"/>
    <mergeCell ref="M9:P9"/>
    <mergeCell ref="Q9:T9"/>
    <mergeCell ref="U9:X9"/>
    <mergeCell ref="B10:H10"/>
    <mergeCell ref="Q51:T55"/>
    <mergeCell ref="U51:X55"/>
    <mergeCell ref="B53:B54"/>
    <mergeCell ref="C53:C54"/>
    <mergeCell ref="B58:E63"/>
    <mergeCell ref="F58:L63"/>
    <mergeCell ref="N58:T63"/>
    <mergeCell ref="I10:L10"/>
    <mergeCell ref="M10:P10"/>
    <mergeCell ref="B49:H49"/>
    <mergeCell ref="D50:F50"/>
    <mergeCell ref="D51:F54"/>
    <mergeCell ref="I51:L55"/>
    <mergeCell ref="B56:P56"/>
  </mergeCells>
  <conditionalFormatting sqref="I12:X48">
    <cfRule type="cellIs" dxfId="4" priority="1" operator="equal">
      <formula>1</formula>
    </cfRule>
  </conditionalFormatting>
  <conditionalFormatting sqref="H1:H54 H57 H64">
    <cfRule type="containsText" dxfId="5" priority="2" operator="containsText" text="SI">
      <formula>NOT(ISERROR(SEARCH(("SI"),(H1))))</formula>
    </cfRule>
  </conditionalFormatting>
  <printOptions horizontalCentered="1"/>
  <pageMargins bottom="0.2362204724409449" footer="0.0" header="0.0" left="0.7480314960629921" right="0.7480314960629921" top="0.2362204724409449"/>
  <pageSetup fitToHeight="0" paperSize="5"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sheetData>
    <row r="1">
      <c r="A1" s="337" t="s">
        <v>491</v>
      </c>
    </row>
    <row r="2">
      <c r="A2" s="338"/>
    </row>
    <row r="3">
      <c r="A3" s="337" t="s">
        <v>492</v>
      </c>
    </row>
    <row r="4">
      <c r="A4" s="338"/>
    </row>
    <row r="5">
      <c r="A5" s="337" t="s">
        <v>493</v>
      </c>
    </row>
    <row r="6">
      <c r="A6" s="338"/>
    </row>
    <row r="7">
      <c r="A7" s="337" t="s">
        <v>494</v>
      </c>
    </row>
    <row r="8">
      <c r="A8" s="338"/>
    </row>
    <row r="9">
      <c r="A9" s="337" t="s">
        <v>495</v>
      </c>
    </row>
    <row r="10">
      <c r="A10" s="338"/>
    </row>
    <row r="11">
      <c r="A11" s="337" t="s">
        <v>496</v>
      </c>
    </row>
    <row r="12">
      <c r="A12" s="338"/>
    </row>
    <row r="13">
      <c r="A13" s="337" t="s">
        <v>497</v>
      </c>
    </row>
    <row r="14">
      <c r="A14" s="338"/>
    </row>
    <row r="15">
      <c r="A15" s="337" t="s">
        <v>498</v>
      </c>
    </row>
    <row r="16">
      <c r="A16" s="338"/>
    </row>
    <row r="17">
      <c r="A17" s="337" t="s">
        <v>499</v>
      </c>
    </row>
    <row r="18">
      <c r="A18" s="338"/>
    </row>
    <row r="19">
      <c r="A19" s="337" t="s">
        <v>500</v>
      </c>
    </row>
    <row r="20">
      <c r="A20" s="338"/>
    </row>
    <row r="21">
      <c r="A21" s="337" t="s">
        <v>501</v>
      </c>
    </row>
    <row r="22">
      <c r="A22" s="338"/>
    </row>
    <row r="23">
      <c r="A23" s="337" t="s">
        <v>502</v>
      </c>
    </row>
    <row r="24">
      <c r="A24" s="338"/>
    </row>
    <row r="25">
      <c r="A25" s="337" t="s">
        <v>503</v>
      </c>
    </row>
    <row r="26">
      <c r="A26" s="338"/>
    </row>
    <row r="27">
      <c r="A27" s="337" t="s">
        <v>504</v>
      </c>
    </row>
    <row r="28">
      <c r="A28" s="338"/>
    </row>
    <row r="29">
      <c r="A29" s="337" t="s">
        <v>505</v>
      </c>
    </row>
    <row r="30">
      <c r="A30" s="338"/>
    </row>
    <row r="31">
      <c r="A31" s="337" t="s">
        <v>506</v>
      </c>
    </row>
    <row r="32">
      <c r="A32" s="338"/>
    </row>
    <row r="33">
      <c r="A33" s="337" t="s">
        <v>507</v>
      </c>
    </row>
    <row r="34">
      <c r="A34" s="338"/>
    </row>
    <row r="35">
      <c r="A35" s="337" t="s">
        <v>508</v>
      </c>
    </row>
    <row r="36">
      <c r="A36" s="338"/>
    </row>
    <row r="37">
      <c r="A37" s="337" t="s">
        <v>509</v>
      </c>
    </row>
    <row r="38">
      <c r="A38" s="338"/>
    </row>
    <row r="39">
      <c r="A39" s="337" t="s">
        <v>510</v>
      </c>
    </row>
    <row r="40">
      <c r="A40" s="338"/>
    </row>
    <row r="41">
      <c r="A41" s="337" t="s">
        <v>511</v>
      </c>
    </row>
    <row r="42">
      <c r="A42" s="338"/>
    </row>
    <row r="43">
      <c r="A43" s="337" t="s">
        <v>512</v>
      </c>
    </row>
    <row r="44">
      <c r="A44" s="338"/>
    </row>
    <row r="45">
      <c r="A45" s="337" t="s">
        <v>513</v>
      </c>
    </row>
    <row r="46">
      <c r="A46" s="338"/>
    </row>
    <row r="47">
      <c r="A47" s="337" t="s">
        <v>514</v>
      </c>
    </row>
    <row r="48">
      <c r="A48" s="338"/>
    </row>
    <row r="49">
      <c r="A49" s="337" t="s">
        <v>515</v>
      </c>
    </row>
    <row r="50">
      <c r="A50" s="338"/>
    </row>
    <row r="51">
      <c r="A51" s="337" t="s">
        <v>516</v>
      </c>
    </row>
    <row r="52">
      <c r="A52" s="338"/>
    </row>
    <row r="53">
      <c r="A53" s="337" t="s">
        <v>517</v>
      </c>
    </row>
    <row r="54">
      <c r="A54" s="338"/>
    </row>
    <row r="55">
      <c r="A55" s="337" t="s">
        <v>518</v>
      </c>
    </row>
    <row r="56">
      <c r="A56" s="338"/>
    </row>
    <row r="57">
      <c r="A57" s="337" t="s">
        <v>519</v>
      </c>
    </row>
    <row r="58">
      <c r="A58" s="338"/>
    </row>
    <row r="59">
      <c r="A59" s="337" t="s">
        <v>520</v>
      </c>
    </row>
    <row r="60">
      <c r="A60" s="338"/>
    </row>
    <row r="61">
      <c r="A61" s="337" t="s">
        <v>521</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0"/>
    <col customWidth="1" min="2" max="2" width="14.25"/>
    <col customWidth="1" min="3" max="3" width="11.63"/>
    <col customWidth="1" min="4" max="4" width="17.0"/>
    <col customWidth="1" min="5" max="5" width="12.63"/>
    <col customWidth="1" min="6" max="6" width="8.0"/>
    <col customWidth="1" min="7" max="7" width="8.75"/>
    <col customWidth="1" min="8" max="8" width="10.63"/>
    <col customWidth="1" min="9" max="9" width="14.63"/>
    <col customWidth="1" min="10" max="10" width="23.38"/>
    <col customWidth="1" min="11" max="11" width="18.0"/>
    <col customWidth="1" min="12" max="12" width="11.38"/>
    <col customWidth="1" min="13" max="13" width="12.75"/>
    <col customWidth="1" min="14" max="14" width="21.63"/>
    <col customWidth="1" min="15" max="26" width="10.63"/>
  </cols>
  <sheetData>
    <row r="1" ht="13.5" customHeight="1">
      <c r="A1" s="339"/>
      <c r="B1" s="340"/>
      <c r="C1" s="341"/>
      <c r="D1" s="342"/>
      <c r="E1" s="342"/>
      <c r="F1" s="342"/>
      <c r="G1" s="342"/>
      <c r="H1" s="342"/>
      <c r="I1" s="342"/>
      <c r="J1" s="343"/>
      <c r="K1" s="344" t="s">
        <v>522</v>
      </c>
      <c r="L1" s="345" t="s">
        <v>523</v>
      </c>
      <c r="M1" s="346"/>
      <c r="N1" s="347"/>
      <c r="O1" s="348"/>
      <c r="P1" s="348"/>
      <c r="Q1" s="348"/>
      <c r="R1" s="348"/>
      <c r="S1" s="348"/>
      <c r="T1" s="348"/>
      <c r="U1" s="348"/>
      <c r="V1" s="348"/>
      <c r="W1" s="348"/>
      <c r="X1" s="348"/>
      <c r="Y1" s="348"/>
      <c r="Z1" s="348"/>
    </row>
    <row r="2" ht="14.25" customHeight="1">
      <c r="A2" s="339"/>
      <c r="B2" s="349"/>
      <c r="C2" s="350" t="s">
        <v>524</v>
      </c>
      <c r="D2" s="351"/>
      <c r="E2" s="351"/>
      <c r="F2" s="351"/>
      <c r="G2" s="351"/>
      <c r="H2" s="351"/>
      <c r="I2" s="351"/>
      <c r="J2" s="352"/>
      <c r="K2" s="353"/>
      <c r="L2" s="28"/>
      <c r="M2" s="30"/>
      <c r="N2" s="354"/>
      <c r="O2" s="348"/>
      <c r="P2" s="348"/>
      <c r="Q2" s="348"/>
      <c r="R2" s="348"/>
      <c r="S2" s="348"/>
      <c r="T2" s="348"/>
      <c r="U2" s="348"/>
      <c r="V2" s="348"/>
      <c r="W2" s="348"/>
      <c r="X2" s="348"/>
      <c r="Y2" s="348"/>
      <c r="Z2" s="348"/>
    </row>
    <row r="3" ht="17.25" customHeight="1">
      <c r="A3" s="339"/>
      <c r="B3" s="349"/>
      <c r="C3" s="355" t="s">
        <v>525</v>
      </c>
      <c r="D3" s="356"/>
      <c r="E3" s="356"/>
      <c r="F3" s="356"/>
      <c r="G3" s="356"/>
      <c r="H3" s="356"/>
      <c r="I3" s="356"/>
      <c r="J3" s="357"/>
      <c r="K3" s="358" t="s">
        <v>526</v>
      </c>
      <c r="L3" s="359">
        <v>2021.0</v>
      </c>
      <c r="M3" s="25"/>
      <c r="N3" s="354"/>
      <c r="O3" s="348"/>
      <c r="P3" s="348"/>
      <c r="Q3" s="348"/>
      <c r="R3" s="348"/>
      <c r="S3" s="348"/>
      <c r="T3" s="348"/>
      <c r="U3" s="348"/>
      <c r="V3" s="348"/>
      <c r="W3" s="348"/>
      <c r="X3" s="348"/>
      <c r="Y3" s="348"/>
      <c r="Z3" s="348"/>
    </row>
    <row r="4" ht="2.25" customHeight="1">
      <c r="A4" s="339"/>
      <c r="B4" s="349"/>
      <c r="C4" s="360"/>
      <c r="D4" s="361"/>
      <c r="E4" s="361"/>
      <c r="F4" s="361"/>
      <c r="G4" s="361"/>
      <c r="H4" s="361"/>
      <c r="I4" s="361"/>
      <c r="J4" s="362"/>
      <c r="K4" s="353"/>
      <c r="L4" s="28"/>
      <c r="M4" s="30"/>
      <c r="N4" s="354"/>
      <c r="O4" s="348"/>
      <c r="P4" s="348"/>
      <c r="Q4" s="348"/>
      <c r="R4" s="348"/>
      <c r="S4" s="348"/>
      <c r="T4" s="348"/>
      <c r="U4" s="348"/>
      <c r="V4" s="348"/>
      <c r="W4" s="348"/>
      <c r="X4" s="348"/>
      <c r="Y4" s="348"/>
      <c r="Z4" s="348"/>
    </row>
    <row r="5" ht="14.25" customHeight="1">
      <c r="A5" s="339"/>
      <c r="B5" s="349"/>
      <c r="C5" s="363" t="s">
        <v>527</v>
      </c>
      <c r="D5" s="351"/>
      <c r="E5" s="351"/>
      <c r="F5" s="351"/>
      <c r="G5" s="351"/>
      <c r="H5" s="351"/>
      <c r="I5" s="351"/>
      <c r="J5" s="352"/>
      <c r="K5" s="358" t="s">
        <v>528</v>
      </c>
      <c r="L5" s="364"/>
      <c r="M5" s="364"/>
      <c r="N5" s="354"/>
      <c r="O5" s="348"/>
      <c r="P5" s="348"/>
      <c r="Q5" s="348"/>
      <c r="R5" s="348"/>
      <c r="S5" s="348"/>
      <c r="T5" s="348"/>
      <c r="U5" s="348"/>
      <c r="V5" s="348"/>
      <c r="W5" s="348"/>
      <c r="X5" s="348"/>
      <c r="Y5" s="348"/>
      <c r="Z5" s="348"/>
    </row>
    <row r="6" ht="3.75" customHeight="1">
      <c r="A6" s="339"/>
      <c r="B6" s="365"/>
      <c r="C6" s="366"/>
      <c r="D6" s="367"/>
      <c r="E6" s="367"/>
      <c r="F6" s="367"/>
      <c r="G6" s="367"/>
      <c r="H6" s="367"/>
      <c r="I6" s="367"/>
      <c r="J6" s="368"/>
      <c r="K6" s="369"/>
      <c r="L6" s="370"/>
      <c r="M6" s="370"/>
      <c r="N6" s="371"/>
      <c r="O6" s="348"/>
      <c r="P6" s="348"/>
      <c r="Q6" s="348"/>
      <c r="R6" s="348"/>
      <c r="S6" s="348"/>
      <c r="T6" s="348"/>
      <c r="U6" s="348"/>
      <c r="V6" s="348"/>
      <c r="W6" s="348"/>
      <c r="X6" s="348"/>
      <c r="Y6" s="348"/>
      <c r="Z6" s="348"/>
    </row>
    <row r="7" ht="3.75" customHeight="1">
      <c r="A7" s="339"/>
      <c r="B7" s="372"/>
      <c r="C7" s="373"/>
      <c r="D7" s="373"/>
      <c r="E7" s="373"/>
      <c r="F7" s="373"/>
      <c r="G7" s="373"/>
      <c r="H7" s="373"/>
      <c r="I7" s="373"/>
      <c r="J7" s="373"/>
      <c r="K7" s="373"/>
      <c r="L7" s="374"/>
      <c r="M7" s="374"/>
      <c r="N7" s="375"/>
      <c r="O7" s="348"/>
      <c r="P7" s="348"/>
      <c r="Q7" s="348"/>
      <c r="R7" s="348"/>
      <c r="S7" s="348"/>
      <c r="T7" s="348"/>
      <c r="U7" s="348"/>
      <c r="V7" s="348"/>
      <c r="W7" s="348"/>
      <c r="X7" s="348"/>
      <c r="Y7" s="348"/>
      <c r="Z7" s="348"/>
    </row>
    <row r="8" ht="14.25" customHeight="1">
      <c r="A8" s="339"/>
      <c r="B8" s="376"/>
      <c r="C8" s="377"/>
      <c r="D8" s="377"/>
      <c r="E8" s="377"/>
      <c r="F8" s="378"/>
      <c r="G8" s="264"/>
      <c r="H8" s="264"/>
      <c r="I8" s="379"/>
      <c r="J8" s="377"/>
      <c r="K8" s="380" t="s">
        <v>529</v>
      </c>
      <c r="L8" s="381"/>
      <c r="M8" s="381"/>
      <c r="N8" s="382"/>
      <c r="O8" s="348"/>
      <c r="P8" s="348"/>
      <c r="Q8" s="348"/>
      <c r="R8" s="348"/>
      <c r="S8" s="348"/>
      <c r="T8" s="348"/>
      <c r="U8" s="348"/>
      <c r="V8" s="348"/>
      <c r="W8" s="348"/>
      <c r="X8" s="348"/>
      <c r="Y8" s="348"/>
      <c r="Z8" s="348"/>
    </row>
    <row r="9" ht="12.0" customHeight="1">
      <c r="A9" s="339"/>
      <c r="B9" s="383"/>
      <c r="C9" s="384"/>
      <c r="D9" s="384"/>
      <c r="E9" s="384"/>
      <c r="F9" s="360"/>
      <c r="G9" s="361"/>
      <c r="H9" s="361"/>
      <c r="I9" s="385"/>
      <c r="J9" s="384"/>
      <c r="K9" s="386"/>
      <c r="L9" s="387" t="s">
        <v>530</v>
      </c>
      <c r="M9" s="387" t="s">
        <v>531</v>
      </c>
      <c r="N9" s="388" t="s">
        <v>532</v>
      </c>
      <c r="O9" s="348"/>
      <c r="P9" s="348"/>
      <c r="Q9" s="348"/>
      <c r="R9" s="348"/>
      <c r="S9" s="348"/>
      <c r="T9" s="348"/>
      <c r="U9" s="348"/>
      <c r="V9" s="348"/>
      <c r="W9" s="348"/>
      <c r="X9" s="348"/>
      <c r="Y9" s="348"/>
      <c r="Z9" s="348"/>
    </row>
    <row r="10" ht="21.75" customHeight="1">
      <c r="A10" s="339"/>
      <c r="B10" s="389" t="s">
        <v>533</v>
      </c>
      <c r="C10" s="351"/>
      <c r="D10" s="390"/>
      <c r="E10" s="391" t="s">
        <v>534</v>
      </c>
      <c r="F10" s="392" t="s">
        <v>535</v>
      </c>
      <c r="G10" s="390"/>
      <c r="H10" s="393" t="str">
        <f>+'[6]201.7'!H10</f>
        <v>#REF!</v>
      </c>
      <c r="I10" s="390"/>
      <c r="J10" s="384"/>
      <c r="K10" s="394"/>
      <c r="L10" s="387"/>
      <c r="M10" s="387"/>
      <c r="N10" s="388"/>
      <c r="O10" s="348"/>
      <c r="P10" s="348"/>
      <c r="Q10" s="348"/>
      <c r="R10" s="348"/>
      <c r="S10" s="348"/>
      <c r="T10" s="348"/>
      <c r="U10" s="348"/>
      <c r="V10" s="348"/>
      <c r="W10" s="348"/>
      <c r="X10" s="348"/>
      <c r="Y10" s="348"/>
      <c r="Z10" s="348"/>
    </row>
    <row r="11" ht="5.25" customHeight="1">
      <c r="A11" s="339"/>
      <c r="B11" s="395"/>
      <c r="C11" s="396"/>
      <c r="D11" s="396"/>
      <c r="E11" s="397"/>
      <c r="F11" s="384"/>
      <c r="G11" s="384"/>
      <c r="H11" s="398"/>
      <c r="I11" s="384"/>
      <c r="J11" s="384"/>
      <c r="K11" s="394"/>
      <c r="L11" s="387"/>
      <c r="M11" s="387"/>
      <c r="N11" s="388"/>
      <c r="O11" s="348"/>
      <c r="P11" s="348"/>
      <c r="Q11" s="348"/>
      <c r="R11" s="348"/>
      <c r="S11" s="348"/>
      <c r="T11" s="348"/>
      <c r="U11" s="348"/>
      <c r="V11" s="348"/>
      <c r="W11" s="348"/>
      <c r="X11" s="348"/>
      <c r="Y11" s="348"/>
      <c r="Z11" s="348"/>
    </row>
    <row r="12" ht="18.75" customHeight="1">
      <c r="A12" s="339"/>
      <c r="B12" s="399" t="s">
        <v>536</v>
      </c>
      <c r="C12" s="351"/>
      <c r="D12" s="351"/>
      <c r="E12" s="390"/>
      <c r="F12" s="384"/>
      <c r="G12" s="384"/>
      <c r="H12" s="384"/>
      <c r="I12" s="384"/>
      <c r="J12" s="384"/>
      <c r="K12" s="386"/>
      <c r="L12" s="387"/>
      <c r="M12" s="387"/>
      <c r="N12" s="388"/>
      <c r="O12" s="348"/>
      <c r="P12" s="348"/>
      <c r="Q12" s="348"/>
      <c r="R12" s="348"/>
      <c r="S12" s="348"/>
      <c r="T12" s="348"/>
      <c r="U12" s="348"/>
      <c r="V12" s="348"/>
      <c r="W12" s="348"/>
      <c r="X12" s="348"/>
      <c r="Y12" s="348"/>
      <c r="Z12" s="348"/>
    </row>
    <row r="13" ht="22.5" customHeight="1">
      <c r="A13" s="339"/>
      <c r="B13" s="389" t="s">
        <v>537</v>
      </c>
      <c r="C13" s="351"/>
      <c r="D13" s="390"/>
      <c r="E13" s="400" t="s">
        <v>538</v>
      </c>
      <c r="F13" s="400"/>
      <c r="G13" s="384"/>
      <c r="H13" s="363" t="s">
        <v>539</v>
      </c>
      <c r="I13" s="390"/>
      <c r="J13" s="401" t="s">
        <v>538</v>
      </c>
      <c r="K13" s="363" t="s">
        <v>540</v>
      </c>
      <c r="L13" s="390"/>
      <c r="M13" s="401" t="s">
        <v>538</v>
      </c>
      <c r="N13" s="402"/>
      <c r="O13" s="348"/>
      <c r="P13" s="348"/>
      <c r="Q13" s="348"/>
      <c r="R13" s="348"/>
      <c r="S13" s="348"/>
      <c r="T13" s="348"/>
      <c r="U13" s="348"/>
      <c r="V13" s="348"/>
      <c r="W13" s="348"/>
      <c r="X13" s="348"/>
      <c r="Y13" s="348"/>
      <c r="Z13" s="348"/>
    </row>
    <row r="14" ht="18.0" customHeight="1">
      <c r="A14" s="339"/>
      <c r="B14" s="403" t="s">
        <v>541</v>
      </c>
      <c r="C14" s="404"/>
      <c r="D14" s="405"/>
      <c r="E14" s="406"/>
      <c r="F14" s="407"/>
      <c r="G14" s="407"/>
      <c r="H14" s="404"/>
      <c r="I14" s="408"/>
      <c r="J14" s="409" t="s">
        <v>542</v>
      </c>
      <c r="K14" s="410"/>
      <c r="L14" s="407"/>
      <c r="M14" s="407"/>
      <c r="N14" s="411"/>
      <c r="O14" s="348"/>
      <c r="P14" s="348"/>
      <c r="Q14" s="348"/>
      <c r="R14" s="348"/>
      <c r="S14" s="348"/>
      <c r="T14" s="348"/>
      <c r="U14" s="348"/>
      <c r="V14" s="348"/>
      <c r="W14" s="348"/>
      <c r="X14" s="348"/>
      <c r="Y14" s="348"/>
      <c r="Z14" s="348"/>
    </row>
    <row r="15" ht="14.25" customHeight="1">
      <c r="A15" s="339"/>
      <c r="B15" s="412"/>
      <c r="C15" s="413"/>
      <c r="D15" s="414"/>
      <c r="E15" s="414"/>
      <c r="F15" s="414"/>
      <c r="G15" s="414"/>
      <c r="H15" s="413"/>
      <c r="I15" s="414"/>
      <c r="J15" s="413"/>
      <c r="K15" s="414"/>
      <c r="L15" s="415"/>
      <c r="M15" s="367"/>
      <c r="N15" s="368"/>
      <c r="O15" s="348"/>
      <c r="P15" s="348"/>
      <c r="Q15" s="348"/>
      <c r="R15" s="348"/>
      <c r="S15" s="348"/>
      <c r="T15" s="348"/>
      <c r="U15" s="348"/>
      <c r="V15" s="348"/>
      <c r="W15" s="348"/>
      <c r="X15" s="348"/>
      <c r="Y15" s="348"/>
      <c r="Z15" s="348"/>
    </row>
    <row r="16" ht="8.25" customHeight="1">
      <c r="A16" s="339"/>
      <c r="B16" s="416"/>
      <c r="C16" s="417"/>
      <c r="D16" s="417"/>
      <c r="E16" s="417"/>
      <c r="F16" s="417"/>
      <c r="G16" s="417"/>
      <c r="H16" s="417"/>
      <c r="I16" s="417"/>
      <c r="J16" s="417"/>
      <c r="K16" s="417"/>
      <c r="L16" s="417"/>
      <c r="M16" s="417"/>
      <c r="N16" s="418"/>
      <c r="O16" s="348"/>
      <c r="P16" s="348"/>
      <c r="Q16" s="348"/>
      <c r="R16" s="348"/>
      <c r="S16" s="348"/>
      <c r="T16" s="348"/>
      <c r="U16" s="348"/>
      <c r="V16" s="348"/>
      <c r="W16" s="348"/>
      <c r="X16" s="348"/>
      <c r="Y16" s="348"/>
      <c r="Z16" s="348"/>
    </row>
    <row r="17" ht="18.0" customHeight="1">
      <c r="A17" s="419"/>
      <c r="B17" s="420" t="s">
        <v>543</v>
      </c>
      <c r="C17" s="421"/>
      <c r="D17" s="422" t="s">
        <v>544</v>
      </c>
      <c r="E17" s="423"/>
      <c r="F17" s="424"/>
      <c r="G17" s="424"/>
      <c r="H17" s="424"/>
      <c r="I17" s="424"/>
      <c r="J17" s="424"/>
      <c r="K17" s="424"/>
      <c r="L17" s="424"/>
      <c r="M17" s="424"/>
      <c r="N17" s="425"/>
      <c r="O17" s="426"/>
      <c r="P17" s="426"/>
      <c r="Q17" s="426"/>
      <c r="R17" s="426"/>
      <c r="S17" s="426"/>
      <c r="T17" s="426"/>
      <c r="U17" s="426"/>
      <c r="V17" s="426"/>
      <c r="W17" s="426"/>
      <c r="X17" s="426"/>
      <c r="Y17" s="426"/>
      <c r="Z17" s="426"/>
    </row>
    <row r="18" ht="24.0" customHeight="1">
      <c r="A18" s="419"/>
      <c r="B18" s="427" t="s">
        <v>545</v>
      </c>
      <c r="C18" s="428"/>
      <c r="D18" s="429"/>
      <c r="E18" s="429"/>
      <c r="F18" s="429"/>
      <c r="G18" s="429"/>
      <c r="H18" s="429"/>
      <c r="I18" s="429"/>
      <c r="J18" s="429"/>
      <c r="K18" s="429"/>
      <c r="L18" s="429"/>
      <c r="M18" s="429"/>
      <c r="N18" s="425"/>
      <c r="O18" s="426"/>
      <c r="P18" s="426"/>
      <c r="Q18" s="426"/>
      <c r="R18" s="426"/>
      <c r="S18" s="426"/>
      <c r="T18" s="426"/>
      <c r="U18" s="426"/>
      <c r="V18" s="426"/>
      <c r="W18" s="426"/>
      <c r="X18" s="426"/>
      <c r="Y18" s="426"/>
      <c r="Z18" s="426"/>
    </row>
    <row r="19" ht="20.25" customHeight="1">
      <c r="A19" s="419"/>
      <c r="B19" s="430"/>
      <c r="C19" s="428"/>
      <c r="D19" s="431"/>
      <c r="E19" s="429"/>
      <c r="F19" s="429"/>
      <c r="G19" s="429"/>
      <c r="H19" s="429"/>
      <c r="I19" s="429"/>
      <c r="J19" s="429"/>
      <c r="K19" s="429"/>
      <c r="L19" s="429"/>
      <c r="M19" s="429"/>
      <c r="N19" s="425"/>
      <c r="O19" s="426"/>
      <c r="P19" s="426"/>
      <c r="Q19" s="426"/>
      <c r="R19" s="426"/>
      <c r="S19" s="426"/>
      <c r="T19" s="426"/>
      <c r="U19" s="426"/>
      <c r="V19" s="426"/>
      <c r="W19" s="426"/>
      <c r="X19" s="426"/>
      <c r="Y19" s="426"/>
      <c r="Z19" s="426"/>
    </row>
    <row r="20" ht="11.25" customHeight="1">
      <c r="A20" s="419"/>
      <c r="B20" s="430"/>
      <c r="C20" s="428"/>
      <c r="D20" s="432"/>
      <c r="E20" s="432"/>
      <c r="F20" s="432"/>
      <c r="G20" s="432"/>
      <c r="H20" s="432"/>
      <c r="I20" s="432"/>
      <c r="J20" s="432"/>
      <c r="K20" s="432"/>
      <c r="L20" s="432"/>
      <c r="M20" s="432"/>
      <c r="N20" s="433"/>
      <c r="O20" s="426"/>
      <c r="P20" s="426"/>
      <c r="Q20" s="426"/>
      <c r="R20" s="426"/>
      <c r="S20" s="426"/>
      <c r="T20" s="426"/>
      <c r="U20" s="426"/>
      <c r="V20" s="426"/>
      <c r="W20" s="426"/>
      <c r="X20" s="426"/>
      <c r="Y20" s="426"/>
      <c r="Z20" s="426"/>
    </row>
    <row r="21" ht="14.25" customHeight="1">
      <c r="A21" s="419"/>
      <c r="B21" s="430" t="s">
        <v>546</v>
      </c>
      <c r="C21" s="434"/>
      <c r="D21" s="429"/>
      <c r="E21" s="429"/>
      <c r="F21" s="429"/>
      <c r="G21" s="429"/>
      <c r="H21" s="429"/>
      <c r="I21" s="423"/>
      <c r="J21" s="435" t="s">
        <v>547</v>
      </c>
      <c r="K21" s="429"/>
      <c r="L21" s="429"/>
      <c r="M21" s="429"/>
      <c r="N21" s="433"/>
      <c r="O21" s="426"/>
      <c r="P21" s="426"/>
      <c r="Q21" s="426"/>
      <c r="R21" s="426"/>
      <c r="S21" s="426"/>
      <c r="T21" s="426"/>
      <c r="U21" s="426"/>
      <c r="V21" s="426"/>
      <c r="W21" s="426"/>
      <c r="X21" s="426"/>
      <c r="Y21" s="426"/>
      <c r="Z21" s="426"/>
    </row>
    <row r="22" ht="14.25" customHeight="1">
      <c r="A22" s="419"/>
      <c r="B22" s="430"/>
      <c r="C22" s="428"/>
      <c r="D22" s="432"/>
      <c r="E22" s="432"/>
      <c r="F22" s="432"/>
      <c r="G22" s="432"/>
      <c r="H22" s="432"/>
      <c r="I22" s="432"/>
      <c r="J22" s="432"/>
      <c r="K22" s="432"/>
      <c r="L22" s="432"/>
      <c r="M22" s="432"/>
      <c r="N22" s="433"/>
      <c r="O22" s="426"/>
      <c r="P22" s="426"/>
      <c r="Q22" s="426"/>
      <c r="R22" s="426"/>
      <c r="S22" s="426"/>
      <c r="T22" s="426"/>
      <c r="U22" s="426"/>
      <c r="V22" s="426"/>
      <c r="W22" s="426"/>
      <c r="X22" s="426"/>
      <c r="Y22" s="426"/>
      <c r="Z22" s="426"/>
    </row>
    <row r="23" ht="14.25" customHeight="1">
      <c r="A23" s="419"/>
      <c r="B23" s="430" t="s">
        <v>548</v>
      </c>
      <c r="C23" s="434"/>
      <c r="D23" s="429"/>
      <c r="E23" s="429"/>
      <c r="F23" s="429"/>
      <c r="G23" s="429"/>
      <c r="H23" s="429"/>
      <c r="I23" s="429"/>
      <c r="J23" s="429"/>
      <c r="K23" s="429"/>
      <c r="L23" s="429"/>
      <c r="M23" s="429"/>
      <c r="N23" s="436"/>
      <c r="O23" s="426"/>
      <c r="P23" s="426"/>
      <c r="Q23" s="426"/>
      <c r="R23" s="426"/>
      <c r="S23" s="426"/>
      <c r="T23" s="426"/>
      <c r="U23" s="426"/>
      <c r="V23" s="426"/>
      <c r="W23" s="426"/>
      <c r="X23" s="426"/>
      <c r="Y23" s="426"/>
      <c r="Z23" s="426"/>
    </row>
    <row r="24" ht="14.25" customHeight="1">
      <c r="A24" s="419"/>
      <c r="B24" s="430"/>
      <c r="C24" s="428"/>
      <c r="D24" s="432"/>
      <c r="E24" s="432"/>
      <c r="F24" s="432"/>
      <c r="G24" s="432"/>
      <c r="H24" s="432"/>
      <c r="I24" s="432"/>
      <c r="J24" s="432"/>
      <c r="K24" s="432"/>
      <c r="L24" s="432"/>
      <c r="M24" s="432"/>
      <c r="N24" s="433"/>
      <c r="O24" s="426"/>
      <c r="P24" s="426"/>
      <c r="Q24" s="426"/>
      <c r="R24" s="426"/>
      <c r="S24" s="426"/>
      <c r="T24" s="426"/>
      <c r="U24" s="426"/>
      <c r="V24" s="426"/>
      <c r="W24" s="426"/>
      <c r="X24" s="426"/>
      <c r="Y24" s="426"/>
      <c r="Z24" s="426"/>
    </row>
    <row r="25" ht="14.25" customHeight="1">
      <c r="A25" s="419"/>
      <c r="B25" s="430" t="s">
        <v>549</v>
      </c>
      <c r="C25" s="434"/>
      <c r="D25" s="429"/>
      <c r="E25" s="429"/>
      <c r="F25" s="429"/>
      <c r="G25" s="429"/>
      <c r="H25" s="429"/>
      <c r="I25" s="429"/>
      <c r="J25" s="429"/>
      <c r="K25" s="437" t="s">
        <v>543</v>
      </c>
      <c r="L25" s="438"/>
      <c r="M25" s="437" t="s">
        <v>544</v>
      </c>
      <c r="N25" s="439" t="s">
        <v>550</v>
      </c>
      <c r="O25" s="426"/>
      <c r="P25" s="426"/>
      <c r="Q25" s="426"/>
      <c r="R25" s="426"/>
      <c r="S25" s="426"/>
      <c r="T25" s="426"/>
      <c r="U25" s="426"/>
      <c r="V25" s="426"/>
      <c r="W25" s="426"/>
      <c r="X25" s="426"/>
      <c r="Y25" s="426"/>
      <c r="Z25" s="426"/>
    </row>
    <row r="26" ht="12.0" customHeight="1">
      <c r="A26" s="419"/>
      <c r="B26" s="430"/>
      <c r="C26" s="428"/>
      <c r="D26" s="432"/>
      <c r="E26" s="432"/>
      <c r="F26" s="432"/>
      <c r="G26" s="432"/>
      <c r="H26" s="432"/>
      <c r="I26" s="432"/>
      <c r="J26" s="432"/>
      <c r="K26" s="432"/>
      <c r="L26" s="432"/>
      <c r="M26" s="432"/>
      <c r="N26" s="433"/>
      <c r="O26" s="426"/>
      <c r="P26" s="426"/>
      <c r="Q26" s="426"/>
      <c r="R26" s="426"/>
      <c r="S26" s="426"/>
      <c r="T26" s="426"/>
      <c r="U26" s="426"/>
      <c r="V26" s="426"/>
      <c r="W26" s="426"/>
      <c r="X26" s="426"/>
      <c r="Y26" s="426"/>
      <c r="Z26" s="426"/>
    </row>
    <row r="27" ht="14.25" customHeight="1">
      <c r="A27" s="419"/>
      <c r="B27" s="430" t="s">
        <v>551</v>
      </c>
      <c r="C27" s="428"/>
      <c r="D27" s="432"/>
      <c r="E27" s="432"/>
      <c r="F27" s="432"/>
      <c r="G27" s="432"/>
      <c r="H27" s="423"/>
      <c r="I27" s="440" t="s">
        <v>552</v>
      </c>
      <c r="J27" s="440" t="s">
        <v>552</v>
      </c>
      <c r="K27" s="424"/>
      <c r="L27" s="432"/>
      <c r="M27" s="432"/>
      <c r="N27" s="433"/>
      <c r="O27" s="426"/>
      <c r="P27" s="426"/>
      <c r="Q27" s="426"/>
      <c r="R27" s="426"/>
      <c r="S27" s="426"/>
      <c r="T27" s="426"/>
      <c r="U27" s="426"/>
      <c r="V27" s="426"/>
      <c r="W27" s="426"/>
      <c r="X27" s="426"/>
      <c r="Y27" s="426"/>
      <c r="Z27" s="426"/>
    </row>
    <row r="28" ht="14.25" customHeight="1">
      <c r="A28" s="419"/>
      <c r="B28" s="430"/>
      <c r="C28" s="428"/>
      <c r="D28" s="432"/>
      <c r="E28" s="432"/>
      <c r="F28" s="424" t="s">
        <v>553</v>
      </c>
      <c r="G28" s="441"/>
      <c r="H28" s="441" t="s">
        <v>530</v>
      </c>
      <c r="I28" s="441" t="s">
        <v>531</v>
      </c>
      <c r="J28" s="442" t="s">
        <v>532</v>
      </c>
      <c r="K28" s="424"/>
      <c r="L28" s="432"/>
      <c r="M28" s="432"/>
      <c r="N28" s="433"/>
      <c r="O28" s="426"/>
      <c r="P28" s="426"/>
      <c r="Q28" s="426"/>
      <c r="R28" s="426"/>
      <c r="S28" s="426"/>
      <c r="T28" s="426"/>
      <c r="U28" s="426"/>
      <c r="V28" s="426"/>
      <c r="W28" s="426"/>
      <c r="X28" s="426"/>
      <c r="Y28" s="426"/>
      <c r="Z28" s="426"/>
    </row>
    <row r="29" ht="4.5" customHeight="1">
      <c r="A29" s="339"/>
      <c r="B29" s="443"/>
      <c r="C29" s="444"/>
      <c r="D29" s="444"/>
      <c r="E29" s="444"/>
      <c r="F29" s="444"/>
      <c r="G29" s="444"/>
      <c r="H29" s="444"/>
      <c r="I29" s="444"/>
      <c r="J29" s="444"/>
      <c r="K29" s="444"/>
      <c r="L29" s="444"/>
      <c r="M29" s="444"/>
      <c r="N29" s="445"/>
      <c r="O29" s="348"/>
      <c r="P29" s="348"/>
      <c r="Q29" s="348"/>
      <c r="R29" s="348"/>
      <c r="S29" s="348"/>
      <c r="T29" s="348"/>
      <c r="U29" s="348"/>
      <c r="V29" s="348"/>
      <c r="W29" s="348"/>
      <c r="X29" s="348"/>
      <c r="Y29" s="348"/>
      <c r="Z29" s="348"/>
    </row>
    <row r="30" ht="25.5" customHeight="1">
      <c r="A30" s="419"/>
      <c r="B30" s="446" t="s">
        <v>554</v>
      </c>
      <c r="C30" s="255"/>
      <c r="D30" s="255"/>
      <c r="E30" s="255"/>
      <c r="F30" s="255"/>
      <c r="G30" s="255"/>
      <c r="H30" s="255"/>
      <c r="I30" s="255"/>
      <c r="J30" s="255"/>
      <c r="K30" s="255"/>
      <c r="L30" s="255"/>
      <c r="M30" s="255"/>
      <c r="N30" s="257"/>
      <c r="O30" s="426"/>
      <c r="P30" s="426"/>
      <c r="Q30" s="426"/>
      <c r="R30" s="426"/>
      <c r="S30" s="426"/>
      <c r="T30" s="426"/>
      <c r="U30" s="426"/>
      <c r="V30" s="426"/>
      <c r="W30" s="426"/>
      <c r="X30" s="426"/>
      <c r="Y30" s="426"/>
      <c r="Z30" s="426"/>
    </row>
    <row r="31" ht="5.25" customHeight="1">
      <c r="A31" s="339"/>
      <c r="B31" s="447"/>
      <c r="C31" s="448"/>
      <c r="D31" s="448"/>
      <c r="E31" s="448"/>
      <c r="F31" s="448"/>
      <c r="G31" s="448"/>
      <c r="H31" s="448"/>
      <c r="I31" s="448"/>
      <c r="J31" s="448"/>
      <c r="K31" s="448"/>
      <c r="L31" s="448"/>
      <c r="M31" s="448"/>
      <c r="N31" s="449"/>
      <c r="O31" s="348"/>
      <c r="P31" s="348"/>
      <c r="Q31" s="348"/>
      <c r="R31" s="348"/>
      <c r="S31" s="348"/>
      <c r="T31" s="348"/>
      <c r="U31" s="348"/>
      <c r="V31" s="348"/>
      <c r="W31" s="348"/>
      <c r="X31" s="348"/>
      <c r="Y31" s="348"/>
      <c r="Z31" s="348"/>
    </row>
    <row r="32" ht="25.5" customHeight="1">
      <c r="A32" s="339"/>
      <c r="B32" s="450" t="s">
        <v>8</v>
      </c>
      <c r="C32" s="451" t="s">
        <v>10</v>
      </c>
      <c r="D32" s="452"/>
      <c r="E32" s="452"/>
      <c r="F32" s="452"/>
      <c r="G32" s="452"/>
      <c r="H32" s="452"/>
      <c r="I32" s="453"/>
      <c r="J32" s="451" t="s">
        <v>555</v>
      </c>
      <c r="K32" s="453"/>
      <c r="L32" s="454" t="s">
        <v>556</v>
      </c>
      <c r="M32" s="453"/>
      <c r="N32" s="455" t="s">
        <v>14</v>
      </c>
      <c r="O32" s="348"/>
      <c r="P32" s="348"/>
      <c r="Q32" s="348"/>
      <c r="R32" s="348"/>
      <c r="S32" s="348"/>
      <c r="T32" s="348"/>
      <c r="U32" s="348"/>
      <c r="V32" s="348"/>
      <c r="W32" s="348"/>
      <c r="X32" s="348"/>
      <c r="Y32" s="348"/>
      <c r="Z32" s="348"/>
    </row>
    <row r="33" ht="33.0" customHeight="1">
      <c r="A33" s="339"/>
      <c r="B33" s="456" t="s">
        <v>557</v>
      </c>
      <c r="C33" s="457" t="s">
        <v>558</v>
      </c>
      <c r="D33" s="458"/>
      <c r="E33" s="458"/>
      <c r="F33" s="458"/>
      <c r="G33" s="458"/>
      <c r="H33" s="458"/>
      <c r="I33" s="459"/>
      <c r="J33" s="457"/>
      <c r="K33" s="459"/>
      <c r="L33" s="457" t="s">
        <v>559</v>
      </c>
      <c r="M33" s="459"/>
      <c r="N33" s="460"/>
      <c r="O33" s="348"/>
      <c r="P33" s="348"/>
      <c r="Q33" s="348"/>
      <c r="R33" s="348"/>
      <c r="S33" s="348"/>
      <c r="T33" s="348"/>
      <c r="U33" s="348"/>
      <c r="V33" s="348"/>
      <c r="W33" s="348"/>
      <c r="X33" s="348"/>
      <c r="Y33" s="348"/>
      <c r="Z33" s="348"/>
    </row>
    <row r="34" ht="4.5" customHeight="1">
      <c r="A34" s="339"/>
      <c r="B34" s="461"/>
      <c r="C34" s="462"/>
      <c r="D34" s="462"/>
      <c r="E34" s="462"/>
      <c r="F34" s="462"/>
      <c r="G34" s="462"/>
      <c r="H34" s="462"/>
      <c r="I34" s="462"/>
      <c r="J34" s="462"/>
      <c r="K34" s="462"/>
      <c r="L34" s="462"/>
      <c r="M34" s="462"/>
      <c r="N34" s="463"/>
      <c r="O34" s="348"/>
      <c r="P34" s="348"/>
      <c r="Q34" s="348"/>
      <c r="R34" s="348"/>
      <c r="S34" s="348"/>
      <c r="T34" s="348"/>
      <c r="U34" s="348"/>
      <c r="V34" s="348"/>
      <c r="W34" s="348"/>
      <c r="X34" s="348"/>
      <c r="Y34" s="348"/>
      <c r="Z34" s="348"/>
    </row>
    <row r="35" ht="19.5" customHeight="1">
      <c r="A35" s="339"/>
      <c r="B35" s="464" t="s">
        <v>560</v>
      </c>
      <c r="C35" s="32"/>
      <c r="D35" s="32"/>
      <c r="E35" s="32"/>
      <c r="F35" s="32"/>
      <c r="G35" s="32"/>
      <c r="H35" s="32"/>
      <c r="I35" s="32"/>
      <c r="J35" s="32"/>
      <c r="K35" s="32"/>
      <c r="L35" s="32"/>
      <c r="M35" s="32"/>
      <c r="N35" s="465"/>
      <c r="O35" s="348"/>
      <c r="P35" s="348"/>
      <c r="Q35" s="348"/>
      <c r="R35" s="348"/>
      <c r="S35" s="348"/>
      <c r="T35" s="348"/>
      <c r="U35" s="348"/>
      <c r="V35" s="348"/>
      <c r="W35" s="348"/>
      <c r="X35" s="348"/>
      <c r="Y35" s="348"/>
      <c r="Z35" s="348"/>
    </row>
    <row r="36" ht="5.25" customHeight="1">
      <c r="A36" s="339"/>
      <c r="B36" s="466"/>
      <c r="C36" s="467"/>
      <c r="D36" s="467"/>
      <c r="E36" s="467"/>
      <c r="F36" s="467"/>
      <c r="G36" s="467"/>
      <c r="H36" s="467"/>
      <c r="I36" s="467"/>
      <c r="J36" s="467"/>
      <c r="K36" s="467"/>
      <c r="L36" s="467"/>
      <c r="M36" s="467"/>
      <c r="N36" s="468"/>
      <c r="O36" s="348"/>
      <c r="P36" s="348"/>
      <c r="Q36" s="348"/>
      <c r="R36" s="348"/>
      <c r="S36" s="348"/>
      <c r="T36" s="348"/>
      <c r="U36" s="348"/>
      <c r="V36" s="348"/>
      <c r="W36" s="348"/>
      <c r="X36" s="348"/>
      <c r="Y36" s="348"/>
      <c r="Z36" s="348"/>
    </row>
    <row r="37" ht="21.0" customHeight="1">
      <c r="A37" s="339"/>
      <c r="B37" s="469" t="s">
        <v>522</v>
      </c>
      <c r="C37" s="451" t="s">
        <v>10</v>
      </c>
      <c r="D37" s="452"/>
      <c r="E37" s="452"/>
      <c r="F37" s="452"/>
      <c r="G37" s="452"/>
      <c r="H37" s="452"/>
      <c r="I37" s="453"/>
      <c r="J37" s="470" t="s">
        <v>561</v>
      </c>
      <c r="K37" s="470" t="s">
        <v>562</v>
      </c>
      <c r="L37" s="451" t="s">
        <v>563</v>
      </c>
      <c r="M37" s="453"/>
      <c r="N37" s="471" t="s">
        <v>564</v>
      </c>
      <c r="O37" s="348"/>
      <c r="P37" s="348"/>
      <c r="Q37" s="348"/>
      <c r="R37" s="348"/>
      <c r="S37" s="348"/>
      <c r="T37" s="348"/>
      <c r="U37" s="348"/>
      <c r="V37" s="348"/>
      <c r="W37" s="348"/>
      <c r="X37" s="348"/>
      <c r="Y37" s="348"/>
      <c r="Z37" s="348"/>
    </row>
    <row r="38" ht="21.0" customHeight="1">
      <c r="A38" s="339"/>
      <c r="B38" s="472" t="s">
        <v>565</v>
      </c>
      <c r="C38" s="473" t="s">
        <v>566</v>
      </c>
      <c r="D38" s="29"/>
      <c r="E38" s="29"/>
      <c r="F38" s="29"/>
      <c r="G38" s="29"/>
      <c r="H38" s="29"/>
      <c r="I38" s="30"/>
      <c r="J38" s="474"/>
      <c r="K38" s="475" t="str">
        <f>IFERROR(VLOOKUP(B38,[6]EQUIPOS!$C$6:$G$155,5,0),0)</f>
        <v>#ERROR!</v>
      </c>
      <c r="L38" s="476">
        <f t="shared" ref="L38:L39" si="1">1/22</f>
        <v>0.04545454545</v>
      </c>
      <c r="M38" s="30"/>
      <c r="N38" s="477" t="str">
        <f t="shared" ref="N38:N39" si="2">K38*L38</f>
        <v>#ERROR!</v>
      </c>
      <c r="O38" s="348"/>
      <c r="P38" s="348"/>
      <c r="Q38" s="348"/>
      <c r="R38" s="348"/>
      <c r="S38" s="348"/>
      <c r="T38" s="348"/>
      <c r="U38" s="348"/>
      <c r="V38" s="348"/>
      <c r="W38" s="348"/>
      <c r="X38" s="348"/>
      <c r="Y38" s="348"/>
      <c r="Z38" s="348"/>
    </row>
    <row r="39" ht="21.0" customHeight="1">
      <c r="A39" s="339"/>
      <c r="B39" s="478" t="s">
        <v>567</v>
      </c>
      <c r="C39" s="479" t="s">
        <v>568</v>
      </c>
      <c r="D39" s="32"/>
      <c r="E39" s="32"/>
      <c r="F39" s="32"/>
      <c r="G39" s="32"/>
      <c r="H39" s="32"/>
      <c r="I39" s="33"/>
      <c r="J39" s="480"/>
      <c r="K39" s="475" t="str">
        <f>IFERROR(VLOOKUP(B39,[6]EQUIPOS!$C$6:$G$155,5,0),0)</f>
        <v>#ERROR!</v>
      </c>
      <c r="L39" s="481">
        <f t="shared" si="1"/>
        <v>0.04545454545</v>
      </c>
      <c r="M39" s="33"/>
      <c r="N39" s="477" t="str">
        <f t="shared" si="2"/>
        <v>#ERROR!</v>
      </c>
      <c r="O39" s="348"/>
      <c r="P39" s="348"/>
      <c r="Q39" s="348"/>
      <c r="R39" s="348"/>
      <c r="S39" s="348"/>
      <c r="T39" s="348"/>
      <c r="U39" s="348"/>
      <c r="V39" s="348"/>
      <c r="W39" s="348"/>
      <c r="X39" s="348"/>
      <c r="Y39" s="348"/>
      <c r="Z39" s="348"/>
    </row>
    <row r="40" ht="21.0" customHeight="1">
      <c r="A40" s="339"/>
      <c r="B40" s="478"/>
      <c r="C40" s="479"/>
      <c r="D40" s="32"/>
      <c r="E40" s="32"/>
      <c r="F40" s="32"/>
      <c r="G40" s="32"/>
      <c r="H40" s="32"/>
      <c r="I40" s="33"/>
      <c r="J40" s="480"/>
      <c r="K40" s="475"/>
      <c r="L40" s="481"/>
      <c r="M40" s="33"/>
      <c r="N40" s="477"/>
      <c r="O40" s="348"/>
      <c r="P40" s="348"/>
      <c r="Q40" s="348"/>
      <c r="R40" s="348"/>
      <c r="S40" s="348"/>
      <c r="T40" s="348"/>
      <c r="U40" s="348"/>
      <c r="V40" s="348"/>
      <c r="W40" s="348"/>
      <c r="X40" s="348"/>
      <c r="Y40" s="348"/>
      <c r="Z40" s="348"/>
    </row>
    <row r="41" ht="21.0" customHeight="1">
      <c r="A41" s="339"/>
      <c r="B41" s="478"/>
      <c r="C41" s="479"/>
      <c r="D41" s="32"/>
      <c r="E41" s="32"/>
      <c r="F41" s="32"/>
      <c r="G41" s="32"/>
      <c r="H41" s="32"/>
      <c r="I41" s="33"/>
      <c r="J41" s="480"/>
      <c r="K41" s="475"/>
      <c r="L41" s="481"/>
      <c r="M41" s="33"/>
      <c r="N41" s="477"/>
      <c r="O41" s="348"/>
      <c r="P41" s="348"/>
      <c r="Q41" s="348"/>
      <c r="R41" s="348"/>
      <c r="S41" s="348"/>
      <c r="T41" s="348"/>
      <c r="U41" s="348"/>
      <c r="V41" s="348"/>
      <c r="W41" s="348"/>
      <c r="X41" s="348"/>
      <c r="Y41" s="348"/>
      <c r="Z41" s="348"/>
    </row>
    <row r="42" ht="21.0" customHeight="1">
      <c r="A42" s="339"/>
      <c r="B42" s="478"/>
      <c r="C42" s="479"/>
      <c r="D42" s="32"/>
      <c r="E42" s="32"/>
      <c r="F42" s="32"/>
      <c r="G42" s="32"/>
      <c r="H42" s="32"/>
      <c r="I42" s="33"/>
      <c r="J42" s="480"/>
      <c r="K42" s="475"/>
      <c r="L42" s="481"/>
      <c r="M42" s="33"/>
      <c r="N42" s="477"/>
      <c r="O42" s="348"/>
      <c r="P42" s="348"/>
      <c r="Q42" s="348"/>
      <c r="R42" s="348"/>
      <c r="S42" s="348"/>
      <c r="T42" s="348"/>
      <c r="U42" s="348"/>
      <c r="V42" s="348"/>
      <c r="W42" s="348"/>
      <c r="X42" s="348"/>
      <c r="Y42" s="348"/>
      <c r="Z42" s="348"/>
    </row>
    <row r="43" ht="21.0" customHeight="1">
      <c r="A43" s="339"/>
      <c r="B43" s="478"/>
      <c r="C43" s="479"/>
      <c r="D43" s="32"/>
      <c r="E43" s="32"/>
      <c r="F43" s="32"/>
      <c r="G43" s="32"/>
      <c r="H43" s="32"/>
      <c r="I43" s="33"/>
      <c r="J43" s="480"/>
      <c r="K43" s="475"/>
      <c r="L43" s="481"/>
      <c r="M43" s="33"/>
      <c r="N43" s="477"/>
      <c r="O43" s="348"/>
      <c r="P43" s="348"/>
      <c r="Q43" s="348"/>
      <c r="R43" s="348"/>
      <c r="S43" s="348"/>
      <c r="T43" s="348"/>
      <c r="U43" s="348"/>
      <c r="V43" s="348"/>
      <c r="W43" s="348"/>
      <c r="X43" s="348"/>
      <c r="Y43" s="348"/>
      <c r="Z43" s="348"/>
    </row>
    <row r="44" ht="21.0" customHeight="1">
      <c r="A44" s="339"/>
      <c r="B44" s="478"/>
      <c r="C44" s="479"/>
      <c r="D44" s="32"/>
      <c r="E44" s="32"/>
      <c r="F44" s="32"/>
      <c r="G44" s="32"/>
      <c r="H44" s="32"/>
      <c r="I44" s="33"/>
      <c r="J44" s="480"/>
      <c r="K44" s="475"/>
      <c r="L44" s="481"/>
      <c r="M44" s="33"/>
      <c r="N44" s="477"/>
      <c r="O44" s="348"/>
      <c r="P44" s="348"/>
      <c r="Q44" s="348"/>
      <c r="R44" s="348"/>
      <c r="S44" s="348"/>
      <c r="T44" s="348"/>
      <c r="U44" s="348"/>
      <c r="V44" s="348"/>
      <c r="W44" s="348"/>
      <c r="X44" s="348"/>
      <c r="Y44" s="348"/>
      <c r="Z44" s="348"/>
    </row>
    <row r="45" ht="21.0" customHeight="1">
      <c r="A45" s="339"/>
      <c r="B45" s="478"/>
      <c r="C45" s="479"/>
      <c r="D45" s="32"/>
      <c r="E45" s="32"/>
      <c r="F45" s="32"/>
      <c r="G45" s="32"/>
      <c r="H45" s="32"/>
      <c r="I45" s="33"/>
      <c r="J45" s="480"/>
      <c r="K45" s="475"/>
      <c r="L45" s="481"/>
      <c r="M45" s="33"/>
      <c r="N45" s="477"/>
      <c r="O45" s="348"/>
      <c r="P45" s="348"/>
      <c r="Q45" s="348"/>
      <c r="R45" s="348"/>
      <c r="S45" s="348"/>
      <c r="T45" s="348"/>
      <c r="U45" s="348"/>
      <c r="V45" s="348"/>
      <c r="W45" s="348"/>
      <c r="X45" s="348"/>
      <c r="Y45" s="348"/>
      <c r="Z45" s="348"/>
    </row>
    <row r="46" ht="21.0" customHeight="1">
      <c r="A46" s="339"/>
      <c r="B46" s="478"/>
      <c r="C46" s="479"/>
      <c r="D46" s="32"/>
      <c r="E46" s="32"/>
      <c r="F46" s="32"/>
      <c r="G46" s="32"/>
      <c r="H46" s="32"/>
      <c r="I46" s="33"/>
      <c r="J46" s="480"/>
      <c r="K46" s="475"/>
      <c r="L46" s="481"/>
      <c r="M46" s="33"/>
      <c r="N46" s="477"/>
      <c r="O46" s="348"/>
      <c r="P46" s="348"/>
      <c r="Q46" s="348"/>
      <c r="R46" s="348"/>
      <c r="S46" s="348"/>
      <c r="T46" s="348"/>
      <c r="U46" s="348"/>
      <c r="V46" s="348"/>
      <c r="W46" s="348"/>
      <c r="X46" s="348"/>
      <c r="Y46" s="348"/>
      <c r="Z46" s="348"/>
    </row>
    <row r="47" ht="21.0" customHeight="1">
      <c r="A47" s="339"/>
      <c r="B47" s="478"/>
      <c r="C47" s="479"/>
      <c r="D47" s="32"/>
      <c r="E47" s="32"/>
      <c r="F47" s="32"/>
      <c r="G47" s="32"/>
      <c r="H47" s="32"/>
      <c r="I47" s="33"/>
      <c r="J47" s="480"/>
      <c r="K47" s="475"/>
      <c r="L47" s="481"/>
      <c r="M47" s="33"/>
      <c r="N47" s="477"/>
      <c r="O47" s="348"/>
      <c r="P47" s="348"/>
      <c r="Q47" s="348"/>
      <c r="R47" s="348"/>
      <c r="S47" s="348"/>
      <c r="T47" s="348"/>
      <c r="U47" s="348"/>
      <c r="V47" s="348"/>
      <c r="W47" s="348"/>
      <c r="X47" s="348"/>
      <c r="Y47" s="348"/>
      <c r="Z47" s="348"/>
    </row>
    <row r="48" ht="21.0" customHeight="1">
      <c r="A48" s="339"/>
      <c r="B48" s="478"/>
      <c r="C48" s="479"/>
      <c r="D48" s="32"/>
      <c r="E48" s="32"/>
      <c r="F48" s="32"/>
      <c r="G48" s="32"/>
      <c r="H48" s="32"/>
      <c r="I48" s="33"/>
      <c r="J48" s="480"/>
      <c r="K48" s="475"/>
      <c r="L48" s="481"/>
      <c r="M48" s="33"/>
      <c r="N48" s="477"/>
      <c r="O48" s="348"/>
      <c r="P48" s="348"/>
      <c r="Q48" s="348"/>
      <c r="R48" s="348"/>
      <c r="S48" s="348"/>
      <c r="T48" s="348"/>
      <c r="U48" s="348"/>
      <c r="V48" s="348"/>
      <c r="W48" s="348"/>
      <c r="X48" s="348"/>
      <c r="Y48" s="348"/>
      <c r="Z48" s="348"/>
    </row>
    <row r="49" ht="21.0" customHeight="1">
      <c r="A49" s="339"/>
      <c r="B49" s="478"/>
      <c r="C49" s="479"/>
      <c r="D49" s="32"/>
      <c r="E49" s="32"/>
      <c r="F49" s="32"/>
      <c r="G49" s="32"/>
      <c r="H49" s="32"/>
      <c r="I49" s="33"/>
      <c r="J49" s="480"/>
      <c r="K49" s="475"/>
      <c r="L49" s="481"/>
      <c r="M49" s="33"/>
      <c r="N49" s="477"/>
      <c r="O49" s="348"/>
      <c r="P49" s="348"/>
      <c r="Q49" s="348"/>
      <c r="R49" s="348"/>
      <c r="S49" s="348"/>
      <c r="T49" s="348"/>
      <c r="U49" s="348"/>
      <c r="V49" s="348"/>
      <c r="W49" s="348"/>
      <c r="X49" s="348"/>
      <c r="Y49" s="348"/>
      <c r="Z49" s="348"/>
    </row>
    <row r="50" ht="21.0" customHeight="1">
      <c r="A50" s="339"/>
      <c r="B50" s="478"/>
      <c r="C50" s="479"/>
      <c r="D50" s="32"/>
      <c r="E50" s="32"/>
      <c r="F50" s="32"/>
      <c r="G50" s="32"/>
      <c r="H50" s="32"/>
      <c r="I50" s="33"/>
      <c r="J50" s="480"/>
      <c r="K50" s="475"/>
      <c r="L50" s="481"/>
      <c r="M50" s="33"/>
      <c r="N50" s="477"/>
      <c r="O50" s="348"/>
      <c r="P50" s="348"/>
      <c r="Q50" s="348"/>
      <c r="R50" s="348"/>
      <c r="S50" s="348"/>
      <c r="T50" s="348"/>
      <c r="U50" s="348"/>
      <c r="V50" s="348"/>
      <c r="W50" s="348"/>
      <c r="X50" s="348"/>
      <c r="Y50" s="348"/>
      <c r="Z50" s="348"/>
    </row>
    <row r="51" ht="21.0" customHeight="1">
      <c r="A51" s="339"/>
      <c r="B51" s="478"/>
      <c r="C51" s="479"/>
      <c r="D51" s="32"/>
      <c r="E51" s="32"/>
      <c r="F51" s="32"/>
      <c r="G51" s="32"/>
      <c r="H51" s="32"/>
      <c r="I51" s="33"/>
      <c r="J51" s="480"/>
      <c r="K51" s="475"/>
      <c r="L51" s="481"/>
      <c r="M51" s="33"/>
      <c r="N51" s="477"/>
      <c r="O51" s="348"/>
      <c r="P51" s="348"/>
      <c r="Q51" s="348"/>
      <c r="R51" s="348"/>
      <c r="S51" s="348"/>
      <c r="T51" s="348"/>
      <c r="U51" s="348"/>
      <c r="V51" s="348"/>
      <c r="W51" s="348"/>
      <c r="X51" s="348"/>
      <c r="Y51" s="348"/>
      <c r="Z51" s="348"/>
    </row>
    <row r="52" ht="21.0" customHeight="1">
      <c r="A52" s="339"/>
      <c r="B52" s="482"/>
      <c r="C52" s="483" t="s">
        <v>569</v>
      </c>
      <c r="D52" s="458"/>
      <c r="E52" s="458"/>
      <c r="F52" s="458"/>
      <c r="G52" s="458"/>
      <c r="H52" s="458"/>
      <c r="I52" s="459"/>
      <c r="J52" s="484"/>
      <c r="K52" s="485"/>
      <c r="L52" s="486">
        <v>0.02</v>
      </c>
      <c r="M52" s="459"/>
      <c r="N52" s="487" t="str">
        <f>L52*N98</f>
        <v>#REF!</v>
      </c>
      <c r="O52" s="348"/>
      <c r="P52" s="348"/>
      <c r="Q52" s="348"/>
      <c r="R52" s="348"/>
      <c r="S52" s="348"/>
      <c r="T52" s="348"/>
      <c r="U52" s="348"/>
      <c r="V52" s="348"/>
      <c r="W52" s="348"/>
      <c r="X52" s="348"/>
      <c r="Y52" s="348"/>
      <c r="Z52" s="348"/>
    </row>
    <row r="53" ht="14.25" customHeight="1">
      <c r="A53" s="339"/>
      <c r="B53" s="488" t="s">
        <v>570</v>
      </c>
      <c r="C53" s="367"/>
      <c r="D53" s="367"/>
      <c r="E53" s="367"/>
      <c r="F53" s="367"/>
      <c r="G53" s="367"/>
      <c r="H53" s="367"/>
      <c r="I53" s="367"/>
      <c r="J53" s="367"/>
      <c r="K53" s="367"/>
      <c r="L53" s="367"/>
      <c r="M53" s="368"/>
      <c r="N53" s="489" t="str">
        <f>SUM(N38:N52)</f>
        <v>#ERROR!</v>
      </c>
      <c r="O53" s="348"/>
      <c r="P53" s="348"/>
      <c r="Q53" s="348"/>
      <c r="R53" s="348"/>
      <c r="S53" s="348"/>
      <c r="T53" s="348"/>
      <c r="U53" s="348"/>
      <c r="V53" s="348"/>
      <c r="W53" s="348"/>
      <c r="X53" s="348"/>
      <c r="Y53" s="348"/>
      <c r="Z53" s="348"/>
    </row>
    <row r="54" ht="3.0" customHeight="1">
      <c r="A54" s="339"/>
      <c r="B54" s="490"/>
      <c r="C54" s="448"/>
      <c r="D54" s="448"/>
      <c r="E54" s="448"/>
      <c r="F54" s="448"/>
      <c r="G54" s="448"/>
      <c r="H54" s="448"/>
      <c r="I54" s="448"/>
      <c r="J54" s="448"/>
      <c r="K54" s="448"/>
      <c r="L54" s="448"/>
      <c r="M54" s="448"/>
      <c r="N54" s="449"/>
      <c r="O54" s="348"/>
      <c r="P54" s="348"/>
      <c r="Q54" s="348"/>
      <c r="R54" s="348"/>
      <c r="S54" s="348"/>
      <c r="T54" s="348"/>
      <c r="U54" s="348"/>
      <c r="V54" s="348"/>
      <c r="W54" s="348"/>
      <c r="X54" s="348"/>
      <c r="Y54" s="348"/>
      <c r="Z54" s="348"/>
    </row>
    <row r="55" ht="19.5" customHeight="1">
      <c r="A55" s="339"/>
      <c r="B55" s="491" t="s">
        <v>571</v>
      </c>
      <c r="C55" s="32"/>
      <c r="D55" s="32"/>
      <c r="E55" s="32"/>
      <c r="F55" s="32"/>
      <c r="G55" s="32"/>
      <c r="H55" s="32"/>
      <c r="I55" s="32"/>
      <c r="J55" s="32"/>
      <c r="K55" s="32"/>
      <c r="L55" s="32"/>
      <c r="M55" s="32"/>
      <c r="N55" s="465"/>
      <c r="O55" s="348"/>
      <c r="P55" s="348"/>
      <c r="Q55" s="348"/>
      <c r="R55" s="348"/>
      <c r="S55" s="348"/>
      <c r="T55" s="348"/>
      <c r="U55" s="348"/>
      <c r="V55" s="348"/>
      <c r="W55" s="348"/>
      <c r="X55" s="348"/>
      <c r="Y55" s="348"/>
      <c r="Z55" s="348"/>
    </row>
    <row r="56" ht="6.75" customHeight="1">
      <c r="A56" s="339"/>
      <c r="B56" s="492"/>
      <c r="C56" s="467"/>
      <c r="D56" s="467"/>
      <c r="E56" s="467"/>
      <c r="F56" s="467"/>
      <c r="G56" s="467"/>
      <c r="H56" s="467"/>
      <c r="I56" s="467"/>
      <c r="J56" s="467"/>
      <c r="K56" s="467"/>
      <c r="L56" s="467"/>
      <c r="M56" s="467"/>
      <c r="N56" s="468"/>
      <c r="O56" s="348"/>
      <c r="P56" s="348"/>
      <c r="Q56" s="348"/>
      <c r="R56" s="348"/>
      <c r="S56" s="348"/>
      <c r="T56" s="348"/>
      <c r="U56" s="348"/>
      <c r="V56" s="348"/>
      <c r="W56" s="348"/>
      <c r="X56" s="348"/>
      <c r="Y56" s="348"/>
      <c r="Z56" s="348"/>
    </row>
    <row r="57" ht="21.0" customHeight="1">
      <c r="A57" s="339"/>
      <c r="B57" s="469" t="s">
        <v>522</v>
      </c>
      <c r="C57" s="451" t="s">
        <v>10</v>
      </c>
      <c r="D57" s="452"/>
      <c r="E57" s="452"/>
      <c r="F57" s="452"/>
      <c r="G57" s="452"/>
      <c r="H57" s="452"/>
      <c r="I57" s="453"/>
      <c r="J57" s="470" t="s">
        <v>556</v>
      </c>
      <c r="K57" s="470" t="s">
        <v>14</v>
      </c>
      <c r="L57" s="451" t="s">
        <v>572</v>
      </c>
      <c r="M57" s="453"/>
      <c r="N57" s="471" t="s">
        <v>564</v>
      </c>
      <c r="O57" s="348"/>
      <c r="P57" s="348"/>
      <c r="Q57" s="348"/>
      <c r="R57" s="348"/>
      <c r="S57" s="348"/>
      <c r="T57" s="348"/>
      <c r="U57" s="348"/>
      <c r="V57" s="348"/>
      <c r="W57" s="348"/>
      <c r="X57" s="348"/>
      <c r="Y57" s="348"/>
      <c r="Z57" s="348"/>
    </row>
    <row r="58" ht="39.75" customHeight="1">
      <c r="A58" s="339"/>
      <c r="B58" s="472" t="s">
        <v>573</v>
      </c>
      <c r="C58" s="473" t="s">
        <v>574</v>
      </c>
      <c r="D58" s="29"/>
      <c r="E58" s="29"/>
      <c r="F58" s="29"/>
      <c r="G58" s="29"/>
      <c r="H58" s="29"/>
      <c r="I58" s="30"/>
      <c r="J58" s="493" t="s">
        <v>575</v>
      </c>
      <c r="K58" s="494">
        <f>J78</f>
        <v>0.42</v>
      </c>
      <c r="L58" s="495" t="str">
        <f>VLOOKUP(B58,[6]MATERIALES!$C$6:$F$373,4,0)</f>
        <v>#ERROR!</v>
      </c>
      <c r="M58" s="30"/>
      <c r="N58" s="496" t="str">
        <f t="shared" ref="N58:N72" si="3">K58*L58</f>
        <v>#ERROR!</v>
      </c>
      <c r="O58" s="348"/>
      <c r="P58" s="348"/>
      <c r="Q58" s="348"/>
      <c r="R58" s="348"/>
      <c r="S58" s="348"/>
      <c r="T58" s="348"/>
      <c r="U58" s="348"/>
      <c r="V58" s="348"/>
      <c r="W58" s="348"/>
      <c r="X58" s="348"/>
      <c r="Y58" s="348"/>
      <c r="Z58" s="348"/>
    </row>
    <row r="59" ht="14.25" customHeight="1">
      <c r="A59" s="339"/>
      <c r="B59" s="478"/>
      <c r="C59" s="479"/>
      <c r="D59" s="32"/>
      <c r="E59" s="32"/>
      <c r="F59" s="32"/>
      <c r="G59" s="32"/>
      <c r="H59" s="32"/>
      <c r="I59" s="33"/>
      <c r="J59" s="497"/>
      <c r="K59" s="498"/>
      <c r="L59" s="499"/>
      <c r="M59" s="33"/>
      <c r="N59" s="496">
        <f t="shared" si="3"/>
        <v>0</v>
      </c>
      <c r="O59" s="348"/>
      <c r="P59" s="348"/>
      <c r="Q59" s="348"/>
      <c r="R59" s="348"/>
      <c r="S59" s="348"/>
      <c r="T59" s="348"/>
      <c r="U59" s="348"/>
      <c r="V59" s="348"/>
      <c r="W59" s="348"/>
      <c r="X59" s="348"/>
      <c r="Y59" s="348"/>
      <c r="Z59" s="348"/>
    </row>
    <row r="60" ht="14.25" customHeight="1">
      <c r="A60" s="339"/>
      <c r="B60" s="478"/>
      <c r="C60" s="479"/>
      <c r="D60" s="32"/>
      <c r="E60" s="32"/>
      <c r="F60" s="32"/>
      <c r="G60" s="32"/>
      <c r="H60" s="32"/>
      <c r="I60" s="33"/>
      <c r="J60" s="497"/>
      <c r="K60" s="498"/>
      <c r="L60" s="499"/>
      <c r="M60" s="33"/>
      <c r="N60" s="496">
        <f t="shared" si="3"/>
        <v>0</v>
      </c>
      <c r="O60" s="348"/>
      <c r="P60" s="348"/>
      <c r="Q60" s="348"/>
      <c r="R60" s="348"/>
      <c r="S60" s="348"/>
      <c r="T60" s="348"/>
      <c r="U60" s="348"/>
      <c r="V60" s="348"/>
      <c r="W60" s="348"/>
      <c r="X60" s="348"/>
      <c r="Y60" s="348"/>
      <c r="Z60" s="348"/>
    </row>
    <row r="61" ht="14.25" customHeight="1">
      <c r="A61" s="339"/>
      <c r="B61" s="478"/>
      <c r="C61" s="479"/>
      <c r="D61" s="32"/>
      <c r="E61" s="32"/>
      <c r="F61" s="32"/>
      <c r="G61" s="32"/>
      <c r="H61" s="32"/>
      <c r="I61" s="33"/>
      <c r="J61" s="497"/>
      <c r="K61" s="498"/>
      <c r="L61" s="499"/>
      <c r="M61" s="33"/>
      <c r="N61" s="496">
        <f t="shared" si="3"/>
        <v>0</v>
      </c>
      <c r="O61" s="348"/>
      <c r="P61" s="348"/>
      <c r="Q61" s="348"/>
      <c r="R61" s="348"/>
      <c r="S61" s="348"/>
      <c r="T61" s="348"/>
      <c r="U61" s="348"/>
      <c r="V61" s="348"/>
      <c r="W61" s="348"/>
      <c r="X61" s="348"/>
      <c r="Y61" s="348"/>
      <c r="Z61" s="348"/>
    </row>
    <row r="62" ht="14.25" customHeight="1">
      <c r="A62" s="339"/>
      <c r="B62" s="478"/>
      <c r="C62" s="479"/>
      <c r="D62" s="32"/>
      <c r="E62" s="32"/>
      <c r="F62" s="32"/>
      <c r="G62" s="32"/>
      <c r="H62" s="32"/>
      <c r="I62" s="33"/>
      <c r="J62" s="497"/>
      <c r="K62" s="498"/>
      <c r="L62" s="499"/>
      <c r="M62" s="33"/>
      <c r="N62" s="496">
        <f t="shared" si="3"/>
        <v>0</v>
      </c>
      <c r="O62" s="348"/>
      <c r="P62" s="348"/>
      <c r="Q62" s="348"/>
      <c r="R62" s="348"/>
      <c r="S62" s="348"/>
      <c r="T62" s="348"/>
      <c r="U62" s="348"/>
      <c r="V62" s="348"/>
      <c r="W62" s="348"/>
      <c r="X62" s="348"/>
      <c r="Y62" s="348"/>
      <c r="Z62" s="348"/>
    </row>
    <row r="63" ht="14.25" customHeight="1">
      <c r="A63" s="339"/>
      <c r="B63" s="478"/>
      <c r="C63" s="479"/>
      <c r="D63" s="32"/>
      <c r="E63" s="32"/>
      <c r="F63" s="32"/>
      <c r="G63" s="32"/>
      <c r="H63" s="32"/>
      <c r="I63" s="33"/>
      <c r="J63" s="497"/>
      <c r="K63" s="498"/>
      <c r="L63" s="499"/>
      <c r="M63" s="33"/>
      <c r="N63" s="496">
        <f t="shared" si="3"/>
        <v>0</v>
      </c>
      <c r="O63" s="348"/>
      <c r="P63" s="348"/>
      <c r="Q63" s="348"/>
      <c r="R63" s="348"/>
      <c r="S63" s="348"/>
      <c r="T63" s="348"/>
      <c r="U63" s="348"/>
      <c r="V63" s="348"/>
      <c r="W63" s="348"/>
      <c r="X63" s="348"/>
      <c r="Y63" s="348"/>
      <c r="Z63" s="348"/>
    </row>
    <row r="64" ht="14.25" customHeight="1">
      <c r="A64" s="339"/>
      <c r="B64" s="478"/>
      <c r="C64" s="479"/>
      <c r="D64" s="32"/>
      <c r="E64" s="32"/>
      <c r="F64" s="32"/>
      <c r="G64" s="32"/>
      <c r="H64" s="32"/>
      <c r="I64" s="33"/>
      <c r="J64" s="497"/>
      <c r="K64" s="498"/>
      <c r="L64" s="499"/>
      <c r="M64" s="33"/>
      <c r="N64" s="496">
        <f t="shared" si="3"/>
        <v>0</v>
      </c>
      <c r="O64" s="348"/>
      <c r="P64" s="348"/>
      <c r="Q64" s="348"/>
      <c r="R64" s="348"/>
      <c r="S64" s="348"/>
      <c r="T64" s="348"/>
      <c r="U64" s="348"/>
      <c r="V64" s="348"/>
      <c r="W64" s="348"/>
      <c r="X64" s="348"/>
      <c r="Y64" s="348"/>
      <c r="Z64" s="348"/>
    </row>
    <row r="65" ht="14.25" customHeight="1">
      <c r="A65" s="339"/>
      <c r="B65" s="478"/>
      <c r="C65" s="479"/>
      <c r="D65" s="32"/>
      <c r="E65" s="32"/>
      <c r="F65" s="32"/>
      <c r="G65" s="32"/>
      <c r="H65" s="32"/>
      <c r="I65" s="33"/>
      <c r="J65" s="497"/>
      <c r="K65" s="498"/>
      <c r="L65" s="499"/>
      <c r="M65" s="33"/>
      <c r="N65" s="496">
        <f t="shared" si="3"/>
        <v>0</v>
      </c>
      <c r="O65" s="348"/>
      <c r="P65" s="348"/>
      <c r="Q65" s="348"/>
      <c r="R65" s="348"/>
      <c r="S65" s="348"/>
      <c r="T65" s="348"/>
      <c r="U65" s="348"/>
      <c r="V65" s="348"/>
      <c r="W65" s="348"/>
      <c r="X65" s="348"/>
      <c r="Y65" s="348"/>
      <c r="Z65" s="348"/>
    </row>
    <row r="66" ht="14.25" customHeight="1">
      <c r="A66" s="339"/>
      <c r="B66" s="478"/>
      <c r="C66" s="479"/>
      <c r="D66" s="32"/>
      <c r="E66" s="32"/>
      <c r="F66" s="32"/>
      <c r="G66" s="32"/>
      <c r="H66" s="32"/>
      <c r="I66" s="33"/>
      <c r="J66" s="497"/>
      <c r="K66" s="498"/>
      <c r="L66" s="499"/>
      <c r="M66" s="33"/>
      <c r="N66" s="496">
        <f t="shared" si="3"/>
        <v>0</v>
      </c>
      <c r="O66" s="348"/>
      <c r="P66" s="348"/>
      <c r="Q66" s="348"/>
      <c r="R66" s="348"/>
      <c r="S66" s="348"/>
      <c r="T66" s="348"/>
      <c r="U66" s="348"/>
      <c r="V66" s="348"/>
      <c r="W66" s="348"/>
      <c r="X66" s="348"/>
      <c r="Y66" s="348"/>
      <c r="Z66" s="348"/>
    </row>
    <row r="67" ht="14.25" customHeight="1">
      <c r="A67" s="339"/>
      <c r="B67" s="478"/>
      <c r="C67" s="479"/>
      <c r="D67" s="32"/>
      <c r="E67" s="32"/>
      <c r="F67" s="32"/>
      <c r="G67" s="32"/>
      <c r="H67" s="32"/>
      <c r="I67" s="33"/>
      <c r="J67" s="497"/>
      <c r="K67" s="498"/>
      <c r="L67" s="499"/>
      <c r="M67" s="33"/>
      <c r="N67" s="496">
        <f t="shared" si="3"/>
        <v>0</v>
      </c>
      <c r="O67" s="348"/>
      <c r="P67" s="348"/>
      <c r="Q67" s="348"/>
      <c r="R67" s="348"/>
      <c r="S67" s="348"/>
      <c r="T67" s="348"/>
      <c r="U67" s="348"/>
      <c r="V67" s="348"/>
      <c r="W67" s="348"/>
      <c r="X67" s="348"/>
      <c r="Y67" s="348"/>
      <c r="Z67" s="348"/>
    </row>
    <row r="68" ht="14.25" customHeight="1">
      <c r="A68" s="339"/>
      <c r="B68" s="478"/>
      <c r="C68" s="479"/>
      <c r="D68" s="32"/>
      <c r="E68" s="32"/>
      <c r="F68" s="32"/>
      <c r="G68" s="32"/>
      <c r="H68" s="32"/>
      <c r="I68" s="33"/>
      <c r="J68" s="497"/>
      <c r="K68" s="498"/>
      <c r="L68" s="499"/>
      <c r="M68" s="33"/>
      <c r="N68" s="496">
        <f t="shared" si="3"/>
        <v>0</v>
      </c>
      <c r="O68" s="348"/>
      <c r="P68" s="348"/>
      <c r="Q68" s="348"/>
      <c r="R68" s="348"/>
      <c r="S68" s="348"/>
      <c r="T68" s="348"/>
      <c r="U68" s="348"/>
      <c r="V68" s="348"/>
      <c r="W68" s="348"/>
      <c r="X68" s="348"/>
      <c r="Y68" s="348"/>
      <c r="Z68" s="348"/>
    </row>
    <row r="69" ht="14.25" customHeight="1">
      <c r="A69" s="339"/>
      <c r="B69" s="478"/>
      <c r="C69" s="479"/>
      <c r="D69" s="32"/>
      <c r="E69" s="32"/>
      <c r="F69" s="32"/>
      <c r="G69" s="32"/>
      <c r="H69" s="32"/>
      <c r="I69" s="33"/>
      <c r="J69" s="497"/>
      <c r="K69" s="498"/>
      <c r="L69" s="499"/>
      <c r="M69" s="33"/>
      <c r="N69" s="496">
        <f t="shared" si="3"/>
        <v>0</v>
      </c>
      <c r="O69" s="348"/>
      <c r="P69" s="348"/>
      <c r="Q69" s="348"/>
      <c r="R69" s="348"/>
      <c r="S69" s="348"/>
      <c r="T69" s="348"/>
      <c r="U69" s="348"/>
      <c r="V69" s="348"/>
      <c r="W69" s="348"/>
      <c r="X69" s="348"/>
      <c r="Y69" s="348"/>
      <c r="Z69" s="348"/>
    </row>
    <row r="70" ht="14.25" customHeight="1">
      <c r="A70" s="339"/>
      <c r="B70" s="478"/>
      <c r="C70" s="479"/>
      <c r="D70" s="32"/>
      <c r="E70" s="32"/>
      <c r="F70" s="32"/>
      <c r="G70" s="32"/>
      <c r="H70" s="32"/>
      <c r="I70" s="33"/>
      <c r="J70" s="497"/>
      <c r="K70" s="498"/>
      <c r="L70" s="499"/>
      <c r="M70" s="33"/>
      <c r="N70" s="496">
        <f t="shared" si="3"/>
        <v>0</v>
      </c>
      <c r="O70" s="348"/>
      <c r="P70" s="348"/>
      <c r="Q70" s="348"/>
      <c r="R70" s="348"/>
      <c r="S70" s="348"/>
      <c r="T70" s="348"/>
      <c r="U70" s="348"/>
      <c r="V70" s="348"/>
      <c r="W70" s="348"/>
      <c r="X70" s="348"/>
      <c r="Y70" s="348"/>
      <c r="Z70" s="348"/>
    </row>
    <row r="71" ht="14.25" customHeight="1">
      <c r="A71" s="339"/>
      <c r="B71" s="478"/>
      <c r="C71" s="479"/>
      <c r="D71" s="32"/>
      <c r="E71" s="32"/>
      <c r="F71" s="32"/>
      <c r="G71" s="32"/>
      <c r="H71" s="32"/>
      <c r="I71" s="33"/>
      <c r="J71" s="497"/>
      <c r="K71" s="498"/>
      <c r="L71" s="499"/>
      <c r="M71" s="33"/>
      <c r="N71" s="496">
        <f t="shared" si="3"/>
        <v>0</v>
      </c>
      <c r="O71" s="348"/>
      <c r="P71" s="348"/>
      <c r="Q71" s="348"/>
      <c r="R71" s="348"/>
      <c r="S71" s="348"/>
      <c r="T71" s="348"/>
      <c r="U71" s="348"/>
      <c r="V71" s="348"/>
      <c r="W71" s="348"/>
      <c r="X71" s="348"/>
      <c r="Y71" s="348"/>
      <c r="Z71" s="348"/>
    </row>
    <row r="72" ht="15.75" customHeight="1">
      <c r="A72" s="339"/>
      <c r="B72" s="500"/>
      <c r="C72" s="483"/>
      <c r="D72" s="458"/>
      <c r="E72" s="458"/>
      <c r="F72" s="458"/>
      <c r="G72" s="458"/>
      <c r="H72" s="458"/>
      <c r="I72" s="459"/>
      <c r="J72" s="484"/>
      <c r="K72" s="501"/>
      <c r="L72" s="502"/>
      <c r="M72" s="459"/>
      <c r="N72" s="503">
        <f t="shared" si="3"/>
        <v>0</v>
      </c>
      <c r="O72" s="348"/>
      <c r="P72" s="348"/>
      <c r="Q72" s="348"/>
      <c r="R72" s="348"/>
      <c r="S72" s="348"/>
      <c r="T72" s="348"/>
      <c r="U72" s="348"/>
      <c r="V72" s="348"/>
      <c r="W72" s="348"/>
      <c r="X72" s="348"/>
      <c r="Y72" s="348"/>
      <c r="Z72" s="348"/>
    </row>
    <row r="73" ht="14.25" customHeight="1">
      <c r="A73" s="339"/>
      <c r="B73" s="488" t="s">
        <v>570</v>
      </c>
      <c r="C73" s="367"/>
      <c r="D73" s="367"/>
      <c r="E73" s="367"/>
      <c r="F73" s="367"/>
      <c r="G73" s="367"/>
      <c r="H73" s="367"/>
      <c r="I73" s="367"/>
      <c r="J73" s="367"/>
      <c r="K73" s="367"/>
      <c r="L73" s="367"/>
      <c r="M73" s="368"/>
      <c r="N73" s="504" t="str">
        <f>SUM(N58:N72)</f>
        <v>#ERROR!</v>
      </c>
      <c r="O73" s="348"/>
      <c r="P73" s="348"/>
      <c r="Q73" s="348"/>
      <c r="R73" s="348"/>
      <c r="S73" s="348"/>
      <c r="T73" s="348"/>
      <c r="U73" s="348"/>
      <c r="V73" s="348"/>
      <c r="W73" s="348"/>
      <c r="X73" s="348"/>
      <c r="Y73" s="348"/>
      <c r="Z73" s="348"/>
    </row>
    <row r="74" ht="4.5" customHeight="1">
      <c r="A74" s="339"/>
      <c r="B74" s="447"/>
      <c r="C74" s="448"/>
      <c r="D74" s="448"/>
      <c r="E74" s="448"/>
      <c r="F74" s="448"/>
      <c r="G74" s="448"/>
      <c r="H74" s="448"/>
      <c r="I74" s="448"/>
      <c r="J74" s="448"/>
      <c r="K74" s="448"/>
      <c r="L74" s="448"/>
      <c r="M74" s="448"/>
      <c r="N74" s="449"/>
      <c r="O74" s="348"/>
      <c r="P74" s="348"/>
      <c r="Q74" s="348"/>
      <c r="R74" s="348"/>
      <c r="S74" s="348"/>
      <c r="T74" s="348"/>
      <c r="U74" s="348"/>
      <c r="V74" s="348"/>
      <c r="W74" s="348"/>
      <c r="X74" s="348"/>
      <c r="Y74" s="348"/>
      <c r="Z74" s="348"/>
    </row>
    <row r="75" ht="18.75" customHeight="1">
      <c r="A75" s="419"/>
      <c r="B75" s="491" t="s">
        <v>576</v>
      </c>
      <c r="C75" s="32"/>
      <c r="D75" s="32"/>
      <c r="E75" s="32"/>
      <c r="F75" s="32"/>
      <c r="G75" s="32"/>
      <c r="H75" s="32"/>
      <c r="I75" s="32"/>
      <c r="J75" s="32"/>
      <c r="K75" s="32"/>
      <c r="L75" s="32"/>
      <c r="M75" s="32"/>
      <c r="N75" s="465"/>
      <c r="O75" s="426"/>
      <c r="P75" s="426"/>
      <c r="Q75" s="426"/>
      <c r="R75" s="426"/>
      <c r="S75" s="426"/>
      <c r="T75" s="426"/>
      <c r="U75" s="426"/>
      <c r="V75" s="426"/>
      <c r="W75" s="426"/>
      <c r="X75" s="426"/>
      <c r="Y75" s="426"/>
      <c r="Z75" s="426"/>
    </row>
    <row r="76" ht="6.75" customHeight="1">
      <c r="A76" s="339"/>
      <c r="B76" s="505"/>
      <c r="C76" s="24"/>
      <c r="D76" s="24"/>
      <c r="E76" s="24"/>
      <c r="F76" s="24"/>
      <c r="G76" s="24"/>
      <c r="H76" s="24"/>
      <c r="I76" s="24"/>
      <c r="J76" s="24"/>
      <c r="K76" s="24"/>
      <c r="L76" s="24"/>
      <c r="M76" s="24"/>
      <c r="N76" s="506"/>
      <c r="O76" s="348"/>
      <c r="P76" s="348"/>
      <c r="Q76" s="348"/>
      <c r="R76" s="348"/>
      <c r="S76" s="348"/>
      <c r="T76" s="348"/>
      <c r="U76" s="348"/>
      <c r="V76" s="348"/>
      <c r="W76" s="348"/>
      <c r="X76" s="348"/>
      <c r="Y76" s="348"/>
      <c r="Z76" s="348"/>
    </row>
    <row r="77" ht="21.0" customHeight="1">
      <c r="A77" s="339"/>
      <c r="B77" s="469" t="s">
        <v>522</v>
      </c>
      <c r="C77" s="451" t="s">
        <v>10</v>
      </c>
      <c r="D77" s="452"/>
      <c r="E77" s="452"/>
      <c r="F77" s="452"/>
      <c r="G77" s="452"/>
      <c r="H77" s="453"/>
      <c r="I77" s="470" t="s">
        <v>556</v>
      </c>
      <c r="J77" s="470" t="s">
        <v>577</v>
      </c>
      <c r="K77" s="470" t="s">
        <v>578</v>
      </c>
      <c r="L77" s="470" t="s">
        <v>579</v>
      </c>
      <c r="M77" s="470" t="s">
        <v>580</v>
      </c>
      <c r="N77" s="471" t="s">
        <v>564</v>
      </c>
      <c r="O77" s="348"/>
      <c r="P77" s="348"/>
      <c r="Q77" s="348"/>
      <c r="R77" s="348"/>
      <c r="S77" s="348"/>
      <c r="T77" s="348"/>
      <c r="U77" s="348"/>
      <c r="V77" s="348"/>
      <c r="W77" s="348"/>
      <c r="X77" s="348"/>
      <c r="Y77" s="348"/>
      <c r="Z77" s="348"/>
    </row>
    <row r="78" ht="14.25" customHeight="1">
      <c r="A78" s="339"/>
      <c r="B78" s="507" t="s">
        <v>581</v>
      </c>
      <c r="C78" s="473" t="s">
        <v>582</v>
      </c>
      <c r="D78" s="29"/>
      <c r="E78" s="29"/>
      <c r="F78" s="29"/>
      <c r="G78" s="29"/>
      <c r="H78" s="30"/>
      <c r="I78" s="508" t="s">
        <v>583</v>
      </c>
      <c r="J78" s="509">
        <v>0.42</v>
      </c>
      <c r="K78" s="509">
        <v>1.0</v>
      </c>
      <c r="L78" s="509">
        <f>J78*K78</f>
        <v>0.42</v>
      </c>
      <c r="M78" s="510" t="str">
        <f>VLOOKUP(B78,[6]TRANSPORTE!$C$6:$F$40,4,0)</f>
        <v>#ERROR!</v>
      </c>
      <c r="N78" s="511" t="str">
        <f t="shared" ref="N78:N82" si="4">L78*M78</f>
        <v>#ERROR!</v>
      </c>
      <c r="O78" s="348"/>
      <c r="P78" s="348"/>
      <c r="Q78" s="348"/>
      <c r="R78" s="348"/>
      <c r="S78" s="348"/>
      <c r="T78" s="348"/>
      <c r="U78" s="348"/>
      <c r="V78" s="348"/>
      <c r="W78" s="348"/>
      <c r="X78" s="348"/>
      <c r="Y78" s="348"/>
      <c r="Z78" s="348"/>
    </row>
    <row r="79" ht="14.25" customHeight="1">
      <c r="A79" s="339"/>
      <c r="B79" s="512"/>
      <c r="C79" s="479"/>
      <c r="D79" s="32"/>
      <c r="E79" s="32"/>
      <c r="F79" s="32"/>
      <c r="G79" s="32"/>
      <c r="H79" s="33"/>
      <c r="I79" s="513"/>
      <c r="J79" s="514"/>
      <c r="K79" s="514"/>
      <c r="L79" s="514"/>
      <c r="M79" s="515"/>
      <c r="N79" s="511">
        <f t="shared" si="4"/>
        <v>0</v>
      </c>
      <c r="O79" s="348"/>
      <c r="P79" s="348"/>
      <c r="Q79" s="348"/>
      <c r="R79" s="348"/>
      <c r="S79" s="348"/>
      <c r="T79" s="348"/>
      <c r="U79" s="348"/>
      <c r="V79" s="348"/>
      <c r="W79" s="348"/>
      <c r="X79" s="348"/>
      <c r="Y79" s="348"/>
      <c r="Z79" s="348"/>
    </row>
    <row r="80" ht="14.25" customHeight="1">
      <c r="A80" s="339"/>
      <c r="B80" s="512"/>
      <c r="C80" s="479"/>
      <c r="D80" s="32"/>
      <c r="E80" s="32"/>
      <c r="F80" s="32"/>
      <c r="G80" s="32"/>
      <c r="H80" s="33"/>
      <c r="I80" s="513"/>
      <c r="J80" s="514"/>
      <c r="K80" s="514"/>
      <c r="L80" s="514"/>
      <c r="M80" s="515"/>
      <c r="N80" s="511">
        <f t="shared" si="4"/>
        <v>0</v>
      </c>
      <c r="O80" s="348"/>
      <c r="P80" s="348"/>
      <c r="Q80" s="348"/>
      <c r="R80" s="348"/>
      <c r="S80" s="348"/>
      <c r="T80" s="348"/>
      <c r="U80" s="348"/>
      <c r="V80" s="348"/>
      <c r="W80" s="348"/>
      <c r="X80" s="348"/>
      <c r="Y80" s="348"/>
      <c r="Z80" s="348"/>
    </row>
    <row r="81" ht="14.25" customHeight="1">
      <c r="A81" s="339"/>
      <c r="B81" s="512"/>
      <c r="C81" s="479"/>
      <c r="D81" s="32"/>
      <c r="E81" s="32"/>
      <c r="F81" s="32"/>
      <c r="G81" s="32"/>
      <c r="H81" s="33"/>
      <c r="I81" s="513"/>
      <c r="J81" s="514"/>
      <c r="K81" s="514"/>
      <c r="L81" s="514"/>
      <c r="M81" s="515"/>
      <c r="N81" s="511">
        <f t="shared" si="4"/>
        <v>0</v>
      </c>
      <c r="O81" s="348"/>
      <c r="P81" s="348"/>
      <c r="Q81" s="348"/>
      <c r="R81" s="348"/>
      <c r="S81" s="348"/>
      <c r="T81" s="348"/>
      <c r="U81" s="348"/>
      <c r="V81" s="348"/>
      <c r="W81" s="348"/>
      <c r="X81" s="348"/>
      <c r="Y81" s="348"/>
      <c r="Z81" s="348"/>
    </row>
    <row r="82" ht="15.75" customHeight="1">
      <c r="A82" s="339"/>
      <c r="B82" s="482"/>
      <c r="C82" s="483"/>
      <c r="D82" s="458"/>
      <c r="E82" s="458"/>
      <c r="F82" s="458"/>
      <c r="G82" s="458"/>
      <c r="H82" s="459"/>
      <c r="I82" s="516"/>
      <c r="J82" s="517"/>
      <c r="K82" s="517"/>
      <c r="L82" s="517"/>
      <c r="M82" s="518"/>
      <c r="N82" s="519">
        <f t="shared" si="4"/>
        <v>0</v>
      </c>
      <c r="O82" s="348"/>
      <c r="P82" s="348"/>
      <c r="Q82" s="348"/>
      <c r="R82" s="348"/>
      <c r="S82" s="348"/>
      <c r="T82" s="348"/>
      <c r="U82" s="348"/>
      <c r="V82" s="348"/>
      <c r="W82" s="348"/>
      <c r="X82" s="348"/>
      <c r="Y82" s="348"/>
      <c r="Z82" s="348"/>
    </row>
    <row r="83" ht="14.25" customHeight="1">
      <c r="A83" s="339"/>
      <c r="B83" s="488" t="s">
        <v>570</v>
      </c>
      <c r="C83" s="367"/>
      <c r="D83" s="367"/>
      <c r="E83" s="367"/>
      <c r="F83" s="367"/>
      <c r="G83" s="367"/>
      <c r="H83" s="367"/>
      <c r="I83" s="367"/>
      <c r="J83" s="367"/>
      <c r="K83" s="367"/>
      <c r="L83" s="367"/>
      <c r="M83" s="368"/>
      <c r="N83" s="504" t="str">
        <f>SUM(N78:N82)</f>
        <v>#ERROR!</v>
      </c>
      <c r="O83" s="348"/>
      <c r="P83" s="348"/>
      <c r="Q83" s="348"/>
      <c r="R83" s="348"/>
      <c r="S83" s="348"/>
      <c r="T83" s="348"/>
      <c r="U83" s="348"/>
      <c r="V83" s="348"/>
      <c r="W83" s="348"/>
      <c r="X83" s="348"/>
      <c r="Y83" s="348"/>
      <c r="Z83" s="348"/>
    </row>
    <row r="84" ht="3.75" customHeight="1">
      <c r="A84" s="339"/>
      <c r="B84" s="447"/>
      <c r="C84" s="448"/>
      <c r="D84" s="448"/>
      <c r="E84" s="448"/>
      <c r="F84" s="448"/>
      <c r="G84" s="448"/>
      <c r="H84" s="448"/>
      <c r="I84" s="448"/>
      <c r="J84" s="448"/>
      <c r="K84" s="448"/>
      <c r="L84" s="448"/>
      <c r="M84" s="448"/>
      <c r="N84" s="449"/>
      <c r="O84" s="348"/>
      <c r="P84" s="348"/>
      <c r="Q84" s="348"/>
      <c r="R84" s="348"/>
      <c r="S84" s="348"/>
      <c r="T84" s="348"/>
      <c r="U84" s="348"/>
      <c r="V84" s="348"/>
      <c r="W84" s="348"/>
      <c r="X84" s="348"/>
      <c r="Y84" s="348"/>
      <c r="Z84" s="348"/>
    </row>
    <row r="85" ht="19.5" customHeight="1">
      <c r="A85" s="339"/>
      <c r="B85" s="464" t="s">
        <v>584</v>
      </c>
      <c r="C85" s="32"/>
      <c r="D85" s="32"/>
      <c r="E85" s="32"/>
      <c r="F85" s="32"/>
      <c r="G85" s="32"/>
      <c r="H85" s="32"/>
      <c r="I85" s="32"/>
      <c r="J85" s="32"/>
      <c r="K85" s="32"/>
      <c r="L85" s="32"/>
      <c r="M85" s="32"/>
      <c r="N85" s="465"/>
      <c r="O85" s="348"/>
      <c r="P85" s="348"/>
      <c r="Q85" s="348"/>
      <c r="R85" s="348"/>
      <c r="S85" s="348"/>
      <c r="T85" s="348"/>
      <c r="U85" s="348"/>
      <c r="V85" s="348"/>
      <c r="W85" s="348"/>
      <c r="X85" s="348"/>
      <c r="Y85" s="348"/>
      <c r="Z85" s="348"/>
    </row>
    <row r="86" ht="5.25" customHeight="1">
      <c r="A86" s="339"/>
      <c r="B86" s="520"/>
      <c r="C86" s="458"/>
      <c r="D86" s="458"/>
      <c r="E86" s="458"/>
      <c r="F86" s="458"/>
      <c r="G86" s="458"/>
      <c r="H86" s="458"/>
      <c r="I86" s="458"/>
      <c r="J86" s="458"/>
      <c r="K86" s="458"/>
      <c r="L86" s="458"/>
      <c r="M86" s="458"/>
      <c r="N86" s="521"/>
      <c r="O86" s="348"/>
      <c r="P86" s="348"/>
      <c r="Q86" s="348"/>
      <c r="R86" s="348"/>
      <c r="S86" s="348"/>
      <c r="T86" s="348"/>
      <c r="U86" s="348"/>
      <c r="V86" s="348"/>
      <c r="W86" s="348"/>
      <c r="X86" s="348"/>
      <c r="Y86" s="348"/>
      <c r="Z86" s="348"/>
    </row>
    <row r="87" ht="21.0" customHeight="1">
      <c r="A87" s="339"/>
      <c r="B87" s="469" t="s">
        <v>522</v>
      </c>
      <c r="C87" s="451" t="s">
        <v>10</v>
      </c>
      <c r="D87" s="452"/>
      <c r="E87" s="452"/>
      <c r="F87" s="452"/>
      <c r="G87" s="452"/>
      <c r="H87" s="453"/>
      <c r="I87" s="470" t="s">
        <v>585</v>
      </c>
      <c r="J87" s="470" t="s">
        <v>586</v>
      </c>
      <c r="K87" s="470" t="s">
        <v>587</v>
      </c>
      <c r="L87" s="451" t="s">
        <v>563</v>
      </c>
      <c r="M87" s="453"/>
      <c r="N87" s="471" t="s">
        <v>564</v>
      </c>
      <c r="O87" s="348"/>
      <c r="P87" s="348"/>
      <c r="Q87" s="348"/>
      <c r="R87" s="348"/>
      <c r="S87" s="348"/>
      <c r="T87" s="348"/>
      <c r="U87" s="348"/>
      <c r="V87" s="348"/>
      <c r="W87" s="348"/>
      <c r="X87" s="348"/>
      <c r="Y87" s="348"/>
      <c r="Z87" s="348"/>
    </row>
    <row r="88" ht="14.25" customHeight="1">
      <c r="A88" s="339"/>
      <c r="B88" s="507" t="s">
        <v>588</v>
      </c>
      <c r="C88" s="473" t="s">
        <v>589</v>
      </c>
      <c r="D88" s="29"/>
      <c r="E88" s="29"/>
      <c r="F88" s="29"/>
      <c r="G88" s="29"/>
      <c r="H88" s="29"/>
      <c r="I88" s="510" t="str">
        <f t="shared" ref="I88:I89" si="5">K88/J88*100</f>
        <v>#REF!</v>
      </c>
      <c r="J88" s="522">
        <v>185.0</v>
      </c>
      <c r="K88" s="510" t="str">
        <f t="shared" ref="K88:K89" si="6">VLOOKUP(B88,'[6]MANO DE OBRA'!$C$15:$F$79,4,0)</f>
        <v>#REF!</v>
      </c>
      <c r="L88" s="523">
        <f t="shared" ref="L88:L89" si="7">(1/$L$38)*8</f>
        <v>176</v>
      </c>
      <c r="M88" s="30"/>
      <c r="N88" s="511" t="str">
        <f t="shared" ref="N88:N89" si="8">K88/L88</f>
        <v>#REF!</v>
      </c>
      <c r="O88" s="348"/>
      <c r="P88" s="348"/>
      <c r="Q88" s="348"/>
      <c r="R88" s="348"/>
      <c r="S88" s="348"/>
      <c r="T88" s="348"/>
      <c r="U88" s="348"/>
      <c r="V88" s="348"/>
      <c r="W88" s="348"/>
      <c r="X88" s="348"/>
      <c r="Y88" s="348"/>
      <c r="Z88" s="348"/>
    </row>
    <row r="89" ht="14.25" customHeight="1">
      <c r="A89" s="339"/>
      <c r="B89" s="512" t="s">
        <v>590</v>
      </c>
      <c r="C89" s="479" t="s">
        <v>591</v>
      </c>
      <c r="D89" s="32"/>
      <c r="E89" s="32"/>
      <c r="F89" s="32"/>
      <c r="G89" s="32"/>
      <c r="H89" s="33"/>
      <c r="I89" s="515" t="str">
        <f t="shared" si="5"/>
        <v>#REF!</v>
      </c>
      <c r="J89" s="524">
        <v>185.0</v>
      </c>
      <c r="K89" s="515" t="str">
        <f t="shared" si="6"/>
        <v>#REF!</v>
      </c>
      <c r="L89" s="523">
        <f t="shared" si="7"/>
        <v>176</v>
      </c>
      <c r="M89" s="30"/>
      <c r="N89" s="511" t="str">
        <f t="shared" si="8"/>
        <v>#REF!</v>
      </c>
      <c r="O89" s="348"/>
      <c r="P89" s="348"/>
      <c r="Q89" s="348"/>
      <c r="R89" s="348"/>
      <c r="S89" s="348"/>
      <c r="T89" s="348"/>
      <c r="U89" s="348"/>
      <c r="V89" s="348"/>
      <c r="W89" s="348"/>
      <c r="X89" s="348"/>
      <c r="Y89" s="348"/>
      <c r="Z89" s="348"/>
    </row>
    <row r="90" ht="14.25" customHeight="1">
      <c r="A90" s="339"/>
      <c r="B90" s="512"/>
      <c r="C90" s="479"/>
      <c r="D90" s="32"/>
      <c r="E90" s="32"/>
      <c r="F90" s="32"/>
      <c r="G90" s="32"/>
      <c r="H90" s="33"/>
      <c r="I90" s="515"/>
      <c r="J90" s="524"/>
      <c r="K90" s="515"/>
      <c r="L90" s="525"/>
      <c r="M90" s="33"/>
      <c r="N90" s="526"/>
      <c r="O90" s="348"/>
      <c r="P90" s="348"/>
      <c r="Q90" s="348"/>
      <c r="R90" s="348"/>
      <c r="S90" s="348"/>
      <c r="T90" s="348"/>
      <c r="U90" s="348"/>
      <c r="V90" s="348"/>
      <c r="W90" s="348"/>
      <c r="X90" s="348"/>
      <c r="Y90" s="348"/>
      <c r="Z90" s="348"/>
    </row>
    <row r="91" ht="14.25" customHeight="1">
      <c r="A91" s="339"/>
      <c r="B91" s="512"/>
      <c r="C91" s="479"/>
      <c r="D91" s="32"/>
      <c r="E91" s="32"/>
      <c r="F91" s="32"/>
      <c r="G91" s="32"/>
      <c r="H91" s="33"/>
      <c r="I91" s="515"/>
      <c r="J91" s="524"/>
      <c r="K91" s="515"/>
      <c r="L91" s="525"/>
      <c r="M91" s="33"/>
      <c r="N91" s="526"/>
      <c r="O91" s="348"/>
      <c r="P91" s="348"/>
      <c r="Q91" s="348"/>
      <c r="R91" s="348"/>
      <c r="S91" s="348"/>
      <c r="T91" s="348"/>
      <c r="U91" s="348"/>
      <c r="V91" s="348"/>
      <c r="W91" s="348"/>
      <c r="X91" s="348"/>
      <c r="Y91" s="348"/>
      <c r="Z91" s="348"/>
    </row>
    <row r="92" ht="14.25" customHeight="1">
      <c r="A92" s="339"/>
      <c r="B92" s="512"/>
      <c r="C92" s="479"/>
      <c r="D92" s="32"/>
      <c r="E92" s="32"/>
      <c r="F92" s="32"/>
      <c r="G92" s="32"/>
      <c r="H92" s="33"/>
      <c r="I92" s="515"/>
      <c r="J92" s="524"/>
      <c r="K92" s="515"/>
      <c r="L92" s="525"/>
      <c r="M92" s="33"/>
      <c r="N92" s="526"/>
      <c r="O92" s="348"/>
      <c r="P92" s="348"/>
      <c r="Q92" s="348"/>
      <c r="R92" s="348"/>
      <c r="S92" s="348"/>
      <c r="T92" s="348"/>
      <c r="U92" s="348"/>
      <c r="V92" s="348"/>
      <c r="W92" s="348"/>
      <c r="X92" s="348"/>
      <c r="Y92" s="348"/>
      <c r="Z92" s="348"/>
    </row>
    <row r="93" ht="14.25" customHeight="1">
      <c r="A93" s="339"/>
      <c r="B93" s="512"/>
      <c r="C93" s="479"/>
      <c r="D93" s="32"/>
      <c r="E93" s="32"/>
      <c r="F93" s="32"/>
      <c r="G93" s="32"/>
      <c r="H93" s="33"/>
      <c r="I93" s="515"/>
      <c r="J93" s="524"/>
      <c r="K93" s="515"/>
      <c r="L93" s="525"/>
      <c r="M93" s="33"/>
      <c r="N93" s="526"/>
      <c r="O93" s="348"/>
      <c r="P93" s="348"/>
      <c r="Q93" s="348"/>
      <c r="R93" s="348"/>
      <c r="S93" s="348"/>
      <c r="T93" s="348"/>
      <c r="U93" s="348"/>
      <c r="V93" s="348"/>
      <c r="W93" s="348"/>
      <c r="X93" s="348"/>
      <c r="Y93" s="348"/>
      <c r="Z93" s="348"/>
    </row>
    <row r="94" ht="14.25" customHeight="1">
      <c r="A94" s="339"/>
      <c r="B94" s="512"/>
      <c r="C94" s="479"/>
      <c r="D94" s="32"/>
      <c r="E94" s="32"/>
      <c r="F94" s="32"/>
      <c r="G94" s="32"/>
      <c r="H94" s="33"/>
      <c r="I94" s="515"/>
      <c r="J94" s="524"/>
      <c r="K94" s="515"/>
      <c r="L94" s="525"/>
      <c r="M94" s="33"/>
      <c r="N94" s="526"/>
      <c r="O94" s="348"/>
      <c r="P94" s="348"/>
      <c r="Q94" s="348"/>
      <c r="R94" s="348"/>
      <c r="S94" s="348"/>
      <c r="T94" s="348"/>
      <c r="U94" s="348"/>
      <c r="V94" s="348"/>
      <c r="W94" s="348"/>
      <c r="X94" s="348"/>
      <c r="Y94" s="348"/>
      <c r="Z94" s="348"/>
    </row>
    <row r="95" ht="14.25" customHeight="1">
      <c r="A95" s="339"/>
      <c r="B95" s="512"/>
      <c r="C95" s="479"/>
      <c r="D95" s="32"/>
      <c r="E95" s="32"/>
      <c r="F95" s="32"/>
      <c r="G95" s="32"/>
      <c r="H95" s="33"/>
      <c r="I95" s="515"/>
      <c r="J95" s="524"/>
      <c r="K95" s="515"/>
      <c r="L95" s="525"/>
      <c r="M95" s="33"/>
      <c r="N95" s="526"/>
      <c r="O95" s="348"/>
      <c r="P95" s="348"/>
      <c r="Q95" s="348"/>
      <c r="R95" s="348"/>
      <c r="S95" s="348"/>
      <c r="T95" s="348"/>
      <c r="U95" s="348"/>
      <c r="V95" s="348"/>
      <c r="W95" s="348"/>
      <c r="X95" s="348"/>
      <c r="Y95" s="348"/>
      <c r="Z95" s="348"/>
    </row>
    <row r="96" ht="14.25" customHeight="1">
      <c r="A96" s="339"/>
      <c r="B96" s="512"/>
      <c r="C96" s="479"/>
      <c r="D96" s="32"/>
      <c r="E96" s="32"/>
      <c r="F96" s="32"/>
      <c r="G96" s="32"/>
      <c r="H96" s="33"/>
      <c r="I96" s="515"/>
      <c r="J96" s="524"/>
      <c r="K96" s="515"/>
      <c r="L96" s="525"/>
      <c r="M96" s="33"/>
      <c r="N96" s="526"/>
      <c r="O96" s="348"/>
      <c r="P96" s="348"/>
      <c r="Q96" s="348"/>
      <c r="R96" s="348"/>
      <c r="S96" s="348"/>
      <c r="T96" s="348"/>
      <c r="U96" s="348"/>
      <c r="V96" s="348"/>
      <c r="W96" s="348"/>
      <c r="X96" s="348"/>
      <c r="Y96" s="348"/>
      <c r="Z96" s="348"/>
    </row>
    <row r="97" ht="15.75" customHeight="1">
      <c r="A97" s="339"/>
      <c r="B97" s="527"/>
      <c r="C97" s="528"/>
      <c r="D97" s="458"/>
      <c r="E97" s="458"/>
      <c r="F97" s="458"/>
      <c r="G97" s="458"/>
      <c r="H97" s="459"/>
      <c r="I97" s="529"/>
      <c r="J97" s="530"/>
      <c r="K97" s="529"/>
      <c r="L97" s="531"/>
      <c r="M97" s="459"/>
      <c r="N97" s="532"/>
      <c r="O97" s="348"/>
      <c r="P97" s="348"/>
      <c r="Q97" s="348"/>
      <c r="R97" s="348"/>
      <c r="S97" s="348"/>
      <c r="T97" s="348"/>
      <c r="U97" s="348"/>
      <c r="V97" s="348"/>
      <c r="W97" s="348"/>
      <c r="X97" s="348"/>
      <c r="Y97" s="348"/>
      <c r="Z97" s="348"/>
    </row>
    <row r="98" ht="14.25" customHeight="1">
      <c r="A98" s="339"/>
      <c r="B98" s="533" t="s">
        <v>570</v>
      </c>
      <c r="C98" s="255"/>
      <c r="D98" s="255"/>
      <c r="E98" s="255"/>
      <c r="F98" s="255"/>
      <c r="G98" s="255"/>
      <c r="H98" s="255"/>
      <c r="I98" s="255"/>
      <c r="J98" s="255"/>
      <c r="K98" s="255"/>
      <c r="L98" s="255"/>
      <c r="M98" s="257"/>
      <c r="N98" s="534" t="str">
        <f>SUM(N88:N97)</f>
        <v>#REF!</v>
      </c>
      <c r="O98" s="348"/>
      <c r="P98" s="348"/>
      <c r="Q98" s="348"/>
      <c r="R98" s="348"/>
      <c r="S98" s="348"/>
      <c r="T98" s="348"/>
      <c r="U98" s="348"/>
      <c r="V98" s="348"/>
      <c r="W98" s="348"/>
      <c r="X98" s="348"/>
      <c r="Y98" s="348"/>
      <c r="Z98" s="348"/>
    </row>
    <row r="99" ht="4.5" customHeight="1">
      <c r="A99" s="339"/>
      <c r="B99" s="447"/>
      <c r="C99" s="448"/>
      <c r="D99" s="448"/>
      <c r="E99" s="448"/>
      <c r="F99" s="448"/>
      <c r="G99" s="448"/>
      <c r="H99" s="448"/>
      <c r="I99" s="448"/>
      <c r="J99" s="448"/>
      <c r="K99" s="448"/>
      <c r="L99" s="448"/>
      <c r="M99" s="448"/>
      <c r="N99" s="449"/>
      <c r="O99" s="348"/>
      <c r="P99" s="348"/>
      <c r="Q99" s="348"/>
      <c r="R99" s="348"/>
      <c r="S99" s="348"/>
      <c r="T99" s="348"/>
      <c r="U99" s="348"/>
      <c r="V99" s="348"/>
      <c r="W99" s="348"/>
      <c r="X99" s="348"/>
      <c r="Y99" s="348"/>
      <c r="Z99" s="348"/>
    </row>
    <row r="100" ht="14.25" customHeight="1">
      <c r="A100" s="339"/>
      <c r="B100" s="535" t="s">
        <v>592</v>
      </c>
      <c r="C100" s="255"/>
      <c r="D100" s="255"/>
      <c r="E100" s="255"/>
      <c r="F100" s="255"/>
      <c r="G100" s="255"/>
      <c r="H100" s="255"/>
      <c r="I100" s="255"/>
      <c r="J100" s="255"/>
      <c r="K100" s="255"/>
      <c r="L100" s="255"/>
      <c r="M100" s="257"/>
      <c r="N100" s="534" t="str">
        <f>N53+N73+N83+N98</f>
        <v>#ERROR!</v>
      </c>
      <c r="O100" s="348"/>
      <c r="P100" s="348"/>
      <c r="Q100" s="348"/>
      <c r="R100" s="348"/>
      <c r="S100" s="348"/>
      <c r="T100" s="348"/>
      <c r="U100" s="348"/>
      <c r="V100" s="348"/>
      <c r="W100" s="348"/>
      <c r="X100" s="348"/>
      <c r="Y100" s="348"/>
      <c r="Z100" s="348"/>
    </row>
    <row r="101" ht="4.5" customHeight="1">
      <c r="A101" s="339"/>
      <c r="B101" s="447"/>
      <c r="C101" s="448"/>
      <c r="D101" s="448"/>
      <c r="E101" s="448"/>
      <c r="F101" s="448"/>
      <c r="G101" s="448"/>
      <c r="H101" s="448"/>
      <c r="I101" s="448"/>
      <c r="J101" s="448"/>
      <c r="K101" s="448"/>
      <c r="L101" s="448"/>
      <c r="M101" s="448"/>
      <c r="N101" s="449"/>
      <c r="O101" s="348"/>
      <c r="P101" s="348"/>
      <c r="Q101" s="348"/>
      <c r="R101" s="348"/>
      <c r="S101" s="348"/>
      <c r="T101" s="348"/>
      <c r="U101" s="348"/>
      <c r="V101" s="348"/>
      <c r="W101" s="348"/>
      <c r="X101" s="348"/>
      <c r="Y101" s="348"/>
      <c r="Z101" s="348"/>
    </row>
    <row r="102" ht="22.5" customHeight="1">
      <c r="A102" s="339"/>
      <c r="B102" s="464" t="s">
        <v>593</v>
      </c>
      <c r="C102" s="32"/>
      <c r="D102" s="32"/>
      <c r="E102" s="32"/>
      <c r="F102" s="32"/>
      <c r="G102" s="32"/>
      <c r="H102" s="32"/>
      <c r="I102" s="32"/>
      <c r="J102" s="32"/>
      <c r="K102" s="32"/>
      <c r="L102" s="32"/>
      <c r="M102" s="32"/>
      <c r="N102" s="465"/>
      <c r="O102" s="348"/>
      <c r="P102" s="348"/>
      <c r="Q102" s="348"/>
      <c r="R102" s="348"/>
      <c r="S102" s="348"/>
      <c r="T102" s="348"/>
      <c r="U102" s="348"/>
      <c r="V102" s="348"/>
      <c r="W102" s="348"/>
      <c r="X102" s="348"/>
      <c r="Y102" s="348"/>
      <c r="Z102" s="348"/>
    </row>
    <row r="103" ht="6.75" customHeight="1">
      <c r="A103" s="339"/>
      <c r="B103" s="536"/>
      <c r="C103" s="458"/>
      <c r="D103" s="458"/>
      <c r="E103" s="458"/>
      <c r="F103" s="458"/>
      <c r="G103" s="458"/>
      <c r="H103" s="458"/>
      <c r="I103" s="458"/>
      <c r="J103" s="458"/>
      <c r="K103" s="458"/>
      <c r="L103" s="458"/>
      <c r="M103" s="458"/>
      <c r="N103" s="521"/>
      <c r="O103" s="348"/>
      <c r="P103" s="348"/>
      <c r="Q103" s="348"/>
      <c r="R103" s="348"/>
      <c r="S103" s="348"/>
      <c r="T103" s="348"/>
      <c r="U103" s="348"/>
      <c r="V103" s="348"/>
      <c r="W103" s="348"/>
      <c r="X103" s="348"/>
      <c r="Y103" s="348"/>
      <c r="Z103" s="348"/>
    </row>
    <row r="104" ht="17.25" customHeight="1">
      <c r="A104" s="339"/>
      <c r="B104" s="537" t="s">
        <v>10</v>
      </c>
      <c r="C104" s="452"/>
      <c r="D104" s="452"/>
      <c r="E104" s="452"/>
      <c r="F104" s="452"/>
      <c r="G104" s="452"/>
      <c r="H104" s="538"/>
      <c r="I104" s="539"/>
      <c r="J104" s="540"/>
      <c r="K104" s="470" t="s">
        <v>594</v>
      </c>
      <c r="L104" s="451" t="s">
        <v>595</v>
      </c>
      <c r="M104" s="452"/>
      <c r="N104" s="541"/>
      <c r="O104" s="348"/>
      <c r="P104" s="348"/>
      <c r="Q104" s="348"/>
      <c r="R104" s="348"/>
      <c r="S104" s="348"/>
      <c r="T104" s="348"/>
      <c r="U104" s="348"/>
      <c r="V104" s="348"/>
      <c r="W104" s="348"/>
      <c r="X104" s="348"/>
      <c r="Y104" s="348"/>
      <c r="Z104" s="348"/>
    </row>
    <row r="105" ht="14.25" customHeight="1">
      <c r="A105" s="339"/>
      <c r="B105" s="542" t="s">
        <v>596</v>
      </c>
      <c r="C105" s="32"/>
      <c r="D105" s="32"/>
      <c r="E105" s="32"/>
      <c r="F105" s="32"/>
      <c r="G105" s="32"/>
      <c r="H105" s="173"/>
      <c r="I105" s="543"/>
      <c r="J105" s="544"/>
      <c r="K105" s="545">
        <v>0.2</v>
      </c>
      <c r="L105" s="546" t="str">
        <f>K105*N100</f>
        <v>#ERROR!</v>
      </c>
      <c r="M105" s="32"/>
      <c r="N105" s="465"/>
      <c r="O105" s="348"/>
      <c r="P105" s="348"/>
      <c r="Q105" s="348"/>
      <c r="R105" s="348"/>
      <c r="S105" s="348"/>
      <c r="T105" s="348"/>
      <c r="U105" s="348"/>
      <c r="V105" s="348"/>
      <c r="W105" s="348"/>
      <c r="X105" s="348"/>
      <c r="Y105" s="348"/>
      <c r="Z105" s="348"/>
    </row>
    <row r="106" ht="14.25" customHeight="1">
      <c r="A106" s="339"/>
      <c r="B106" s="547" t="s">
        <v>597</v>
      </c>
      <c r="C106" s="548"/>
      <c r="D106" s="548"/>
      <c r="E106" s="548"/>
      <c r="F106" s="548"/>
      <c r="G106" s="548"/>
      <c r="H106" s="548"/>
      <c r="I106" s="543"/>
      <c r="J106" s="544"/>
      <c r="K106" s="545">
        <v>0.05</v>
      </c>
      <c r="L106" s="546" t="str">
        <f>K106*N100</f>
        <v>#ERROR!</v>
      </c>
      <c r="M106" s="32"/>
      <c r="N106" s="465"/>
      <c r="O106" s="348"/>
      <c r="P106" s="348"/>
      <c r="Q106" s="348"/>
      <c r="R106" s="348"/>
      <c r="S106" s="348"/>
      <c r="T106" s="348"/>
      <c r="U106" s="348"/>
      <c r="V106" s="348"/>
      <c r="W106" s="348"/>
      <c r="X106" s="348"/>
      <c r="Y106" s="348"/>
      <c r="Z106" s="348"/>
    </row>
    <row r="107" ht="14.25" customHeight="1">
      <c r="A107" s="339"/>
      <c r="B107" s="549" t="s">
        <v>128</v>
      </c>
      <c r="C107" s="550"/>
      <c r="D107" s="550"/>
      <c r="E107" s="550"/>
      <c r="F107" s="550"/>
      <c r="G107" s="550"/>
      <c r="H107" s="550"/>
      <c r="I107" s="551"/>
      <c r="J107" s="552"/>
      <c r="K107" s="553">
        <v>0.05</v>
      </c>
      <c r="L107" s="554" t="str">
        <f>K107*N100</f>
        <v>#ERROR!</v>
      </c>
      <c r="M107" s="458"/>
      <c r="N107" s="521"/>
      <c r="O107" s="348"/>
      <c r="P107" s="348"/>
      <c r="Q107" s="348"/>
      <c r="R107" s="348"/>
      <c r="S107" s="348"/>
      <c r="T107" s="348"/>
      <c r="U107" s="348"/>
      <c r="V107" s="348"/>
      <c r="W107" s="348"/>
      <c r="X107" s="348"/>
      <c r="Y107" s="348"/>
      <c r="Z107" s="348"/>
    </row>
    <row r="108" ht="24.75" customHeight="1">
      <c r="A108" s="419"/>
      <c r="B108" s="555" t="s">
        <v>570</v>
      </c>
      <c r="C108" s="255"/>
      <c r="D108" s="255"/>
      <c r="E108" s="255"/>
      <c r="F108" s="255"/>
      <c r="G108" s="255"/>
      <c r="H108" s="255"/>
      <c r="I108" s="255"/>
      <c r="J108" s="255"/>
      <c r="K108" s="255"/>
      <c r="L108" s="255"/>
      <c r="M108" s="257"/>
      <c r="N108" s="504" t="str">
        <f>L105+L106+L107</f>
        <v>#ERROR!</v>
      </c>
      <c r="O108" s="426"/>
      <c r="P108" s="426"/>
      <c r="Q108" s="426"/>
      <c r="R108" s="426"/>
      <c r="S108" s="426"/>
      <c r="T108" s="426"/>
      <c r="U108" s="426"/>
      <c r="V108" s="426"/>
      <c r="W108" s="426"/>
      <c r="X108" s="426"/>
      <c r="Y108" s="426"/>
      <c r="Z108" s="426"/>
    </row>
    <row r="109" ht="6.75" customHeight="1">
      <c r="A109" s="339"/>
      <c r="B109" s="447"/>
      <c r="C109" s="448"/>
      <c r="D109" s="448"/>
      <c r="E109" s="448"/>
      <c r="F109" s="448"/>
      <c r="G109" s="448"/>
      <c r="H109" s="448"/>
      <c r="I109" s="448"/>
      <c r="J109" s="448"/>
      <c r="K109" s="448"/>
      <c r="L109" s="448"/>
      <c r="M109" s="448"/>
      <c r="N109" s="449"/>
      <c r="O109" s="348"/>
      <c r="P109" s="348"/>
      <c r="Q109" s="348"/>
      <c r="R109" s="348"/>
      <c r="S109" s="348"/>
      <c r="T109" s="348"/>
      <c r="U109" s="348"/>
      <c r="V109" s="348"/>
      <c r="W109" s="348"/>
      <c r="X109" s="348"/>
      <c r="Y109" s="348"/>
      <c r="Z109" s="348"/>
    </row>
    <row r="110" ht="22.5" customHeight="1">
      <c r="A110" s="339"/>
      <c r="B110" s="556" t="s">
        <v>598</v>
      </c>
      <c r="C110" s="255"/>
      <c r="D110" s="255"/>
      <c r="E110" s="255"/>
      <c r="F110" s="255"/>
      <c r="G110" s="255"/>
      <c r="H110" s="255"/>
      <c r="I110" s="255"/>
      <c r="J110" s="255"/>
      <c r="K110" s="255"/>
      <c r="L110" s="255"/>
      <c r="M110" s="257"/>
      <c r="N110" s="557" t="str">
        <f>N100+N108</f>
        <v>#ERROR!</v>
      </c>
      <c r="O110" s="348"/>
      <c r="P110" s="348"/>
      <c r="Q110" s="348"/>
      <c r="R110" s="348"/>
      <c r="S110" s="348"/>
      <c r="T110" s="348"/>
      <c r="U110" s="348"/>
      <c r="V110" s="348"/>
      <c r="W110" s="348"/>
      <c r="X110" s="348"/>
      <c r="Y110" s="348"/>
      <c r="Z110" s="348"/>
    </row>
    <row r="111" ht="7.5" customHeight="1">
      <c r="A111" s="339"/>
      <c r="B111" s="416"/>
      <c r="C111" s="417"/>
      <c r="D111" s="417"/>
      <c r="E111" s="417"/>
      <c r="F111" s="417"/>
      <c r="G111" s="417"/>
      <c r="H111" s="417"/>
      <c r="I111" s="417"/>
      <c r="J111" s="417"/>
      <c r="K111" s="417"/>
      <c r="L111" s="417"/>
      <c r="M111" s="417"/>
      <c r="N111" s="418"/>
      <c r="O111" s="348"/>
      <c r="P111" s="348"/>
      <c r="Q111" s="348"/>
      <c r="R111" s="348"/>
      <c r="S111" s="348"/>
      <c r="T111" s="348"/>
      <c r="U111" s="348"/>
      <c r="V111" s="348"/>
      <c r="W111" s="348"/>
      <c r="X111" s="348"/>
      <c r="Y111" s="348"/>
      <c r="Z111" s="348"/>
    </row>
    <row r="112" ht="7.5" customHeight="1">
      <c r="A112" s="339"/>
      <c r="B112" s="443"/>
      <c r="C112" s="444"/>
      <c r="D112" s="444"/>
      <c r="E112" s="444"/>
      <c r="F112" s="444"/>
      <c r="G112" s="444"/>
      <c r="H112" s="444"/>
      <c r="I112" s="444"/>
      <c r="J112" s="444"/>
      <c r="K112" s="444"/>
      <c r="L112" s="444"/>
      <c r="M112" s="444"/>
      <c r="N112" s="445"/>
      <c r="O112" s="348"/>
      <c r="P112" s="348"/>
      <c r="Q112" s="348"/>
      <c r="R112" s="348"/>
      <c r="S112" s="348"/>
      <c r="T112" s="348"/>
      <c r="U112" s="348"/>
      <c r="V112" s="348"/>
      <c r="W112" s="348"/>
      <c r="X112" s="348"/>
      <c r="Y112" s="348"/>
      <c r="Z112" s="348"/>
    </row>
    <row r="113" ht="10.5" customHeight="1">
      <c r="A113" s="339"/>
      <c r="B113" s="443"/>
      <c r="C113" s="444"/>
      <c r="D113" s="444"/>
      <c r="E113" s="444"/>
      <c r="F113" s="444"/>
      <c r="G113" s="444"/>
      <c r="H113" s="444"/>
      <c r="I113" s="444"/>
      <c r="J113" s="444"/>
      <c r="K113" s="444"/>
      <c r="L113" s="444"/>
      <c r="M113" s="444"/>
      <c r="N113" s="445"/>
      <c r="O113" s="348"/>
      <c r="P113" s="348"/>
      <c r="Q113" s="348"/>
      <c r="R113" s="348"/>
      <c r="S113" s="348"/>
      <c r="T113" s="348"/>
      <c r="U113" s="348"/>
      <c r="V113" s="348"/>
      <c r="W113" s="348"/>
      <c r="X113" s="348"/>
      <c r="Y113" s="348"/>
      <c r="Z113" s="348"/>
    </row>
    <row r="114" ht="12.0" customHeight="1">
      <c r="A114" s="339"/>
      <c r="B114" s="443"/>
      <c r="C114" s="444"/>
      <c r="D114" s="444"/>
      <c r="E114" s="444"/>
      <c r="F114" s="444"/>
      <c r="G114" s="444"/>
      <c r="H114" s="444"/>
      <c r="I114" s="444"/>
      <c r="J114" s="444"/>
      <c r="K114" s="444"/>
      <c r="L114" s="444"/>
      <c r="M114" s="444"/>
      <c r="N114" s="445"/>
      <c r="O114" s="348"/>
      <c r="P114" s="348"/>
      <c r="Q114" s="348"/>
      <c r="R114" s="348"/>
      <c r="S114" s="348"/>
      <c r="T114" s="348"/>
      <c r="U114" s="348"/>
      <c r="V114" s="348"/>
      <c r="W114" s="348"/>
      <c r="X114" s="348"/>
      <c r="Y114" s="348"/>
      <c r="Z114" s="348"/>
    </row>
    <row r="115" ht="14.25" customHeight="1">
      <c r="A115" s="339"/>
      <c r="B115" s="443"/>
      <c r="C115" s="444"/>
      <c r="D115" s="444"/>
      <c r="E115" s="558" t="s">
        <v>599</v>
      </c>
      <c r="F115" s="558"/>
      <c r="G115" s="558"/>
      <c r="H115" s="558"/>
      <c r="I115" s="558"/>
      <c r="J115" s="558"/>
      <c r="K115" s="444"/>
      <c r="L115" s="444"/>
      <c r="M115" s="444"/>
      <c r="N115" s="445"/>
      <c r="O115" s="348"/>
      <c r="P115" s="348"/>
      <c r="Q115" s="348"/>
      <c r="R115" s="348"/>
      <c r="S115" s="348"/>
      <c r="T115" s="348"/>
      <c r="U115" s="348"/>
      <c r="V115" s="348"/>
      <c r="W115" s="348"/>
      <c r="X115" s="348"/>
      <c r="Y115" s="348"/>
      <c r="Z115" s="348"/>
    </row>
    <row r="116" ht="14.25" customHeight="1">
      <c r="A116" s="339"/>
      <c r="B116" s="443"/>
      <c r="C116" s="444"/>
      <c r="D116" s="444"/>
      <c r="E116" s="444" t="s">
        <v>600</v>
      </c>
      <c r="F116" s="444"/>
      <c r="G116" s="444"/>
      <c r="H116" s="444"/>
      <c r="I116" s="444"/>
      <c r="J116" s="444"/>
      <c r="K116" s="444"/>
      <c r="L116" s="444"/>
      <c r="M116" s="444"/>
      <c r="N116" s="445"/>
      <c r="O116" s="348"/>
      <c r="P116" s="348"/>
      <c r="Q116" s="348"/>
      <c r="R116" s="348"/>
      <c r="S116" s="348"/>
      <c r="T116" s="348"/>
      <c r="U116" s="348"/>
      <c r="V116" s="348"/>
      <c r="W116" s="348"/>
      <c r="X116" s="348"/>
      <c r="Y116" s="348"/>
      <c r="Z116" s="348"/>
    </row>
    <row r="117" ht="14.25" customHeight="1">
      <c r="A117" s="339"/>
      <c r="B117" s="443"/>
      <c r="C117" s="444"/>
      <c r="D117" s="444"/>
      <c r="E117" s="444" t="s">
        <v>601</v>
      </c>
      <c r="F117" s="444"/>
      <c r="G117" s="444"/>
      <c r="H117" s="444"/>
      <c r="I117" s="444"/>
      <c r="J117" s="444"/>
      <c r="K117" s="444"/>
      <c r="L117" s="444"/>
      <c r="M117" s="444"/>
      <c r="N117" s="445"/>
      <c r="O117" s="348"/>
      <c r="P117" s="348"/>
      <c r="Q117" s="348"/>
      <c r="R117" s="348"/>
      <c r="S117" s="348"/>
      <c r="T117" s="348"/>
      <c r="U117" s="348"/>
      <c r="V117" s="348"/>
      <c r="W117" s="348"/>
      <c r="X117" s="348"/>
      <c r="Y117" s="348"/>
      <c r="Z117" s="348"/>
    </row>
    <row r="118" ht="14.25" customHeight="1">
      <c r="A118" s="339"/>
      <c r="B118" s="443"/>
      <c r="C118" s="444"/>
      <c r="D118" s="444"/>
      <c r="E118" s="444" t="s">
        <v>602</v>
      </c>
      <c r="F118" s="444"/>
      <c r="G118" s="444"/>
      <c r="H118" s="444"/>
      <c r="I118" s="444"/>
      <c r="J118" s="444"/>
      <c r="K118" s="444"/>
      <c r="L118" s="444"/>
      <c r="M118" s="444"/>
      <c r="N118" s="445"/>
      <c r="O118" s="348"/>
      <c r="P118" s="348"/>
      <c r="Q118" s="348"/>
      <c r="R118" s="348"/>
      <c r="S118" s="348"/>
      <c r="T118" s="348"/>
      <c r="U118" s="348"/>
      <c r="V118" s="348"/>
      <c r="W118" s="348"/>
      <c r="X118" s="348"/>
      <c r="Y118" s="348"/>
      <c r="Z118" s="348"/>
    </row>
    <row r="119" ht="10.5" customHeight="1">
      <c r="A119" s="339"/>
      <c r="B119" s="443"/>
      <c r="C119" s="444"/>
      <c r="D119" s="444"/>
      <c r="E119" s="444"/>
      <c r="F119" s="444" t="s">
        <v>282</v>
      </c>
      <c r="G119" s="444"/>
      <c r="H119" s="444"/>
      <c r="I119" s="444"/>
      <c r="J119" s="444"/>
      <c r="K119" s="444"/>
      <c r="L119" s="444"/>
      <c r="M119" s="444"/>
      <c r="N119" s="445"/>
      <c r="O119" s="348"/>
      <c r="P119" s="348"/>
      <c r="Q119" s="348"/>
      <c r="R119" s="348"/>
      <c r="S119" s="348"/>
      <c r="T119" s="348"/>
      <c r="U119" s="348"/>
      <c r="V119" s="348"/>
      <c r="W119" s="348"/>
      <c r="X119" s="348"/>
      <c r="Y119" s="348"/>
      <c r="Z119" s="348"/>
    </row>
    <row r="120" ht="14.25" customHeight="1">
      <c r="A120" s="339"/>
      <c r="B120" s="559" t="s">
        <v>603</v>
      </c>
      <c r="C120" s="560"/>
      <c r="D120" s="560"/>
      <c r="E120" s="560"/>
      <c r="F120" s="560"/>
      <c r="G120" s="560"/>
      <c r="H120" s="560"/>
      <c r="I120" s="560"/>
      <c r="J120" s="560"/>
      <c r="K120" s="560"/>
      <c r="L120" s="560"/>
      <c r="M120" s="560"/>
      <c r="N120" s="561"/>
      <c r="O120" s="348"/>
      <c r="P120" s="348"/>
      <c r="Q120" s="348"/>
      <c r="R120" s="348"/>
      <c r="S120" s="348"/>
      <c r="T120" s="348"/>
      <c r="U120" s="348"/>
      <c r="V120" s="348"/>
      <c r="W120" s="348"/>
      <c r="X120" s="348"/>
      <c r="Y120" s="348"/>
      <c r="Z120" s="348"/>
    </row>
    <row r="121" ht="14.25" customHeight="1">
      <c r="A121" s="339"/>
      <c r="B121" s="562"/>
      <c r="C121" s="563"/>
      <c r="D121" s="563"/>
      <c r="E121" s="563"/>
      <c r="F121" s="563"/>
      <c r="G121" s="563"/>
      <c r="H121" s="563"/>
      <c r="I121" s="563"/>
      <c r="J121" s="563"/>
      <c r="K121" s="563"/>
      <c r="L121" s="563"/>
      <c r="M121" s="563"/>
      <c r="N121" s="564"/>
      <c r="O121" s="348"/>
      <c r="P121" s="348"/>
      <c r="Q121" s="348"/>
      <c r="R121" s="348"/>
      <c r="S121" s="348"/>
      <c r="T121" s="348"/>
      <c r="U121" s="348"/>
      <c r="V121" s="348"/>
      <c r="W121" s="348"/>
      <c r="X121" s="348"/>
      <c r="Y121" s="348"/>
      <c r="Z121" s="348"/>
    </row>
    <row r="122" ht="14.25" customHeight="1">
      <c r="A122" s="339"/>
      <c r="B122" s="562"/>
      <c r="C122" s="563"/>
      <c r="D122" s="563"/>
      <c r="E122" s="563"/>
      <c r="F122" s="563"/>
      <c r="G122" s="563"/>
      <c r="H122" s="563"/>
      <c r="I122" s="563"/>
      <c r="J122" s="563"/>
      <c r="K122" s="563"/>
      <c r="L122" s="563"/>
      <c r="M122" s="563"/>
      <c r="N122" s="564"/>
      <c r="O122" s="348"/>
      <c r="P122" s="348"/>
      <c r="Q122" s="348"/>
      <c r="R122" s="348"/>
      <c r="S122" s="348"/>
      <c r="T122" s="348"/>
      <c r="U122" s="348"/>
      <c r="V122" s="348"/>
      <c r="W122" s="348"/>
      <c r="X122" s="348"/>
      <c r="Y122" s="348"/>
      <c r="Z122" s="348"/>
    </row>
    <row r="123" ht="14.25" customHeight="1">
      <c r="A123" s="339"/>
      <c r="B123" s="565"/>
      <c r="C123" s="566"/>
      <c r="D123" s="566"/>
      <c r="E123" s="566"/>
      <c r="F123" s="566"/>
      <c r="G123" s="566"/>
      <c r="H123" s="566"/>
      <c r="I123" s="566"/>
      <c r="J123" s="566"/>
      <c r="K123" s="566"/>
      <c r="L123" s="566"/>
      <c r="M123" s="566"/>
      <c r="N123" s="567"/>
      <c r="O123" s="348"/>
      <c r="P123" s="348"/>
      <c r="Q123" s="348"/>
      <c r="R123" s="348"/>
      <c r="S123" s="348"/>
      <c r="T123" s="348"/>
      <c r="U123" s="348"/>
      <c r="V123" s="348"/>
      <c r="W123" s="348"/>
      <c r="X123" s="348"/>
      <c r="Y123" s="348"/>
      <c r="Z123" s="348"/>
    </row>
    <row r="124" ht="7.5" customHeight="1">
      <c r="A124" s="339"/>
      <c r="B124" s="443"/>
      <c r="C124" s="444"/>
      <c r="D124" s="444"/>
      <c r="E124" s="444"/>
      <c r="F124" s="444"/>
      <c r="G124" s="444"/>
      <c r="H124" s="444"/>
      <c r="I124" s="444"/>
      <c r="J124" s="444"/>
      <c r="K124" s="444"/>
      <c r="L124" s="444"/>
      <c r="M124" s="444"/>
      <c r="N124" s="445"/>
      <c r="O124" s="348"/>
      <c r="P124" s="348"/>
      <c r="Q124" s="348"/>
      <c r="R124" s="348"/>
      <c r="S124" s="348"/>
      <c r="T124" s="348"/>
      <c r="U124" s="348"/>
      <c r="V124" s="348"/>
      <c r="W124" s="348"/>
      <c r="X124" s="348"/>
      <c r="Y124" s="348"/>
      <c r="Z124" s="348"/>
    </row>
    <row r="125" ht="18.0" customHeight="1">
      <c r="A125" s="339"/>
      <c r="B125" s="420" t="s">
        <v>604</v>
      </c>
      <c r="C125" s="568"/>
      <c r="D125" s="568"/>
      <c r="E125" s="568"/>
      <c r="F125" s="568"/>
      <c r="G125" s="568"/>
      <c r="H125" s="568"/>
      <c r="I125" s="568"/>
      <c r="J125" s="568"/>
      <c r="K125" s="568"/>
      <c r="L125" s="568"/>
      <c r="M125" s="568"/>
      <c r="N125" s="569"/>
      <c r="O125" s="348"/>
      <c r="P125" s="348"/>
      <c r="Q125" s="348"/>
      <c r="R125" s="348"/>
      <c r="S125" s="348"/>
      <c r="T125" s="348"/>
      <c r="U125" s="348"/>
      <c r="V125" s="348"/>
      <c r="W125" s="348"/>
      <c r="X125" s="348"/>
      <c r="Y125" s="348"/>
      <c r="Z125" s="348"/>
    </row>
    <row r="126" ht="14.25" customHeight="1">
      <c r="A126" s="339"/>
      <c r="B126" s="570" t="s">
        <v>605</v>
      </c>
      <c r="N126" s="571"/>
      <c r="O126" s="348"/>
      <c r="P126" s="348"/>
      <c r="Q126" s="348"/>
      <c r="R126" s="348"/>
      <c r="S126" s="348"/>
      <c r="T126" s="348"/>
      <c r="U126" s="348"/>
      <c r="V126" s="348"/>
      <c r="W126" s="348"/>
      <c r="X126" s="348"/>
      <c r="Y126" s="348"/>
      <c r="Z126" s="348"/>
    </row>
    <row r="127" ht="14.25" customHeight="1">
      <c r="A127" s="339"/>
      <c r="B127" s="572"/>
      <c r="N127" s="571"/>
      <c r="O127" s="348"/>
      <c r="P127" s="348"/>
      <c r="Q127" s="348"/>
      <c r="R127" s="348"/>
      <c r="S127" s="348"/>
      <c r="T127" s="348"/>
      <c r="U127" s="348"/>
      <c r="V127" s="348"/>
      <c r="W127" s="348"/>
      <c r="X127" s="348"/>
      <c r="Y127" s="348"/>
      <c r="Z127" s="348"/>
    </row>
    <row r="128" ht="21.0" customHeight="1">
      <c r="A128" s="339"/>
      <c r="B128" s="570" t="s">
        <v>606</v>
      </c>
      <c r="N128" s="571"/>
      <c r="O128" s="348"/>
      <c r="P128" s="348"/>
      <c r="Q128" s="348"/>
      <c r="R128" s="348"/>
      <c r="S128" s="348"/>
      <c r="T128" s="348"/>
      <c r="U128" s="348"/>
      <c r="V128" s="348"/>
      <c r="W128" s="348"/>
      <c r="X128" s="348"/>
      <c r="Y128" s="348"/>
      <c r="Z128" s="348"/>
    </row>
    <row r="129" ht="9.75" customHeight="1">
      <c r="A129" s="339"/>
      <c r="B129" s="572"/>
      <c r="N129" s="571"/>
      <c r="O129" s="348"/>
      <c r="P129" s="348"/>
      <c r="Q129" s="348"/>
      <c r="R129" s="348"/>
      <c r="S129" s="348"/>
      <c r="T129" s="348"/>
      <c r="U129" s="348"/>
      <c r="V129" s="348"/>
      <c r="W129" s="348"/>
      <c r="X129" s="348"/>
      <c r="Y129" s="348"/>
      <c r="Z129" s="348"/>
    </row>
    <row r="130" ht="5.25" customHeight="1">
      <c r="A130" s="339"/>
      <c r="B130" s="573"/>
      <c r="C130" s="574"/>
      <c r="D130" s="574"/>
      <c r="E130" s="574"/>
      <c r="F130" s="574"/>
      <c r="G130" s="574"/>
      <c r="H130" s="574"/>
      <c r="I130" s="574"/>
      <c r="J130" s="574"/>
      <c r="K130" s="574"/>
      <c r="L130" s="574"/>
      <c r="M130" s="574"/>
      <c r="N130" s="575"/>
      <c r="O130" s="348"/>
      <c r="P130" s="348"/>
      <c r="Q130" s="348"/>
      <c r="R130" s="348"/>
      <c r="S130" s="348"/>
      <c r="T130" s="348"/>
      <c r="U130" s="348"/>
      <c r="V130" s="348"/>
      <c r="W130" s="348"/>
      <c r="X130" s="348"/>
      <c r="Y130" s="348"/>
      <c r="Z130" s="348"/>
    </row>
    <row r="131" ht="5.25" customHeight="1">
      <c r="A131" s="339"/>
      <c r="B131" s="573"/>
      <c r="C131" s="574"/>
      <c r="D131" s="574"/>
      <c r="E131" s="574"/>
      <c r="F131" s="574"/>
      <c r="G131" s="574"/>
      <c r="H131" s="574"/>
      <c r="I131" s="574"/>
      <c r="J131" s="574"/>
      <c r="K131" s="574"/>
      <c r="L131" s="574"/>
      <c r="M131" s="574"/>
      <c r="N131" s="575"/>
      <c r="O131" s="348"/>
      <c r="P131" s="348"/>
      <c r="Q131" s="348"/>
      <c r="R131" s="348"/>
      <c r="S131" s="348"/>
      <c r="T131" s="348"/>
      <c r="U131" s="348"/>
      <c r="V131" s="348"/>
      <c r="W131" s="348"/>
      <c r="X131" s="348"/>
      <c r="Y131" s="348"/>
      <c r="Z131" s="348"/>
    </row>
    <row r="132" ht="9.75" customHeight="1">
      <c r="A132" s="339"/>
      <c r="B132" s="573"/>
      <c r="C132" s="574"/>
      <c r="D132" s="574"/>
      <c r="E132" s="574"/>
      <c r="F132" s="574"/>
      <c r="G132" s="574"/>
      <c r="H132" s="574"/>
      <c r="I132" s="574"/>
      <c r="J132" s="574"/>
      <c r="K132" s="574"/>
      <c r="L132" s="574"/>
      <c r="M132" s="574"/>
      <c r="N132" s="575"/>
      <c r="O132" s="348"/>
      <c r="P132" s="348"/>
      <c r="Q132" s="348"/>
      <c r="R132" s="348"/>
      <c r="S132" s="348"/>
      <c r="T132" s="348"/>
      <c r="U132" s="348"/>
      <c r="V132" s="348"/>
      <c r="W132" s="348"/>
      <c r="X132" s="348"/>
      <c r="Y132" s="348"/>
      <c r="Z132" s="348"/>
    </row>
    <row r="133" ht="14.25" customHeight="1">
      <c r="A133" s="339"/>
      <c r="B133" s="427"/>
      <c r="C133" s="568"/>
      <c r="D133" s="568"/>
      <c r="E133" s="568"/>
      <c r="F133" s="568"/>
      <c r="G133" s="568"/>
      <c r="H133" s="568"/>
      <c r="I133" s="568"/>
      <c r="J133" s="568"/>
      <c r="K133" s="568"/>
      <c r="L133" s="568"/>
      <c r="M133" s="568"/>
      <c r="N133" s="569"/>
      <c r="O133" s="348"/>
      <c r="P133" s="348"/>
      <c r="Q133" s="348"/>
      <c r="R133" s="348"/>
      <c r="S133" s="348"/>
      <c r="T133" s="348"/>
      <c r="U133" s="348"/>
      <c r="V133" s="348"/>
      <c r="W133" s="348"/>
      <c r="X133" s="348"/>
      <c r="Y133" s="348"/>
      <c r="Z133" s="348"/>
    </row>
    <row r="134" ht="14.25" customHeight="1">
      <c r="A134" s="339"/>
      <c r="B134" s="443"/>
      <c r="C134" s="444"/>
      <c r="D134" s="444"/>
      <c r="E134" s="444" t="s">
        <v>599</v>
      </c>
      <c r="F134" s="558"/>
      <c r="G134" s="558"/>
      <c r="H134" s="444"/>
      <c r="I134" s="444"/>
      <c r="J134" s="444"/>
      <c r="K134" s="444"/>
      <c r="L134" s="444"/>
      <c r="M134" s="444"/>
      <c r="N134" s="445"/>
      <c r="O134" s="348"/>
      <c r="P134" s="348"/>
      <c r="Q134" s="348"/>
      <c r="R134" s="348"/>
      <c r="S134" s="348"/>
      <c r="T134" s="348"/>
      <c r="U134" s="348"/>
      <c r="V134" s="348"/>
      <c r="W134" s="348"/>
      <c r="X134" s="348"/>
      <c r="Y134" s="348"/>
      <c r="Z134" s="348"/>
    </row>
    <row r="135" ht="14.25" customHeight="1">
      <c r="A135" s="339"/>
      <c r="B135" s="443"/>
      <c r="C135" s="444"/>
      <c r="D135" s="444"/>
      <c r="E135" s="576" t="s">
        <v>600</v>
      </c>
      <c r="F135" s="444"/>
      <c r="G135" s="444"/>
      <c r="H135" s="576"/>
      <c r="I135" s="576"/>
      <c r="J135" s="576"/>
      <c r="K135" s="444"/>
      <c r="L135" s="444"/>
      <c r="M135" s="444"/>
      <c r="N135" s="445"/>
      <c r="O135" s="348"/>
      <c r="P135" s="348"/>
      <c r="Q135" s="348"/>
      <c r="R135" s="348"/>
      <c r="S135" s="348"/>
      <c r="T135" s="348"/>
      <c r="U135" s="348"/>
      <c r="V135" s="348"/>
      <c r="W135" s="348"/>
      <c r="X135" s="348"/>
      <c r="Y135" s="348"/>
      <c r="Z135" s="348"/>
    </row>
    <row r="136" ht="14.25" customHeight="1">
      <c r="A136" s="339"/>
      <c r="B136" s="443"/>
      <c r="C136" s="444"/>
      <c r="D136" s="444"/>
      <c r="E136" s="577" t="s">
        <v>607</v>
      </c>
      <c r="F136" s="444"/>
      <c r="G136" s="444"/>
      <c r="H136" s="577"/>
      <c r="I136" s="577"/>
      <c r="J136" s="577"/>
      <c r="K136" s="444"/>
      <c r="L136" s="444"/>
      <c r="M136" s="444"/>
      <c r="N136" s="445"/>
      <c r="O136" s="348"/>
      <c r="P136" s="348"/>
      <c r="Q136" s="348"/>
      <c r="R136" s="348"/>
      <c r="S136" s="348"/>
      <c r="T136" s="348"/>
      <c r="U136" s="348"/>
      <c r="V136" s="348"/>
      <c r="W136" s="348"/>
      <c r="X136" s="348"/>
      <c r="Y136" s="348"/>
      <c r="Z136" s="348"/>
    </row>
    <row r="137" ht="14.25" customHeight="1">
      <c r="A137" s="339"/>
      <c r="B137" s="578"/>
      <c r="C137" s="568"/>
      <c r="D137" s="568"/>
      <c r="E137" s="444" t="s">
        <v>602</v>
      </c>
      <c r="F137" s="444"/>
      <c r="G137" s="444"/>
      <c r="H137" s="444"/>
      <c r="I137" s="444"/>
      <c r="J137" s="444"/>
      <c r="K137" s="568"/>
      <c r="L137" s="568"/>
      <c r="M137" s="568"/>
      <c r="N137" s="569"/>
      <c r="O137" s="348"/>
      <c r="P137" s="348"/>
      <c r="Q137" s="348"/>
      <c r="R137" s="348"/>
      <c r="S137" s="348"/>
      <c r="T137" s="348"/>
      <c r="U137" s="348"/>
      <c r="V137" s="348"/>
      <c r="W137" s="348"/>
      <c r="X137" s="348"/>
      <c r="Y137" s="348"/>
      <c r="Z137" s="348"/>
    </row>
    <row r="138" ht="12.75" customHeight="1">
      <c r="A138" s="339"/>
      <c r="B138" s="578"/>
      <c r="C138" s="568"/>
      <c r="D138" s="568"/>
      <c r="E138" s="568"/>
      <c r="F138" s="444"/>
      <c r="G138" s="444"/>
      <c r="H138" s="444"/>
      <c r="I138" s="444"/>
      <c r="J138" s="444"/>
      <c r="K138" s="568"/>
      <c r="L138" s="568"/>
      <c r="M138" s="568"/>
      <c r="N138" s="569"/>
      <c r="O138" s="348"/>
      <c r="P138" s="348"/>
      <c r="Q138" s="348"/>
      <c r="R138" s="348"/>
      <c r="S138" s="348"/>
      <c r="T138" s="348"/>
      <c r="U138" s="348"/>
      <c r="V138" s="348"/>
      <c r="W138" s="348"/>
      <c r="X138" s="348"/>
      <c r="Y138" s="348"/>
      <c r="Z138" s="348"/>
    </row>
    <row r="139" ht="24.75" customHeight="1">
      <c r="A139" s="339"/>
      <c r="B139" s="579" t="s">
        <v>608</v>
      </c>
      <c r="N139" s="571"/>
      <c r="O139" s="348"/>
      <c r="P139" s="348"/>
      <c r="Q139" s="348"/>
      <c r="R139" s="348"/>
      <c r="S139" s="348"/>
      <c r="T139" s="348"/>
      <c r="U139" s="348"/>
      <c r="V139" s="348"/>
      <c r="W139" s="348"/>
      <c r="X139" s="348"/>
      <c r="Y139" s="348"/>
      <c r="Z139" s="348"/>
    </row>
    <row r="140" ht="7.5" customHeight="1">
      <c r="A140" s="339"/>
      <c r="B140" s="580"/>
      <c r="C140" s="581"/>
      <c r="D140" s="581"/>
      <c r="E140" s="582"/>
      <c r="F140" s="582"/>
      <c r="G140" s="582"/>
      <c r="H140" s="582"/>
      <c r="I140" s="582"/>
      <c r="J140" s="582"/>
      <c r="K140" s="582"/>
      <c r="L140" s="582"/>
      <c r="M140" s="582"/>
      <c r="N140" s="583"/>
      <c r="O140" s="348"/>
      <c r="P140" s="348"/>
      <c r="Q140" s="348"/>
      <c r="R140" s="348"/>
      <c r="S140" s="348"/>
      <c r="T140" s="348"/>
      <c r="U140" s="348"/>
      <c r="V140" s="348"/>
      <c r="W140" s="348"/>
      <c r="X140" s="348"/>
      <c r="Y140" s="348"/>
      <c r="Z140" s="348"/>
    </row>
    <row r="141" ht="14.25" customHeight="1">
      <c r="A141" s="348"/>
      <c r="B141" s="348"/>
      <c r="C141" s="348"/>
      <c r="D141" s="348"/>
      <c r="E141" s="348"/>
      <c r="F141" s="348"/>
      <c r="G141" s="348"/>
      <c r="H141" s="348"/>
      <c r="I141" s="348"/>
      <c r="J141" s="348"/>
      <c r="K141" s="348"/>
      <c r="L141" s="348"/>
      <c r="M141" s="348"/>
      <c r="N141" s="348"/>
      <c r="O141" s="348"/>
      <c r="P141" s="348"/>
      <c r="Q141" s="348"/>
      <c r="R141" s="348"/>
      <c r="S141" s="348"/>
      <c r="T141" s="348"/>
      <c r="U141" s="348"/>
      <c r="V141" s="348"/>
      <c r="W141" s="348"/>
      <c r="X141" s="348"/>
      <c r="Y141" s="348"/>
      <c r="Z141" s="348"/>
    </row>
    <row r="142" ht="14.25" customHeight="1">
      <c r="A142" s="348"/>
      <c r="B142" s="348"/>
      <c r="C142" s="348"/>
      <c r="D142" s="348"/>
      <c r="E142" s="348"/>
      <c r="F142" s="348"/>
      <c r="G142" s="348"/>
      <c r="H142" s="348"/>
      <c r="I142" s="348"/>
      <c r="J142" s="348"/>
      <c r="K142" s="348"/>
      <c r="L142" s="348"/>
      <c r="M142" s="348"/>
      <c r="N142" s="348"/>
      <c r="O142" s="348"/>
      <c r="P142" s="348"/>
      <c r="Q142" s="348"/>
      <c r="R142" s="348"/>
      <c r="S142" s="348"/>
      <c r="T142" s="348"/>
      <c r="U142" s="348"/>
      <c r="V142" s="348"/>
      <c r="W142" s="348"/>
      <c r="X142" s="348"/>
      <c r="Y142" s="348"/>
      <c r="Z142" s="348"/>
    </row>
    <row r="143" ht="14.25" customHeight="1">
      <c r="A143" s="348"/>
      <c r="B143" s="348"/>
      <c r="C143" s="348"/>
      <c r="D143" s="348"/>
      <c r="E143" s="348"/>
      <c r="F143" s="348"/>
      <c r="G143" s="348"/>
      <c r="H143" s="348"/>
      <c r="I143" s="348"/>
      <c r="J143" s="348"/>
      <c r="K143" s="348"/>
      <c r="L143" s="348"/>
      <c r="M143" s="348"/>
      <c r="N143" s="348"/>
      <c r="O143" s="348"/>
      <c r="P143" s="348"/>
      <c r="Q143" s="348"/>
      <c r="R143" s="348"/>
      <c r="S143" s="348"/>
      <c r="T143" s="348"/>
      <c r="U143" s="348"/>
      <c r="V143" s="348"/>
      <c r="W143" s="348"/>
      <c r="X143" s="348"/>
      <c r="Y143" s="348"/>
      <c r="Z143" s="348"/>
    </row>
    <row r="144" ht="14.25" customHeight="1">
      <c r="A144" s="348"/>
      <c r="B144" s="348"/>
      <c r="C144" s="348"/>
      <c r="D144" s="348"/>
      <c r="E144" s="348"/>
      <c r="F144" s="348"/>
      <c r="G144" s="348"/>
      <c r="H144" s="348"/>
      <c r="I144" s="348"/>
      <c r="J144" s="348"/>
      <c r="K144" s="348"/>
      <c r="L144" s="348"/>
      <c r="M144" s="348"/>
      <c r="N144" s="348"/>
      <c r="O144" s="348"/>
      <c r="P144" s="348"/>
      <c r="Q144" s="348"/>
      <c r="R144" s="348"/>
      <c r="S144" s="348"/>
      <c r="T144" s="348"/>
      <c r="U144" s="348"/>
      <c r="V144" s="348"/>
      <c r="W144" s="348"/>
      <c r="X144" s="348"/>
      <c r="Y144" s="348"/>
      <c r="Z144" s="348"/>
    </row>
    <row r="145" ht="14.25" customHeight="1">
      <c r="A145" s="348"/>
      <c r="B145" s="348"/>
      <c r="C145" s="348"/>
      <c r="D145" s="348"/>
      <c r="E145" s="348"/>
      <c r="F145" s="348"/>
      <c r="G145" s="348"/>
      <c r="H145" s="348"/>
      <c r="I145" s="348"/>
      <c r="J145" s="348"/>
      <c r="K145" s="348"/>
      <c r="L145" s="348"/>
      <c r="M145" s="348"/>
      <c r="N145" s="348"/>
      <c r="O145" s="348"/>
      <c r="P145" s="348"/>
      <c r="Q145" s="348"/>
      <c r="R145" s="348"/>
      <c r="S145" s="348"/>
      <c r="T145" s="348"/>
      <c r="U145" s="348"/>
      <c r="V145" s="348"/>
      <c r="W145" s="348"/>
      <c r="X145" s="348"/>
      <c r="Y145" s="348"/>
      <c r="Z145" s="348"/>
    </row>
    <row r="146" ht="14.25" customHeight="1">
      <c r="A146" s="348"/>
      <c r="B146" s="348"/>
      <c r="C146" s="348"/>
      <c r="D146" s="348"/>
      <c r="E146" s="348"/>
      <c r="F146" s="348"/>
      <c r="G146" s="348"/>
      <c r="H146" s="348"/>
      <c r="I146" s="348"/>
      <c r="J146" s="348"/>
      <c r="K146" s="348"/>
      <c r="L146" s="348"/>
      <c r="M146" s="348"/>
      <c r="N146" s="348"/>
      <c r="O146" s="348"/>
      <c r="P146" s="348"/>
      <c r="Q146" s="348"/>
      <c r="R146" s="348"/>
      <c r="S146" s="348"/>
      <c r="T146" s="348"/>
      <c r="U146" s="348"/>
      <c r="V146" s="348"/>
      <c r="W146" s="348"/>
      <c r="X146" s="348"/>
      <c r="Y146" s="348"/>
      <c r="Z146" s="348"/>
    </row>
    <row r="147" ht="14.25" customHeight="1">
      <c r="A147" s="348"/>
      <c r="B147" s="348"/>
      <c r="C147" s="348"/>
      <c r="D147" s="348"/>
      <c r="E147" s="348"/>
      <c r="F147" s="348"/>
      <c r="G147" s="348"/>
      <c r="H147" s="348"/>
      <c r="I147" s="348"/>
      <c r="J147" s="348"/>
      <c r="K147" s="348"/>
      <c r="L147" s="348"/>
      <c r="M147" s="348"/>
      <c r="N147" s="348"/>
      <c r="O147" s="348"/>
      <c r="P147" s="348"/>
      <c r="Q147" s="348"/>
      <c r="R147" s="348"/>
      <c r="S147" s="348"/>
      <c r="T147" s="348"/>
      <c r="U147" s="348"/>
      <c r="V147" s="348"/>
      <c r="W147" s="348"/>
      <c r="X147" s="348"/>
      <c r="Y147" s="348"/>
      <c r="Z147" s="348"/>
    </row>
    <row r="148" ht="14.25" customHeight="1">
      <c r="A148" s="348"/>
      <c r="B148" s="348"/>
      <c r="C148" s="348"/>
      <c r="D148" s="348"/>
      <c r="E148" s="348"/>
      <c r="F148" s="348"/>
      <c r="G148" s="348"/>
      <c r="H148" s="348"/>
      <c r="I148" s="348"/>
      <c r="J148" s="348"/>
      <c r="K148" s="348"/>
      <c r="L148" s="348"/>
      <c r="M148" s="348"/>
      <c r="N148" s="348"/>
      <c r="O148" s="348"/>
      <c r="P148" s="348"/>
      <c r="Q148" s="348"/>
      <c r="R148" s="348"/>
      <c r="S148" s="348"/>
      <c r="T148" s="348"/>
      <c r="U148" s="348"/>
      <c r="V148" s="348"/>
      <c r="W148" s="348"/>
      <c r="X148" s="348"/>
      <c r="Y148" s="348"/>
      <c r="Z148" s="348"/>
    </row>
    <row r="149" ht="14.25" customHeight="1">
      <c r="A149" s="348"/>
      <c r="B149" s="348"/>
      <c r="C149" s="348"/>
      <c r="D149" s="348"/>
      <c r="E149" s="348"/>
      <c r="F149" s="348"/>
      <c r="G149" s="348"/>
      <c r="H149" s="348"/>
      <c r="I149" s="348"/>
      <c r="J149" s="348"/>
      <c r="K149" s="348"/>
      <c r="L149" s="348"/>
      <c r="M149" s="348"/>
      <c r="N149" s="348"/>
      <c r="O149" s="348"/>
      <c r="P149" s="348"/>
      <c r="Q149" s="348"/>
      <c r="R149" s="348"/>
      <c r="S149" s="348"/>
      <c r="T149" s="348"/>
      <c r="U149" s="348"/>
      <c r="V149" s="348"/>
      <c r="W149" s="348"/>
      <c r="X149" s="348"/>
      <c r="Y149" s="348"/>
      <c r="Z149" s="348"/>
    </row>
    <row r="150" ht="14.25" customHeight="1">
      <c r="A150" s="348"/>
      <c r="B150" s="348"/>
      <c r="C150" s="348"/>
      <c r="D150" s="348"/>
      <c r="E150" s="348"/>
      <c r="F150" s="348"/>
      <c r="G150" s="348"/>
      <c r="H150" s="348"/>
      <c r="I150" s="348"/>
      <c r="J150" s="348"/>
      <c r="K150" s="348"/>
      <c r="L150" s="348"/>
      <c r="M150" s="348"/>
      <c r="N150" s="348"/>
      <c r="O150" s="348"/>
      <c r="P150" s="348"/>
      <c r="Q150" s="348"/>
      <c r="R150" s="348"/>
      <c r="S150" s="348"/>
      <c r="T150" s="348"/>
      <c r="U150" s="348"/>
      <c r="V150" s="348"/>
      <c r="W150" s="348"/>
      <c r="X150" s="348"/>
      <c r="Y150" s="348"/>
      <c r="Z150" s="348"/>
    </row>
    <row r="151" ht="14.25" customHeight="1">
      <c r="A151" s="348"/>
      <c r="B151" s="348"/>
      <c r="C151" s="348"/>
      <c r="D151" s="348"/>
      <c r="E151" s="348"/>
      <c r="F151" s="348"/>
      <c r="G151" s="348"/>
      <c r="H151" s="348"/>
      <c r="I151" s="348"/>
      <c r="J151" s="348"/>
      <c r="K151" s="348"/>
      <c r="L151" s="348"/>
      <c r="M151" s="348"/>
      <c r="N151" s="348"/>
      <c r="O151" s="348"/>
      <c r="P151" s="348"/>
      <c r="Q151" s="348"/>
      <c r="R151" s="348"/>
      <c r="S151" s="348"/>
      <c r="T151" s="348"/>
      <c r="U151" s="348"/>
      <c r="V151" s="348"/>
      <c r="W151" s="348"/>
      <c r="X151" s="348"/>
      <c r="Y151" s="348"/>
      <c r="Z151" s="348"/>
    </row>
    <row r="152" ht="14.25" customHeight="1">
      <c r="A152" s="348"/>
      <c r="B152" s="348"/>
      <c r="C152" s="348"/>
      <c r="D152" s="348"/>
      <c r="E152" s="348"/>
      <c r="F152" s="348"/>
      <c r="G152" s="348"/>
      <c r="H152" s="348"/>
      <c r="I152" s="348"/>
      <c r="J152" s="348"/>
      <c r="K152" s="348"/>
      <c r="L152" s="348"/>
      <c r="M152" s="348"/>
      <c r="N152" s="348"/>
      <c r="O152" s="348"/>
      <c r="P152" s="348"/>
      <c r="Q152" s="348"/>
      <c r="R152" s="348"/>
      <c r="S152" s="348"/>
      <c r="T152" s="348"/>
      <c r="U152" s="348"/>
      <c r="V152" s="348"/>
      <c r="W152" s="348"/>
      <c r="X152" s="348"/>
      <c r="Y152" s="348"/>
      <c r="Z152" s="348"/>
    </row>
    <row r="153" ht="14.25" customHeight="1">
      <c r="A153" s="348"/>
      <c r="B153" s="348"/>
      <c r="C153" s="348"/>
      <c r="D153" s="348"/>
      <c r="E153" s="348"/>
      <c r="F153" s="348"/>
      <c r="G153" s="348"/>
      <c r="H153" s="348"/>
      <c r="I153" s="348"/>
      <c r="J153" s="348"/>
      <c r="K153" s="348"/>
      <c r="L153" s="348"/>
      <c r="M153" s="348"/>
      <c r="N153" s="348"/>
      <c r="O153" s="348"/>
      <c r="P153" s="348"/>
      <c r="Q153" s="348"/>
      <c r="R153" s="348"/>
      <c r="S153" s="348"/>
      <c r="T153" s="348"/>
      <c r="U153" s="348"/>
      <c r="V153" s="348"/>
      <c r="W153" s="348"/>
      <c r="X153" s="348"/>
      <c r="Y153" s="348"/>
      <c r="Z153" s="348"/>
    </row>
    <row r="154" ht="14.25" customHeight="1">
      <c r="A154" s="348"/>
      <c r="B154" s="348"/>
      <c r="C154" s="348"/>
      <c r="D154" s="348"/>
      <c r="E154" s="348"/>
      <c r="F154" s="348"/>
      <c r="G154" s="348"/>
      <c r="H154" s="348"/>
      <c r="I154" s="348"/>
      <c r="J154" s="348"/>
      <c r="K154" s="348"/>
      <c r="L154" s="348"/>
      <c r="M154" s="348"/>
      <c r="N154" s="348"/>
      <c r="O154" s="348"/>
      <c r="P154" s="348"/>
      <c r="Q154" s="348"/>
      <c r="R154" s="348"/>
      <c r="S154" s="348"/>
      <c r="T154" s="348"/>
      <c r="U154" s="348"/>
      <c r="V154" s="348"/>
      <c r="W154" s="348"/>
      <c r="X154" s="348"/>
      <c r="Y154" s="348"/>
      <c r="Z154" s="348"/>
    </row>
    <row r="155" ht="14.25" customHeight="1">
      <c r="A155" s="348"/>
      <c r="B155" s="348"/>
      <c r="C155" s="348"/>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row>
    <row r="156" ht="14.25" customHeight="1">
      <c r="A156" s="348"/>
      <c r="B156" s="348"/>
      <c r="C156" s="348"/>
      <c r="D156" s="348"/>
      <c r="E156" s="348"/>
      <c r="F156" s="348"/>
      <c r="G156" s="348"/>
      <c r="H156" s="348"/>
      <c r="I156" s="348"/>
      <c r="J156" s="348"/>
      <c r="K156" s="348"/>
      <c r="L156" s="348"/>
      <c r="M156" s="348"/>
      <c r="N156" s="348"/>
      <c r="O156" s="348"/>
      <c r="P156" s="348"/>
      <c r="Q156" s="348"/>
      <c r="R156" s="348"/>
      <c r="S156" s="348"/>
      <c r="T156" s="348"/>
      <c r="U156" s="348"/>
      <c r="V156" s="348"/>
      <c r="W156" s="348"/>
      <c r="X156" s="348"/>
      <c r="Y156" s="348"/>
      <c r="Z156" s="348"/>
    </row>
    <row r="157" ht="14.25" customHeight="1">
      <c r="A157" s="348"/>
      <c r="B157" s="348"/>
      <c r="C157" s="348"/>
      <c r="D157" s="348"/>
      <c r="E157" s="348"/>
      <c r="F157" s="348"/>
      <c r="G157" s="348"/>
      <c r="H157" s="348"/>
      <c r="I157" s="348"/>
      <c r="J157" s="348"/>
      <c r="K157" s="348"/>
      <c r="L157" s="348"/>
      <c r="M157" s="348"/>
      <c r="N157" s="348"/>
      <c r="O157" s="348"/>
      <c r="P157" s="348"/>
      <c r="Q157" s="348"/>
      <c r="R157" s="348"/>
      <c r="S157" s="348"/>
      <c r="T157" s="348"/>
      <c r="U157" s="348"/>
      <c r="V157" s="348"/>
      <c r="W157" s="348"/>
      <c r="X157" s="348"/>
      <c r="Y157" s="348"/>
      <c r="Z157" s="348"/>
    </row>
    <row r="158" ht="14.25" customHeight="1">
      <c r="A158" s="348"/>
      <c r="B158" s="348"/>
      <c r="C158" s="348"/>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row>
    <row r="159" ht="14.25" customHeight="1">
      <c r="A159" s="348"/>
      <c r="B159" s="348"/>
      <c r="C159" s="348"/>
      <c r="D159" s="348"/>
      <c r="E159" s="348"/>
      <c r="F159" s="348"/>
      <c r="G159" s="348"/>
      <c r="H159" s="348"/>
      <c r="I159" s="348"/>
      <c r="J159" s="348"/>
      <c r="K159" s="348"/>
      <c r="L159" s="348"/>
      <c r="M159" s="348"/>
      <c r="N159" s="348"/>
      <c r="O159" s="348"/>
      <c r="P159" s="348"/>
      <c r="Q159" s="348"/>
      <c r="R159" s="348"/>
      <c r="S159" s="348"/>
      <c r="T159" s="348"/>
      <c r="U159" s="348"/>
      <c r="V159" s="348"/>
      <c r="W159" s="348"/>
      <c r="X159" s="348"/>
      <c r="Y159" s="348"/>
      <c r="Z159" s="348"/>
    </row>
    <row r="160" ht="14.25" customHeight="1">
      <c r="A160" s="348"/>
      <c r="B160" s="348"/>
      <c r="C160" s="348"/>
      <c r="D160" s="348"/>
      <c r="E160" s="348"/>
      <c r="F160" s="348"/>
      <c r="G160" s="348"/>
      <c r="H160" s="348"/>
      <c r="I160" s="348"/>
      <c r="J160" s="348"/>
      <c r="K160" s="348"/>
      <c r="L160" s="348"/>
      <c r="M160" s="348"/>
      <c r="N160" s="348"/>
      <c r="O160" s="348"/>
      <c r="P160" s="348"/>
      <c r="Q160" s="348"/>
      <c r="R160" s="348"/>
      <c r="S160" s="348"/>
      <c r="T160" s="348"/>
      <c r="U160" s="348"/>
      <c r="V160" s="348"/>
      <c r="W160" s="348"/>
      <c r="X160" s="348"/>
      <c r="Y160" s="348"/>
      <c r="Z160" s="348"/>
    </row>
    <row r="161" ht="14.25" customHeight="1">
      <c r="A161" s="348"/>
      <c r="B161" s="348"/>
      <c r="C161" s="348"/>
      <c r="D161" s="348"/>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row>
    <row r="162" ht="14.25" customHeight="1">
      <c r="A162" s="348"/>
      <c r="B162" s="348"/>
      <c r="C162" s="348"/>
      <c r="D162" s="348"/>
      <c r="E162" s="348"/>
      <c r="F162" s="348"/>
      <c r="G162" s="348"/>
      <c r="H162" s="348"/>
      <c r="I162" s="348"/>
      <c r="J162" s="348"/>
      <c r="K162" s="348"/>
      <c r="L162" s="348"/>
      <c r="M162" s="348"/>
      <c r="N162" s="348"/>
      <c r="O162" s="348"/>
      <c r="P162" s="348"/>
      <c r="Q162" s="348"/>
      <c r="R162" s="348"/>
      <c r="S162" s="348"/>
      <c r="T162" s="348"/>
      <c r="U162" s="348"/>
      <c r="V162" s="348"/>
      <c r="W162" s="348"/>
      <c r="X162" s="348"/>
      <c r="Y162" s="348"/>
      <c r="Z162" s="348"/>
    </row>
    <row r="163" ht="14.25" customHeight="1">
      <c r="A163" s="348"/>
      <c r="B163" s="348"/>
      <c r="C163" s="348"/>
      <c r="D163" s="348"/>
      <c r="E163" s="348"/>
      <c r="F163" s="348"/>
      <c r="G163" s="348"/>
      <c r="H163" s="348"/>
      <c r="I163" s="348"/>
      <c r="J163" s="348"/>
      <c r="K163" s="348"/>
      <c r="L163" s="348"/>
      <c r="M163" s="348"/>
      <c r="N163" s="348"/>
      <c r="O163" s="348"/>
      <c r="P163" s="348"/>
      <c r="Q163" s="348"/>
      <c r="R163" s="348"/>
      <c r="S163" s="348"/>
      <c r="T163" s="348"/>
      <c r="U163" s="348"/>
      <c r="V163" s="348"/>
      <c r="W163" s="348"/>
      <c r="X163" s="348"/>
      <c r="Y163" s="348"/>
      <c r="Z163" s="348"/>
    </row>
    <row r="164" ht="14.25" customHeight="1">
      <c r="A164" s="348"/>
      <c r="B164" s="348"/>
      <c r="C164" s="348"/>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row>
    <row r="165" ht="14.25" customHeight="1">
      <c r="A165" s="348"/>
      <c r="B165" s="348"/>
      <c r="C165" s="348"/>
      <c r="D165" s="348"/>
      <c r="E165" s="348"/>
      <c r="F165" s="348"/>
      <c r="G165" s="348"/>
      <c r="H165" s="348"/>
      <c r="I165" s="348"/>
      <c r="J165" s="348"/>
      <c r="K165" s="348"/>
      <c r="L165" s="348"/>
      <c r="M165" s="348"/>
      <c r="N165" s="348"/>
      <c r="O165" s="348"/>
      <c r="P165" s="348"/>
      <c r="Q165" s="348"/>
      <c r="R165" s="348"/>
      <c r="S165" s="348"/>
      <c r="T165" s="348"/>
      <c r="U165" s="348"/>
      <c r="V165" s="348"/>
      <c r="W165" s="348"/>
      <c r="X165" s="348"/>
      <c r="Y165" s="348"/>
      <c r="Z165" s="348"/>
    </row>
    <row r="166" ht="14.25" customHeight="1">
      <c r="A166" s="348"/>
      <c r="B166" s="348"/>
      <c r="C166" s="348"/>
      <c r="D166" s="348"/>
      <c r="E166" s="348"/>
      <c r="F166" s="348"/>
      <c r="G166" s="348"/>
      <c r="H166" s="348"/>
      <c r="I166" s="348"/>
      <c r="J166" s="348"/>
      <c r="K166" s="348"/>
      <c r="L166" s="348"/>
      <c r="M166" s="348"/>
      <c r="N166" s="348"/>
      <c r="O166" s="348"/>
      <c r="P166" s="348"/>
      <c r="Q166" s="348"/>
      <c r="R166" s="348"/>
      <c r="S166" s="348"/>
      <c r="T166" s="348"/>
      <c r="U166" s="348"/>
      <c r="V166" s="348"/>
      <c r="W166" s="348"/>
      <c r="X166" s="348"/>
      <c r="Y166" s="348"/>
      <c r="Z166" s="348"/>
    </row>
    <row r="167" ht="14.25" customHeight="1">
      <c r="A167" s="348"/>
      <c r="B167" s="348"/>
      <c r="C167" s="348"/>
      <c r="D167" s="348"/>
      <c r="E167" s="348"/>
      <c r="F167" s="348"/>
      <c r="G167" s="348"/>
      <c r="H167" s="348"/>
      <c r="I167" s="348"/>
      <c r="J167" s="348"/>
      <c r="K167" s="348"/>
      <c r="L167" s="348"/>
      <c r="M167" s="348"/>
      <c r="N167" s="348"/>
      <c r="O167" s="348"/>
      <c r="P167" s="348"/>
      <c r="Q167" s="348"/>
      <c r="R167" s="348"/>
      <c r="S167" s="348"/>
      <c r="T167" s="348"/>
      <c r="U167" s="348"/>
      <c r="V167" s="348"/>
      <c r="W167" s="348"/>
      <c r="X167" s="348"/>
      <c r="Y167" s="348"/>
      <c r="Z167" s="348"/>
    </row>
    <row r="168" ht="14.25" customHeight="1">
      <c r="A168" s="348"/>
      <c r="B168" s="348"/>
      <c r="C168" s="348"/>
      <c r="D168" s="348"/>
      <c r="E168" s="348"/>
      <c r="F168" s="348"/>
      <c r="G168" s="348"/>
      <c r="H168" s="348"/>
      <c r="I168" s="348"/>
      <c r="J168" s="348"/>
      <c r="K168" s="348"/>
      <c r="L168" s="348"/>
      <c r="M168" s="348"/>
      <c r="N168" s="348"/>
      <c r="O168" s="348"/>
      <c r="P168" s="348"/>
      <c r="Q168" s="348"/>
      <c r="R168" s="348"/>
      <c r="S168" s="348"/>
      <c r="T168" s="348"/>
      <c r="U168" s="348"/>
      <c r="V168" s="348"/>
      <c r="W168" s="348"/>
      <c r="X168" s="348"/>
      <c r="Y168" s="348"/>
      <c r="Z168" s="348"/>
    </row>
    <row r="169" ht="14.25" customHeight="1">
      <c r="A169" s="348"/>
      <c r="B169" s="348"/>
      <c r="C169" s="348"/>
      <c r="D169" s="348"/>
      <c r="E169" s="348"/>
      <c r="F169" s="348"/>
      <c r="G169" s="348"/>
      <c r="H169" s="348"/>
      <c r="I169" s="348"/>
      <c r="J169" s="348"/>
      <c r="K169" s="348"/>
      <c r="L169" s="348"/>
      <c r="M169" s="348"/>
      <c r="N169" s="348"/>
      <c r="O169" s="348"/>
      <c r="P169" s="348"/>
      <c r="Q169" s="348"/>
      <c r="R169" s="348"/>
      <c r="S169" s="348"/>
      <c r="T169" s="348"/>
      <c r="U169" s="348"/>
      <c r="V169" s="348"/>
      <c r="W169" s="348"/>
      <c r="X169" s="348"/>
      <c r="Y169" s="348"/>
      <c r="Z169" s="348"/>
    </row>
    <row r="170" ht="14.25" customHeight="1">
      <c r="A170" s="348"/>
      <c r="B170" s="348"/>
      <c r="C170" s="348"/>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row>
    <row r="171" ht="14.25" customHeight="1">
      <c r="A171" s="348"/>
      <c r="B171" s="348"/>
      <c r="C171" s="348"/>
      <c r="D171" s="348"/>
      <c r="E171" s="348"/>
      <c r="F171" s="348"/>
      <c r="G171" s="348"/>
      <c r="H171" s="348"/>
      <c r="I171" s="348"/>
      <c r="J171" s="348"/>
      <c r="K171" s="348"/>
      <c r="L171" s="348"/>
      <c r="M171" s="348"/>
      <c r="N171" s="348"/>
      <c r="O171" s="348"/>
      <c r="P171" s="348"/>
      <c r="Q171" s="348"/>
      <c r="R171" s="348"/>
      <c r="S171" s="348"/>
      <c r="T171" s="348"/>
      <c r="U171" s="348"/>
      <c r="V171" s="348"/>
      <c r="W171" s="348"/>
      <c r="X171" s="348"/>
      <c r="Y171" s="348"/>
      <c r="Z171" s="348"/>
    </row>
    <row r="172" ht="14.25" customHeight="1">
      <c r="A172" s="348"/>
      <c r="B172" s="348"/>
      <c r="C172" s="348"/>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row>
    <row r="173" ht="14.25" customHeight="1">
      <c r="A173" s="348"/>
      <c r="B173" s="348"/>
      <c r="C173" s="348"/>
      <c r="D173" s="348"/>
      <c r="E173" s="348"/>
      <c r="F173" s="348"/>
      <c r="G173" s="348"/>
      <c r="H173" s="348"/>
      <c r="I173" s="348"/>
      <c r="J173" s="348"/>
      <c r="K173" s="348"/>
      <c r="L173" s="348"/>
      <c r="M173" s="348"/>
      <c r="N173" s="348"/>
      <c r="O173" s="348"/>
      <c r="P173" s="348"/>
      <c r="Q173" s="348"/>
      <c r="R173" s="348"/>
      <c r="S173" s="348"/>
      <c r="T173" s="348"/>
      <c r="U173" s="348"/>
      <c r="V173" s="348"/>
      <c r="W173" s="348"/>
      <c r="X173" s="348"/>
      <c r="Y173" s="348"/>
      <c r="Z173" s="348"/>
    </row>
    <row r="174" ht="14.25" customHeight="1">
      <c r="A174" s="348"/>
      <c r="B174" s="348"/>
      <c r="C174" s="348"/>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row>
    <row r="175" ht="14.25" customHeight="1">
      <c r="A175" s="348"/>
      <c r="B175" s="348"/>
      <c r="C175" s="348"/>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row>
    <row r="176" ht="14.25" customHeight="1">
      <c r="A176" s="348"/>
      <c r="B176" s="348"/>
      <c r="C176" s="348"/>
      <c r="D176" s="348"/>
      <c r="E176" s="348"/>
      <c r="F176" s="348"/>
      <c r="G176" s="348"/>
      <c r="H176" s="348"/>
      <c r="I176" s="348"/>
      <c r="J176" s="348"/>
      <c r="K176" s="348"/>
      <c r="L176" s="348"/>
      <c r="M176" s="348"/>
      <c r="N176" s="348"/>
      <c r="O176" s="348"/>
      <c r="P176" s="348"/>
      <c r="Q176" s="348"/>
      <c r="R176" s="348"/>
      <c r="S176" s="348"/>
      <c r="T176" s="348"/>
      <c r="U176" s="348"/>
      <c r="V176" s="348"/>
      <c r="W176" s="348"/>
      <c r="X176" s="348"/>
      <c r="Y176" s="348"/>
      <c r="Z176" s="348"/>
    </row>
    <row r="177" ht="14.25" customHeight="1">
      <c r="A177" s="348"/>
      <c r="B177" s="348"/>
      <c r="C177" s="348"/>
      <c r="D177" s="348"/>
      <c r="E177" s="348"/>
      <c r="F177" s="348"/>
      <c r="G177" s="348"/>
      <c r="H177" s="348"/>
      <c r="I177" s="348"/>
      <c r="J177" s="348"/>
      <c r="K177" s="348"/>
      <c r="L177" s="348"/>
      <c r="M177" s="348"/>
      <c r="N177" s="348"/>
      <c r="O177" s="348"/>
      <c r="P177" s="348"/>
      <c r="Q177" s="348"/>
      <c r="R177" s="348"/>
      <c r="S177" s="348"/>
      <c r="T177" s="348"/>
      <c r="U177" s="348"/>
      <c r="V177" s="348"/>
      <c r="W177" s="348"/>
      <c r="X177" s="348"/>
      <c r="Y177" s="348"/>
      <c r="Z177" s="348"/>
    </row>
    <row r="178" ht="14.25" customHeight="1">
      <c r="A178" s="348"/>
      <c r="B178" s="348"/>
      <c r="C178" s="348"/>
      <c r="D178" s="348"/>
      <c r="E178" s="348"/>
      <c r="F178" s="348"/>
      <c r="G178" s="348"/>
      <c r="H178" s="348"/>
      <c r="I178" s="348"/>
      <c r="J178" s="348"/>
      <c r="K178" s="348"/>
      <c r="L178" s="348"/>
      <c r="M178" s="348"/>
      <c r="N178" s="348"/>
      <c r="O178" s="348"/>
      <c r="P178" s="348"/>
      <c r="Q178" s="348"/>
      <c r="R178" s="348"/>
      <c r="S178" s="348"/>
      <c r="T178" s="348"/>
      <c r="U178" s="348"/>
      <c r="V178" s="348"/>
      <c r="W178" s="348"/>
      <c r="X178" s="348"/>
      <c r="Y178" s="348"/>
      <c r="Z178" s="348"/>
    </row>
    <row r="179" ht="14.25" customHeight="1">
      <c r="A179" s="348"/>
      <c r="B179" s="348"/>
      <c r="C179" s="348"/>
      <c r="D179" s="348"/>
      <c r="E179" s="348"/>
      <c r="F179" s="348"/>
      <c r="G179" s="348"/>
      <c r="H179" s="348"/>
      <c r="I179" s="348"/>
      <c r="J179" s="348"/>
      <c r="K179" s="348"/>
      <c r="L179" s="348"/>
      <c r="M179" s="348"/>
      <c r="N179" s="348"/>
      <c r="O179" s="348"/>
      <c r="P179" s="348"/>
      <c r="Q179" s="348"/>
      <c r="R179" s="348"/>
      <c r="S179" s="348"/>
      <c r="T179" s="348"/>
      <c r="U179" s="348"/>
      <c r="V179" s="348"/>
      <c r="W179" s="348"/>
      <c r="X179" s="348"/>
      <c r="Y179" s="348"/>
      <c r="Z179" s="348"/>
    </row>
    <row r="180" ht="14.25" customHeight="1">
      <c r="A180" s="348"/>
      <c r="B180" s="348"/>
      <c r="C180" s="348"/>
      <c r="D180" s="348"/>
      <c r="E180" s="348"/>
      <c r="F180" s="348"/>
      <c r="G180" s="348"/>
      <c r="H180" s="348"/>
      <c r="I180" s="348"/>
      <c r="J180" s="348"/>
      <c r="K180" s="348"/>
      <c r="L180" s="348"/>
      <c r="M180" s="348"/>
      <c r="N180" s="348"/>
      <c r="O180" s="348"/>
      <c r="P180" s="348"/>
      <c r="Q180" s="348"/>
      <c r="R180" s="348"/>
      <c r="S180" s="348"/>
      <c r="T180" s="348"/>
      <c r="U180" s="348"/>
      <c r="V180" s="348"/>
      <c r="W180" s="348"/>
      <c r="X180" s="348"/>
      <c r="Y180" s="348"/>
      <c r="Z180" s="348"/>
    </row>
    <row r="181" ht="14.25" customHeight="1">
      <c r="A181" s="348"/>
      <c r="B181" s="348"/>
      <c r="C181" s="348"/>
      <c r="D181" s="348"/>
      <c r="E181" s="348"/>
      <c r="F181" s="348"/>
      <c r="G181" s="348"/>
      <c r="H181" s="348"/>
      <c r="I181" s="348"/>
      <c r="J181" s="348"/>
      <c r="K181" s="348"/>
      <c r="L181" s="348"/>
      <c r="M181" s="348"/>
      <c r="N181" s="348"/>
      <c r="O181" s="348"/>
      <c r="P181" s="348"/>
      <c r="Q181" s="348"/>
      <c r="R181" s="348"/>
      <c r="S181" s="348"/>
      <c r="T181" s="348"/>
      <c r="U181" s="348"/>
      <c r="V181" s="348"/>
      <c r="W181" s="348"/>
      <c r="X181" s="348"/>
      <c r="Y181" s="348"/>
      <c r="Z181" s="348"/>
    </row>
    <row r="182" ht="14.25" customHeight="1">
      <c r="A182" s="348"/>
      <c r="B182" s="348"/>
      <c r="C182" s="348"/>
      <c r="D182" s="348"/>
      <c r="E182" s="348"/>
      <c r="F182" s="348"/>
      <c r="G182" s="348"/>
      <c r="H182" s="348"/>
      <c r="I182" s="348"/>
      <c r="J182" s="348"/>
      <c r="K182" s="348"/>
      <c r="L182" s="348"/>
      <c r="M182" s="348"/>
      <c r="N182" s="348"/>
      <c r="O182" s="348"/>
      <c r="P182" s="348"/>
      <c r="Q182" s="348"/>
      <c r="R182" s="348"/>
      <c r="S182" s="348"/>
      <c r="T182" s="348"/>
      <c r="U182" s="348"/>
      <c r="V182" s="348"/>
      <c r="W182" s="348"/>
      <c r="X182" s="348"/>
      <c r="Y182" s="348"/>
      <c r="Z182" s="348"/>
    </row>
    <row r="183" ht="14.25" customHeight="1">
      <c r="A183" s="348"/>
      <c r="B183" s="348"/>
      <c r="C183" s="348"/>
      <c r="D183" s="348"/>
      <c r="E183" s="348"/>
      <c r="F183" s="348"/>
      <c r="G183" s="348"/>
      <c r="H183" s="348"/>
      <c r="I183" s="348"/>
      <c r="J183" s="348"/>
      <c r="K183" s="348"/>
      <c r="L183" s="348"/>
      <c r="M183" s="348"/>
      <c r="N183" s="348"/>
      <c r="O183" s="348"/>
      <c r="P183" s="348"/>
      <c r="Q183" s="348"/>
      <c r="R183" s="348"/>
      <c r="S183" s="348"/>
      <c r="T183" s="348"/>
      <c r="U183" s="348"/>
      <c r="V183" s="348"/>
      <c r="W183" s="348"/>
      <c r="X183" s="348"/>
      <c r="Y183" s="348"/>
      <c r="Z183" s="348"/>
    </row>
    <row r="184" ht="14.25" customHeight="1">
      <c r="A184" s="348"/>
      <c r="B184" s="348"/>
      <c r="C184" s="348"/>
      <c r="D184" s="348"/>
      <c r="E184" s="348"/>
      <c r="F184" s="348"/>
      <c r="G184" s="348"/>
      <c r="H184" s="348"/>
      <c r="I184" s="348"/>
      <c r="J184" s="348"/>
      <c r="K184" s="348"/>
      <c r="L184" s="348"/>
      <c r="M184" s="348"/>
      <c r="N184" s="348"/>
      <c r="O184" s="348"/>
      <c r="P184" s="348"/>
      <c r="Q184" s="348"/>
      <c r="R184" s="348"/>
      <c r="S184" s="348"/>
      <c r="T184" s="348"/>
      <c r="U184" s="348"/>
      <c r="V184" s="348"/>
      <c r="W184" s="348"/>
      <c r="X184" s="348"/>
      <c r="Y184" s="348"/>
      <c r="Z184" s="348"/>
    </row>
    <row r="185" ht="14.25" customHeight="1">
      <c r="A185" s="348"/>
      <c r="B185" s="348"/>
      <c r="C185" s="348"/>
      <c r="D185" s="348"/>
      <c r="E185" s="348"/>
      <c r="F185" s="348"/>
      <c r="G185" s="348"/>
      <c r="H185" s="348"/>
      <c r="I185" s="348"/>
      <c r="J185" s="348"/>
      <c r="K185" s="348"/>
      <c r="L185" s="348"/>
      <c r="M185" s="348"/>
      <c r="N185" s="348"/>
      <c r="O185" s="348"/>
      <c r="P185" s="348"/>
      <c r="Q185" s="348"/>
      <c r="R185" s="348"/>
      <c r="S185" s="348"/>
      <c r="T185" s="348"/>
      <c r="U185" s="348"/>
      <c r="V185" s="348"/>
      <c r="W185" s="348"/>
      <c r="X185" s="348"/>
      <c r="Y185" s="348"/>
      <c r="Z185" s="348"/>
    </row>
    <row r="186" ht="14.25" customHeight="1">
      <c r="A186" s="348"/>
      <c r="B186" s="348"/>
      <c r="C186" s="348"/>
      <c r="D186" s="348"/>
      <c r="E186" s="348"/>
      <c r="F186" s="348"/>
      <c r="G186" s="348"/>
      <c r="H186" s="348"/>
      <c r="I186" s="348"/>
      <c r="J186" s="348"/>
      <c r="K186" s="348"/>
      <c r="L186" s="348"/>
      <c r="M186" s="348"/>
      <c r="N186" s="348"/>
      <c r="O186" s="348"/>
      <c r="P186" s="348"/>
      <c r="Q186" s="348"/>
      <c r="R186" s="348"/>
      <c r="S186" s="348"/>
      <c r="T186" s="348"/>
      <c r="U186" s="348"/>
      <c r="V186" s="348"/>
      <c r="W186" s="348"/>
      <c r="X186" s="348"/>
      <c r="Y186" s="348"/>
      <c r="Z186" s="348"/>
    </row>
    <row r="187" ht="14.25" customHeight="1">
      <c r="A187" s="348"/>
      <c r="B187" s="348"/>
      <c r="C187" s="348"/>
      <c r="D187" s="348"/>
      <c r="E187" s="348"/>
      <c r="F187" s="348"/>
      <c r="G187" s="348"/>
      <c r="H187" s="348"/>
      <c r="I187" s="348"/>
      <c r="J187" s="348"/>
      <c r="K187" s="348"/>
      <c r="L187" s="348"/>
      <c r="M187" s="348"/>
      <c r="N187" s="348"/>
      <c r="O187" s="348"/>
      <c r="P187" s="348"/>
      <c r="Q187" s="348"/>
      <c r="R187" s="348"/>
      <c r="S187" s="348"/>
      <c r="T187" s="348"/>
      <c r="U187" s="348"/>
      <c r="V187" s="348"/>
      <c r="W187" s="348"/>
      <c r="X187" s="348"/>
      <c r="Y187" s="348"/>
      <c r="Z187" s="348"/>
    </row>
    <row r="188" ht="14.25" customHeight="1">
      <c r="A188" s="348"/>
      <c r="B188" s="348"/>
      <c r="C188" s="348"/>
      <c r="D188" s="348"/>
      <c r="E188" s="348"/>
      <c r="F188" s="348"/>
      <c r="G188" s="348"/>
      <c r="H188" s="348"/>
      <c r="I188" s="348"/>
      <c r="J188" s="348"/>
      <c r="K188" s="348"/>
      <c r="L188" s="348"/>
      <c r="M188" s="348"/>
      <c r="N188" s="348"/>
      <c r="O188" s="348"/>
      <c r="P188" s="348"/>
      <c r="Q188" s="348"/>
      <c r="R188" s="348"/>
      <c r="S188" s="348"/>
      <c r="T188" s="348"/>
      <c r="U188" s="348"/>
      <c r="V188" s="348"/>
      <c r="W188" s="348"/>
      <c r="X188" s="348"/>
      <c r="Y188" s="348"/>
      <c r="Z188" s="348"/>
    </row>
    <row r="189" ht="14.25" customHeight="1">
      <c r="A189" s="348"/>
      <c r="B189" s="348"/>
      <c r="C189" s="348"/>
      <c r="D189" s="348"/>
      <c r="E189" s="348"/>
      <c r="F189" s="348"/>
      <c r="G189" s="348"/>
      <c r="H189" s="348"/>
      <c r="I189" s="348"/>
      <c r="J189" s="348"/>
      <c r="K189" s="348"/>
      <c r="L189" s="348"/>
      <c r="M189" s="348"/>
      <c r="N189" s="348"/>
      <c r="O189" s="348"/>
      <c r="P189" s="348"/>
      <c r="Q189" s="348"/>
      <c r="R189" s="348"/>
      <c r="S189" s="348"/>
      <c r="T189" s="348"/>
      <c r="U189" s="348"/>
      <c r="V189" s="348"/>
      <c r="W189" s="348"/>
      <c r="X189" s="348"/>
      <c r="Y189" s="348"/>
      <c r="Z189" s="348"/>
    </row>
    <row r="190" ht="14.25" customHeight="1">
      <c r="A190" s="348"/>
      <c r="B190" s="348"/>
      <c r="C190" s="348"/>
      <c r="D190" s="348"/>
      <c r="E190" s="348"/>
      <c r="F190" s="348"/>
      <c r="G190" s="348"/>
      <c r="H190" s="348"/>
      <c r="I190" s="348"/>
      <c r="J190" s="348"/>
      <c r="K190" s="348"/>
      <c r="L190" s="348"/>
      <c r="M190" s="348"/>
      <c r="N190" s="348"/>
      <c r="O190" s="348"/>
      <c r="P190" s="348"/>
      <c r="Q190" s="348"/>
      <c r="R190" s="348"/>
      <c r="S190" s="348"/>
      <c r="T190" s="348"/>
      <c r="U190" s="348"/>
      <c r="V190" s="348"/>
      <c r="W190" s="348"/>
      <c r="X190" s="348"/>
      <c r="Y190" s="348"/>
      <c r="Z190" s="348"/>
    </row>
    <row r="191" ht="14.25" customHeight="1">
      <c r="A191" s="348"/>
      <c r="B191" s="348"/>
      <c r="C191" s="348"/>
      <c r="D191" s="348"/>
      <c r="E191" s="348"/>
      <c r="F191" s="348"/>
      <c r="G191" s="348"/>
      <c r="H191" s="348"/>
      <c r="I191" s="348"/>
      <c r="J191" s="348"/>
      <c r="K191" s="348"/>
      <c r="L191" s="348"/>
      <c r="M191" s="348"/>
      <c r="N191" s="348"/>
      <c r="O191" s="348"/>
      <c r="P191" s="348"/>
      <c r="Q191" s="348"/>
      <c r="R191" s="348"/>
      <c r="S191" s="348"/>
      <c r="T191" s="348"/>
      <c r="U191" s="348"/>
      <c r="V191" s="348"/>
      <c r="W191" s="348"/>
      <c r="X191" s="348"/>
      <c r="Y191" s="348"/>
      <c r="Z191" s="348"/>
    </row>
    <row r="192" ht="14.25" customHeight="1">
      <c r="A192" s="348"/>
      <c r="B192" s="348"/>
      <c r="C192" s="348"/>
      <c r="D192" s="348"/>
      <c r="E192" s="348"/>
      <c r="F192" s="348"/>
      <c r="G192" s="348"/>
      <c r="H192" s="348"/>
      <c r="I192" s="348"/>
      <c r="J192" s="348"/>
      <c r="K192" s="348"/>
      <c r="L192" s="348"/>
      <c r="M192" s="348"/>
      <c r="N192" s="348"/>
      <c r="O192" s="348"/>
      <c r="P192" s="348"/>
      <c r="Q192" s="348"/>
      <c r="R192" s="348"/>
      <c r="S192" s="348"/>
      <c r="T192" s="348"/>
      <c r="U192" s="348"/>
      <c r="V192" s="348"/>
      <c r="W192" s="348"/>
      <c r="X192" s="348"/>
      <c r="Y192" s="348"/>
      <c r="Z192" s="348"/>
    </row>
    <row r="193" ht="14.25" customHeight="1">
      <c r="A193" s="348"/>
      <c r="B193" s="348"/>
      <c r="C193" s="348"/>
      <c r="D193" s="348"/>
      <c r="E193" s="348"/>
      <c r="F193" s="348"/>
      <c r="G193" s="348"/>
      <c r="H193" s="348"/>
      <c r="I193" s="348"/>
      <c r="J193" s="348"/>
      <c r="K193" s="348"/>
      <c r="L193" s="348"/>
      <c r="M193" s="348"/>
      <c r="N193" s="348"/>
      <c r="O193" s="348"/>
      <c r="P193" s="348"/>
      <c r="Q193" s="348"/>
      <c r="R193" s="348"/>
      <c r="S193" s="348"/>
      <c r="T193" s="348"/>
      <c r="U193" s="348"/>
      <c r="V193" s="348"/>
      <c r="W193" s="348"/>
      <c r="X193" s="348"/>
      <c r="Y193" s="348"/>
      <c r="Z193" s="348"/>
    </row>
    <row r="194" ht="14.25" customHeight="1">
      <c r="A194" s="348"/>
      <c r="B194" s="348"/>
      <c r="C194" s="348"/>
      <c r="D194" s="348"/>
      <c r="E194" s="348"/>
      <c r="F194" s="348"/>
      <c r="G194" s="348"/>
      <c r="H194" s="348"/>
      <c r="I194" s="348"/>
      <c r="J194" s="348"/>
      <c r="K194" s="348"/>
      <c r="L194" s="348"/>
      <c r="M194" s="348"/>
      <c r="N194" s="348"/>
      <c r="O194" s="348"/>
      <c r="P194" s="348"/>
      <c r="Q194" s="348"/>
      <c r="R194" s="348"/>
      <c r="S194" s="348"/>
      <c r="T194" s="348"/>
      <c r="U194" s="348"/>
      <c r="V194" s="348"/>
      <c r="W194" s="348"/>
      <c r="X194" s="348"/>
      <c r="Y194" s="348"/>
      <c r="Z194" s="348"/>
    </row>
    <row r="195" ht="14.25" customHeight="1">
      <c r="A195" s="348"/>
      <c r="B195" s="348"/>
      <c r="C195" s="348"/>
      <c r="D195" s="348"/>
      <c r="E195" s="348"/>
      <c r="F195" s="348"/>
      <c r="G195" s="348"/>
      <c r="H195" s="348"/>
      <c r="I195" s="348"/>
      <c r="J195" s="348"/>
      <c r="K195" s="348"/>
      <c r="L195" s="348"/>
      <c r="M195" s="348"/>
      <c r="N195" s="348"/>
      <c r="O195" s="348"/>
      <c r="P195" s="348"/>
      <c r="Q195" s="348"/>
      <c r="R195" s="348"/>
      <c r="S195" s="348"/>
      <c r="T195" s="348"/>
      <c r="U195" s="348"/>
      <c r="V195" s="348"/>
      <c r="W195" s="348"/>
      <c r="X195" s="348"/>
      <c r="Y195" s="348"/>
      <c r="Z195" s="348"/>
    </row>
    <row r="196" ht="14.25" customHeight="1">
      <c r="A196" s="348"/>
      <c r="B196" s="348"/>
      <c r="C196" s="348"/>
      <c r="D196" s="348"/>
      <c r="E196" s="348"/>
      <c r="F196" s="348"/>
      <c r="G196" s="348"/>
      <c r="H196" s="348"/>
      <c r="I196" s="348"/>
      <c r="J196" s="348"/>
      <c r="K196" s="348"/>
      <c r="L196" s="348"/>
      <c r="M196" s="348"/>
      <c r="N196" s="348"/>
      <c r="O196" s="348"/>
      <c r="P196" s="348"/>
      <c r="Q196" s="348"/>
      <c r="R196" s="348"/>
      <c r="S196" s="348"/>
      <c r="T196" s="348"/>
      <c r="U196" s="348"/>
      <c r="V196" s="348"/>
      <c r="W196" s="348"/>
      <c r="X196" s="348"/>
      <c r="Y196" s="348"/>
      <c r="Z196" s="348"/>
    </row>
    <row r="197" ht="14.25" customHeight="1">
      <c r="A197" s="348"/>
      <c r="B197" s="348"/>
      <c r="C197" s="348"/>
      <c r="D197" s="348"/>
      <c r="E197" s="348"/>
      <c r="F197" s="348"/>
      <c r="G197" s="348"/>
      <c r="H197" s="348"/>
      <c r="I197" s="348"/>
      <c r="J197" s="348"/>
      <c r="K197" s="348"/>
      <c r="L197" s="348"/>
      <c r="M197" s="348"/>
      <c r="N197" s="348"/>
      <c r="O197" s="348"/>
      <c r="P197" s="348"/>
      <c r="Q197" s="348"/>
      <c r="R197" s="348"/>
      <c r="S197" s="348"/>
      <c r="T197" s="348"/>
      <c r="U197" s="348"/>
      <c r="V197" s="348"/>
      <c r="W197" s="348"/>
      <c r="X197" s="348"/>
      <c r="Y197" s="348"/>
      <c r="Z197" s="348"/>
    </row>
    <row r="198" ht="14.25" customHeight="1">
      <c r="A198" s="348"/>
      <c r="B198" s="348"/>
      <c r="C198" s="348"/>
      <c r="D198" s="348"/>
      <c r="E198" s="348"/>
      <c r="F198" s="348"/>
      <c r="G198" s="348"/>
      <c r="H198" s="348"/>
      <c r="I198" s="348"/>
      <c r="J198" s="348"/>
      <c r="K198" s="348"/>
      <c r="L198" s="348"/>
      <c r="M198" s="348"/>
      <c r="N198" s="348"/>
      <c r="O198" s="348"/>
      <c r="P198" s="348"/>
      <c r="Q198" s="348"/>
      <c r="R198" s="348"/>
      <c r="S198" s="348"/>
      <c r="T198" s="348"/>
      <c r="U198" s="348"/>
      <c r="V198" s="348"/>
      <c r="W198" s="348"/>
      <c r="X198" s="348"/>
      <c r="Y198" s="348"/>
      <c r="Z198" s="348"/>
    </row>
    <row r="199" ht="14.25" customHeight="1">
      <c r="A199" s="348"/>
      <c r="B199" s="348"/>
      <c r="C199" s="348"/>
      <c r="D199" s="348"/>
      <c r="E199" s="348"/>
      <c r="F199" s="348"/>
      <c r="G199" s="348"/>
      <c r="H199" s="348"/>
      <c r="I199" s="348"/>
      <c r="J199" s="348"/>
      <c r="K199" s="348"/>
      <c r="L199" s="348"/>
      <c r="M199" s="348"/>
      <c r="N199" s="348"/>
      <c r="O199" s="348"/>
      <c r="P199" s="348"/>
      <c r="Q199" s="348"/>
      <c r="R199" s="348"/>
      <c r="S199" s="348"/>
      <c r="T199" s="348"/>
      <c r="U199" s="348"/>
      <c r="V199" s="348"/>
      <c r="W199" s="348"/>
      <c r="X199" s="348"/>
      <c r="Y199" s="348"/>
      <c r="Z199" s="348"/>
    </row>
    <row r="200" ht="14.25" customHeight="1">
      <c r="A200" s="348"/>
      <c r="B200" s="348"/>
      <c r="C200" s="348"/>
      <c r="D200" s="348"/>
      <c r="E200" s="348"/>
      <c r="F200" s="348"/>
      <c r="G200" s="348"/>
      <c r="H200" s="348"/>
      <c r="I200" s="348"/>
      <c r="J200" s="348"/>
      <c r="K200" s="348"/>
      <c r="L200" s="348"/>
      <c r="M200" s="348"/>
      <c r="N200" s="348"/>
      <c r="O200" s="348"/>
      <c r="P200" s="348"/>
      <c r="Q200" s="348"/>
      <c r="R200" s="348"/>
      <c r="S200" s="348"/>
      <c r="T200" s="348"/>
      <c r="U200" s="348"/>
      <c r="V200" s="348"/>
      <c r="W200" s="348"/>
      <c r="X200" s="348"/>
      <c r="Y200" s="348"/>
      <c r="Z200" s="348"/>
    </row>
    <row r="201" ht="14.25" customHeight="1">
      <c r="A201" s="348"/>
      <c r="B201" s="348"/>
      <c r="C201" s="348"/>
      <c r="D201" s="348"/>
      <c r="E201" s="348"/>
      <c r="F201" s="348"/>
      <c r="G201" s="348"/>
      <c r="H201" s="348"/>
      <c r="I201" s="348"/>
      <c r="J201" s="348"/>
      <c r="K201" s="348"/>
      <c r="L201" s="348"/>
      <c r="M201" s="348"/>
      <c r="N201" s="348"/>
      <c r="O201" s="348"/>
      <c r="P201" s="348"/>
      <c r="Q201" s="348"/>
      <c r="R201" s="348"/>
      <c r="S201" s="348"/>
      <c r="T201" s="348"/>
      <c r="U201" s="348"/>
      <c r="V201" s="348"/>
      <c r="W201" s="348"/>
      <c r="X201" s="348"/>
      <c r="Y201" s="348"/>
      <c r="Z201" s="348"/>
    </row>
    <row r="202" ht="14.25" customHeight="1">
      <c r="A202" s="348"/>
      <c r="B202" s="348"/>
      <c r="C202" s="348"/>
      <c r="D202" s="348"/>
      <c r="E202" s="348"/>
      <c r="F202" s="348"/>
      <c r="G202" s="348"/>
      <c r="H202" s="348"/>
      <c r="I202" s="348"/>
      <c r="J202" s="348"/>
      <c r="K202" s="348"/>
      <c r="L202" s="348"/>
      <c r="M202" s="348"/>
      <c r="N202" s="348"/>
      <c r="O202" s="348"/>
      <c r="P202" s="348"/>
      <c r="Q202" s="348"/>
      <c r="R202" s="348"/>
      <c r="S202" s="348"/>
      <c r="T202" s="348"/>
      <c r="U202" s="348"/>
      <c r="V202" s="348"/>
      <c r="W202" s="348"/>
      <c r="X202" s="348"/>
      <c r="Y202" s="348"/>
      <c r="Z202" s="348"/>
    </row>
    <row r="203" ht="14.25" customHeight="1">
      <c r="A203" s="348"/>
      <c r="B203" s="348"/>
      <c r="C203" s="348"/>
      <c r="D203" s="348"/>
      <c r="E203" s="348"/>
      <c r="F203" s="348"/>
      <c r="G203" s="348"/>
      <c r="H203" s="348"/>
      <c r="I203" s="348"/>
      <c r="J203" s="348"/>
      <c r="K203" s="348"/>
      <c r="L203" s="348"/>
      <c r="M203" s="348"/>
      <c r="N203" s="348"/>
      <c r="O203" s="348"/>
      <c r="P203" s="348"/>
      <c r="Q203" s="348"/>
      <c r="R203" s="348"/>
      <c r="S203" s="348"/>
      <c r="T203" s="348"/>
      <c r="U203" s="348"/>
      <c r="V203" s="348"/>
      <c r="W203" s="348"/>
      <c r="X203" s="348"/>
      <c r="Y203" s="348"/>
      <c r="Z203" s="348"/>
    </row>
    <row r="204" ht="14.25" customHeight="1">
      <c r="A204" s="348"/>
      <c r="B204" s="348"/>
      <c r="C204" s="348"/>
      <c r="D204" s="348"/>
      <c r="E204" s="348"/>
      <c r="F204" s="348"/>
      <c r="G204" s="348"/>
      <c r="H204" s="348"/>
      <c r="I204" s="348"/>
      <c r="J204" s="348"/>
      <c r="K204" s="348"/>
      <c r="L204" s="348"/>
      <c r="M204" s="348"/>
      <c r="N204" s="348"/>
      <c r="O204" s="348"/>
      <c r="P204" s="348"/>
      <c r="Q204" s="348"/>
      <c r="R204" s="348"/>
      <c r="S204" s="348"/>
      <c r="T204" s="348"/>
      <c r="U204" s="348"/>
      <c r="V204" s="348"/>
      <c r="W204" s="348"/>
      <c r="X204" s="348"/>
      <c r="Y204" s="348"/>
      <c r="Z204" s="348"/>
    </row>
    <row r="205" ht="14.25" customHeight="1">
      <c r="A205" s="348"/>
      <c r="B205" s="348"/>
      <c r="C205" s="348"/>
      <c r="D205" s="348"/>
      <c r="E205" s="348"/>
      <c r="F205" s="348"/>
      <c r="G205" s="348"/>
      <c r="H205" s="348"/>
      <c r="I205" s="348"/>
      <c r="J205" s="348"/>
      <c r="K205" s="348"/>
      <c r="L205" s="348"/>
      <c r="M205" s="348"/>
      <c r="N205" s="348"/>
      <c r="O205" s="348"/>
      <c r="P205" s="348"/>
      <c r="Q205" s="348"/>
      <c r="R205" s="348"/>
      <c r="S205" s="348"/>
      <c r="T205" s="348"/>
      <c r="U205" s="348"/>
      <c r="V205" s="348"/>
      <c r="W205" s="348"/>
      <c r="X205" s="348"/>
      <c r="Y205" s="348"/>
      <c r="Z205" s="348"/>
    </row>
    <row r="206" ht="14.25" customHeight="1">
      <c r="A206" s="348"/>
      <c r="B206" s="348"/>
      <c r="C206" s="348"/>
      <c r="D206" s="348"/>
      <c r="E206" s="348"/>
      <c r="F206" s="348"/>
      <c r="G206" s="348"/>
      <c r="H206" s="348"/>
      <c r="I206" s="348"/>
      <c r="J206" s="348"/>
      <c r="K206" s="348"/>
      <c r="L206" s="348"/>
      <c r="M206" s="348"/>
      <c r="N206" s="348"/>
      <c r="O206" s="348"/>
      <c r="P206" s="348"/>
      <c r="Q206" s="348"/>
      <c r="R206" s="348"/>
      <c r="S206" s="348"/>
      <c r="T206" s="348"/>
      <c r="U206" s="348"/>
      <c r="V206" s="348"/>
      <c r="W206" s="348"/>
      <c r="X206" s="348"/>
      <c r="Y206" s="348"/>
      <c r="Z206" s="348"/>
    </row>
    <row r="207" ht="14.25" customHeight="1">
      <c r="A207" s="348"/>
      <c r="B207" s="348"/>
      <c r="C207" s="348"/>
      <c r="D207" s="348"/>
      <c r="E207" s="348"/>
      <c r="F207" s="348"/>
      <c r="G207" s="348"/>
      <c r="H207" s="348"/>
      <c r="I207" s="348"/>
      <c r="J207" s="348"/>
      <c r="K207" s="348"/>
      <c r="L207" s="348"/>
      <c r="M207" s="348"/>
      <c r="N207" s="348"/>
      <c r="O207" s="348"/>
      <c r="P207" s="348"/>
      <c r="Q207" s="348"/>
      <c r="R207" s="348"/>
      <c r="S207" s="348"/>
      <c r="T207" s="348"/>
      <c r="U207" s="348"/>
      <c r="V207" s="348"/>
      <c r="W207" s="348"/>
      <c r="X207" s="348"/>
      <c r="Y207" s="348"/>
      <c r="Z207" s="348"/>
    </row>
    <row r="208" ht="14.25" customHeight="1">
      <c r="A208" s="348"/>
      <c r="B208" s="348"/>
      <c r="C208" s="348"/>
      <c r="D208" s="348"/>
      <c r="E208" s="348"/>
      <c r="F208" s="348"/>
      <c r="G208" s="348"/>
      <c r="H208" s="348"/>
      <c r="I208" s="348"/>
      <c r="J208" s="348"/>
      <c r="K208" s="348"/>
      <c r="L208" s="348"/>
      <c r="M208" s="348"/>
      <c r="N208" s="348"/>
      <c r="O208" s="348"/>
      <c r="P208" s="348"/>
      <c r="Q208" s="348"/>
      <c r="R208" s="348"/>
      <c r="S208" s="348"/>
      <c r="T208" s="348"/>
      <c r="U208" s="348"/>
      <c r="V208" s="348"/>
      <c r="W208" s="348"/>
      <c r="X208" s="348"/>
      <c r="Y208" s="348"/>
      <c r="Z208" s="348"/>
    </row>
    <row r="209" ht="14.25" customHeight="1">
      <c r="A209" s="348"/>
      <c r="B209" s="348"/>
      <c r="C209" s="348"/>
      <c r="D209" s="348"/>
      <c r="E209" s="348"/>
      <c r="F209" s="348"/>
      <c r="G209" s="348"/>
      <c r="H209" s="348"/>
      <c r="I209" s="348"/>
      <c r="J209" s="348"/>
      <c r="K209" s="348"/>
      <c r="L209" s="348"/>
      <c r="M209" s="348"/>
      <c r="N209" s="348"/>
      <c r="O209" s="348"/>
      <c r="P209" s="348"/>
      <c r="Q209" s="348"/>
      <c r="R209" s="348"/>
      <c r="S209" s="348"/>
      <c r="T209" s="348"/>
      <c r="U209" s="348"/>
      <c r="V209" s="348"/>
      <c r="W209" s="348"/>
      <c r="X209" s="348"/>
      <c r="Y209" s="348"/>
      <c r="Z209" s="348"/>
    </row>
    <row r="210" ht="14.25" customHeight="1">
      <c r="A210" s="348"/>
      <c r="B210" s="348"/>
      <c r="C210" s="348"/>
      <c r="D210" s="348"/>
      <c r="E210" s="348"/>
      <c r="F210" s="348"/>
      <c r="G210" s="348"/>
      <c r="H210" s="348"/>
      <c r="I210" s="348"/>
      <c r="J210" s="348"/>
      <c r="K210" s="348"/>
      <c r="L210" s="348"/>
      <c r="M210" s="348"/>
      <c r="N210" s="348"/>
      <c r="O210" s="348"/>
      <c r="P210" s="348"/>
      <c r="Q210" s="348"/>
      <c r="R210" s="348"/>
      <c r="S210" s="348"/>
      <c r="T210" s="348"/>
      <c r="U210" s="348"/>
      <c r="V210" s="348"/>
      <c r="W210" s="348"/>
      <c r="X210" s="348"/>
      <c r="Y210" s="348"/>
      <c r="Z210" s="348"/>
    </row>
    <row r="211" ht="14.25" customHeight="1">
      <c r="A211" s="348"/>
      <c r="B211" s="348"/>
      <c r="C211" s="348"/>
      <c r="D211" s="348"/>
      <c r="E211" s="348"/>
      <c r="F211" s="348"/>
      <c r="G211" s="348"/>
      <c r="H211" s="348"/>
      <c r="I211" s="348"/>
      <c r="J211" s="348"/>
      <c r="K211" s="348"/>
      <c r="L211" s="348"/>
      <c r="M211" s="348"/>
      <c r="N211" s="348"/>
      <c r="O211" s="348"/>
      <c r="P211" s="348"/>
      <c r="Q211" s="348"/>
      <c r="R211" s="348"/>
      <c r="S211" s="348"/>
      <c r="T211" s="348"/>
      <c r="U211" s="348"/>
      <c r="V211" s="348"/>
      <c r="W211" s="348"/>
      <c r="X211" s="348"/>
      <c r="Y211" s="348"/>
      <c r="Z211" s="348"/>
    </row>
    <row r="212" ht="14.25" customHeight="1">
      <c r="A212" s="348"/>
      <c r="B212" s="348"/>
      <c r="C212" s="348"/>
      <c r="D212" s="348"/>
      <c r="E212" s="348"/>
      <c r="F212" s="348"/>
      <c r="G212" s="348"/>
      <c r="H212" s="348"/>
      <c r="I212" s="348"/>
      <c r="J212" s="348"/>
      <c r="K212" s="348"/>
      <c r="L212" s="348"/>
      <c r="M212" s="348"/>
      <c r="N212" s="348"/>
      <c r="O212" s="348"/>
      <c r="P212" s="348"/>
      <c r="Q212" s="348"/>
      <c r="R212" s="348"/>
      <c r="S212" s="348"/>
      <c r="T212" s="348"/>
      <c r="U212" s="348"/>
      <c r="V212" s="348"/>
      <c r="W212" s="348"/>
      <c r="X212" s="348"/>
      <c r="Y212" s="348"/>
      <c r="Z212" s="348"/>
    </row>
    <row r="213" ht="14.25" customHeight="1">
      <c r="A213" s="348"/>
      <c r="B213" s="348"/>
      <c r="C213" s="348"/>
      <c r="D213" s="348"/>
      <c r="E213" s="348"/>
      <c r="F213" s="348"/>
      <c r="G213" s="348"/>
      <c r="H213" s="348"/>
      <c r="I213" s="348"/>
      <c r="J213" s="348"/>
      <c r="K213" s="348"/>
      <c r="L213" s="348"/>
      <c r="M213" s="348"/>
      <c r="N213" s="348"/>
      <c r="O213" s="348"/>
      <c r="P213" s="348"/>
      <c r="Q213" s="348"/>
      <c r="R213" s="348"/>
      <c r="S213" s="348"/>
      <c r="T213" s="348"/>
      <c r="U213" s="348"/>
      <c r="V213" s="348"/>
      <c r="W213" s="348"/>
      <c r="X213" s="348"/>
      <c r="Y213" s="348"/>
      <c r="Z213" s="348"/>
    </row>
    <row r="214" ht="14.25" customHeight="1">
      <c r="A214" s="348"/>
      <c r="B214" s="348"/>
      <c r="C214" s="348"/>
      <c r="D214" s="348"/>
      <c r="E214" s="348"/>
      <c r="F214" s="348"/>
      <c r="G214" s="348"/>
      <c r="H214" s="348"/>
      <c r="I214" s="348"/>
      <c r="J214" s="348"/>
      <c r="K214" s="348"/>
      <c r="L214" s="348"/>
      <c r="M214" s="348"/>
      <c r="N214" s="348"/>
      <c r="O214" s="348"/>
      <c r="P214" s="348"/>
      <c r="Q214" s="348"/>
      <c r="R214" s="348"/>
      <c r="S214" s="348"/>
      <c r="T214" s="348"/>
      <c r="U214" s="348"/>
      <c r="V214" s="348"/>
      <c r="W214" s="348"/>
      <c r="X214" s="348"/>
      <c r="Y214" s="348"/>
      <c r="Z214" s="348"/>
    </row>
    <row r="215" ht="14.25" customHeight="1">
      <c r="A215" s="348"/>
      <c r="B215" s="348"/>
      <c r="C215" s="348"/>
      <c r="D215" s="348"/>
      <c r="E215" s="348"/>
      <c r="F215" s="348"/>
      <c r="G215" s="348"/>
      <c r="H215" s="348"/>
      <c r="I215" s="348"/>
      <c r="J215" s="348"/>
      <c r="K215" s="348"/>
      <c r="L215" s="348"/>
      <c r="M215" s="348"/>
      <c r="N215" s="348"/>
      <c r="O215" s="348"/>
      <c r="P215" s="348"/>
      <c r="Q215" s="348"/>
      <c r="R215" s="348"/>
      <c r="S215" s="348"/>
      <c r="T215" s="348"/>
      <c r="U215" s="348"/>
      <c r="V215" s="348"/>
      <c r="W215" s="348"/>
      <c r="X215" s="348"/>
      <c r="Y215" s="348"/>
      <c r="Z215" s="348"/>
    </row>
    <row r="216" ht="14.25" customHeight="1">
      <c r="A216" s="348"/>
      <c r="B216" s="348"/>
      <c r="C216" s="348"/>
      <c r="D216" s="348"/>
      <c r="E216" s="348"/>
      <c r="F216" s="348"/>
      <c r="G216" s="348"/>
      <c r="H216" s="348"/>
      <c r="I216" s="348"/>
      <c r="J216" s="348"/>
      <c r="K216" s="348"/>
      <c r="L216" s="348"/>
      <c r="M216" s="348"/>
      <c r="N216" s="348"/>
      <c r="O216" s="348"/>
      <c r="P216" s="348"/>
      <c r="Q216" s="348"/>
      <c r="R216" s="348"/>
      <c r="S216" s="348"/>
      <c r="T216" s="348"/>
      <c r="U216" s="348"/>
      <c r="V216" s="348"/>
      <c r="W216" s="348"/>
      <c r="X216" s="348"/>
      <c r="Y216" s="348"/>
      <c r="Z216" s="348"/>
    </row>
    <row r="217" ht="14.25" customHeight="1">
      <c r="A217" s="348"/>
      <c r="B217" s="348"/>
      <c r="C217" s="348"/>
      <c r="D217" s="348"/>
      <c r="E217" s="348"/>
      <c r="F217" s="348"/>
      <c r="G217" s="348"/>
      <c r="H217" s="348"/>
      <c r="I217" s="348"/>
      <c r="J217" s="348"/>
      <c r="K217" s="348"/>
      <c r="L217" s="348"/>
      <c r="M217" s="348"/>
      <c r="N217" s="348"/>
      <c r="O217" s="348"/>
      <c r="P217" s="348"/>
      <c r="Q217" s="348"/>
      <c r="R217" s="348"/>
      <c r="S217" s="348"/>
      <c r="T217" s="348"/>
      <c r="U217" s="348"/>
      <c r="V217" s="348"/>
      <c r="W217" s="348"/>
      <c r="X217" s="348"/>
      <c r="Y217" s="348"/>
      <c r="Z217" s="348"/>
    </row>
    <row r="218" ht="14.25" customHeight="1">
      <c r="A218" s="348"/>
      <c r="B218" s="348"/>
      <c r="C218" s="348"/>
      <c r="D218" s="348"/>
      <c r="E218" s="348"/>
      <c r="F218" s="348"/>
      <c r="G218" s="348"/>
      <c r="H218" s="348"/>
      <c r="I218" s="348"/>
      <c r="J218" s="348"/>
      <c r="K218" s="348"/>
      <c r="L218" s="348"/>
      <c r="M218" s="348"/>
      <c r="N218" s="348"/>
      <c r="O218" s="348"/>
      <c r="P218" s="348"/>
      <c r="Q218" s="348"/>
      <c r="R218" s="348"/>
      <c r="S218" s="348"/>
      <c r="T218" s="348"/>
      <c r="U218" s="348"/>
      <c r="V218" s="348"/>
      <c r="W218" s="348"/>
      <c r="X218" s="348"/>
      <c r="Y218" s="348"/>
      <c r="Z218" s="348"/>
    </row>
    <row r="219" ht="14.25" customHeight="1">
      <c r="A219" s="348"/>
      <c r="B219" s="348"/>
      <c r="C219" s="348"/>
      <c r="D219" s="348"/>
      <c r="E219" s="348"/>
      <c r="F219" s="348"/>
      <c r="G219" s="348"/>
      <c r="H219" s="348"/>
      <c r="I219" s="348"/>
      <c r="J219" s="348"/>
      <c r="K219" s="348"/>
      <c r="L219" s="348"/>
      <c r="M219" s="348"/>
      <c r="N219" s="348"/>
      <c r="O219" s="348"/>
      <c r="P219" s="348"/>
      <c r="Q219" s="348"/>
      <c r="R219" s="348"/>
      <c r="S219" s="348"/>
      <c r="T219" s="348"/>
      <c r="U219" s="348"/>
      <c r="V219" s="348"/>
      <c r="W219" s="348"/>
      <c r="X219" s="348"/>
      <c r="Y219" s="348"/>
      <c r="Z219" s="348"/>
    </row>
    <row r="220" ht="14.25" customHeight="1">
      <c r="A220" s="348"/>
      <c r="B220" s="348"/>
      <c r="C220" s="348"/>
      <c r="D220" s="348"/>
      <c r="E220" s="348"/>
      <c r="F220" s="348"/>
      <c r="G220" s="348"/>
      <c r="H220" s="348"/>
      <c r="I220" s="348"/>
      <c r="J220" s="348"/>
      <c r="K220" s="348"/>
      <c r="L220" s="348"/>
      <c r="M220" s="348"/>
      <c r="N220" s="348"/>
      <c r="O220" s="348"/>
      <c r="P220" s="348"/>
      <c r="Q220" s="348"/>
      <c r="R220" s="348"/>
      <c r="S220" s="348"/>
      <c r="T220" s="348"/>
      <c r="U220" s="348"/>
      <c r="V220" s="348"/>
      <c r="W220" s="348"/>
      <c r="X220" s="348"/>
      <c r="Y220" s="348"/>
      <c r="Z220" s="348"/>
    </row>
    <row r="221" ht="14.25" customHeight="1">
      <c r="A221" s="348"/>
      <c r="B221" s="348"/>
      <c r="C221" s="348"/>
      <c r="D221" s="348"/>
      <c r="E221" s="348"/>
      <c r="F221" s="348"/>
      <c r="G221" s="348"/>
      <c r="H221" s="348"/>
      <c r="I221" s="348"/>
      <c r="J221" s="348"/>
      <c r="K221" s="348"/>
      <c r="L221" s="348"/>
      <c r="M221" s="348"/>
      <c r="N221" s="348"/>
      <c r="O221" s="348"/>
      <c r="P221" s="348"/>
      <c r="Q221" s="348"/>
      <c r="R221" s="348"/>
      <c r="S221" s="348"/>
      <c r="T221" s="348"/>
      <c r="U221" s="348"/>
      <c r="V221" s="348"/>
      <c r="W221" s="348"/>
      <c r="X221" s="348"/>
      <c r="Y221" s="348"/>
      <c r="Z221" s="348"/>
    </row>
    <row r="222" ht="14.25" customHeight="1">
      <c r="A222" s="348"/>
      <c r="B222" s="348"/>
      <c r="C222" s="348"/>
      <c r="D222" s="348"/>
      <c r="E222" s="348"/>
      <c r="F222" s="348"/>
      <c r="G222" s="348"/>
      <c r="H222" s="348"/>
      <c r="I222" s="348"/>
      <c r="J222" s="348"/>
      <c r="K222" s="348"/>
      <c r="L222" s="348"/>
      <c r="M222" s="348"/>
      <c r="N222" s="348"/>
      <c r="O222" s="348"/>
      <c r="P222" s="348"/>
      <c r="Q222" s="348"/>
      <c r="R222" s="348"/>
      <c r="S222" s="348"/>
      <c r="T222" s="348"/>
      <c r="U222" s="348"/>
      <c r="V222" s="348"/>
      <c r="W222" s="348"/>
      <c r="X222" s="348"/>
      <c r="Y222" s="348"/>
      <c r="Z222" s="348"/>
    </row>
    <row r="223" ht="14.25" customHeight="1">
      <c r="A223" s="348"/>
      <c r="B223" s="348"/>
      <c r="C223" s="348"/>
      <c r="D223" s="348"/>
      <c r="E223" s="348"/>
      <c r="F223" s="348"/>
      <c r="G223" s="348"/>
      <c r="H223" s="348"/>
      <c r="I223" s="348"/>
      <c r="J223" s="348"/>
      <c r="K223" s="348"/>
      <c r="L223" s="348"/>
      <c r="M223" s="348"/>
      <c r="N223" s="348"/>
      <c r="O223" s="348"/>
      <c r="P223" s="348"/>
      <c r="Q223" s="348"/>
      <c r="R223" s="348"/>
      <c r="S223" s="348"/>
      <c r="T223" s="348"/>
      <c r="U223" s="348"/>
      <c r="V223" s="348"/>
      <c r="W223" s="348"/>
      <c r="X223" s="348"/>
      <c r="Y223" s="348"/>
      <c r="Z223" s="348"/>
    </row>
    <row r="224" ht="14.25" customHeight="1">
      <c r="A224" s="348"/>
      <c r="B224" s="348"/>
      <c r="C224" s="348"/>
      <c r="D224" s="348"/>
      <c r="E224" s="348"/>
      <c r="F224" s="348"/>
      <c r="G224" s="348"/>
      <c r="H224" s="348"/>
      <c r="I224" s="348"/>
      <c r="J224" s="348"/>
      <c r="K224" s="348"/>
      <c r="L224" s="348"/>
      <c r="M224" s="348"/>
      <c r="N224" s="348"/>
      <c r="O224" s="348"/>
      <c r="P224" s="348"/>
      <c r="Q224" s="348"/>
      <c r="R224" s="348"/>
      <c r="S224" s="348"/>
      <c r="T224" s="348"/>
      <c r="U224" s="348"/>
      <c r="V224" s="348"/>
      <c r="W224" s="348"/>
      <c r="X224" s="348"/>
      <c r="Y224" s="348"/>
      <c r="Z224" s="348"/>
    </row>
    <row r="225" ht="14.25" customHeight="1">
      <c r="A225" s="348"/>
      <c r="B225" s="348"/>
      <c r="C225" s="348"/>
      <c r="D225" s="348"/>
      <c r="E225" s="348"/>
      <c r="F225" s="348"/>
      <c r="G225" s="348"/>
      <c r="H225" s="348"/>
      <c r="I225" s="348"/>
      <c r="J225" s="348"/>
      <c r="K225" s="348"/>
      <c r="L225" s="348"/>
      <c r="M225" s="348"/>
      <c r="N225" s="348"/>
      <c r="O225" s="348"/>
      <c r="P225" s="348"/>
      <c r="Q225" s="348"/>
      <c r="R225" s="348"/>
      <c r="S225" s="348"/>
      <c r="T225" s="348"/>
      <c r="U225" s="348"/>
      <c r="V225" s="348"/>
      <c r="W225" s="348"/>
      <c r="X225" s="348"/>
      <c r="Y225" s="348"/>
      <c r="Z225" s="348"/>
    </row>
    <row r="226" ht="14.25" customHeight="1">
      <c r="A226" s="348"/>
      <c r="B226" s="348"/>
      <c r="C226" s="348"/>
      <c r="D226" s="348"/>
      <c r="E226" s="348"/>
      <c r="F226" s="348"/>
      <c r="G226" s="348"/>
      <c r="H226" s="348"/>
      <c r="I226" s="348"/>
      <c r="J226" s="348"/>
      <c r="K226" s="348"/>
      <c r="L226" s="348"/>
      <c r="M226" s="348"/>
      <c r="N226" s="348"/>
      <c r="O226" s="348"/>
      <c r="P226" s="348"/>
      <c r="Q226" s="348"/>
      <c r="R226" s="348"/>
      <c r="S226" s="348"/>
      <c r="T226" s="348"/>
      <c r="U226" s="348"/>
      <c r="V226" s="348"/>
      <c r="W226" s="348"/>
      <c r="X226" s="348"/>
      <c r="Y226" s="348"/>
      <c r="Z226" s="348"/>
    </row>
    <row r="227" ht="14.25" customHeight="1">
      <c r="A227" s="348"/>
      <c r="B227" s="348"/>
      <c r="C227" s="348"/>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row>
    <row r="228" ht="14.25" customHeight="1">
      <c r="A228" s="348"/>
      <c r="B228" s="348"/>
      <c r="C228" s="348"/>
      <c r="D228" s="348"/>
      <c r="E228" s="348"/>
      <c r="F228" s="348"/>
      <c r="G228" s="348"/>
      <c r="H228" s="348"/>
      <c r="I228" s="348"/>
      <c r="J228" s="348"/>
      <c r="K228" s="348"/>
      <c r="L228" s="348"/>
      <c r="M228" s="348"/>
      <c r="N228" s="348"/>
      <c r="O228" s="348"/>
      <c r="P228" s="348"/>
      <c r="Q228" s="348"/>
      <c r="R228" s="348"/>
      <c r="S228" s="348"/>
      <c r="T228" s="348"/>
      <c r="U228" s="348"/>
      <c r="V228" s="348"/>
      <c r="W228" s="348"/>
      <c r="X228" s="348"/>
      <c r="Y228" s="348"/>
      <c r="Z228" s="348"/>
    </row>
    <row r="229" ht="14.25" customHeight="1">
      <c r="A229" s="348"/>
      <c r="B229" s="348"/>
      <c r="C229" s="348"/>
      <c r="D229" s="348"/>
      <c r="E229" s="348"/>
      <c r="F229" s="348"/>
      <c r="G229" s="348"/>
      <c r="H229" s="348"/>
      <c r="I229" s="348"/>
      <c r="J229" s="348"/>
      <c r="K229" s="348"/>
      <c r="L229" s="348"/>
      <c r="M229" s="348"/>
      <c r="N229" s="348"/>
      <c r="O229" s="348"/>
      <c r="P229" s="348"/>
      <c r="Q229" s="348"/>
      <c r="R229" s="348"/>
      <c r="S229" s="348"/>
      <c r="T229" s="348"/>
      <c r="U229" s="348"/>
      <c r="V229" s="348"/>
      <c r="W229" s="348"/>
      <c r="X229" s="348"/>
      <c r="Y229" s="348"/>
      <c r="Z229" s="348"/>
    </row>
    <row r="230" ht="14.25" customHeight="1">
      <c r="A230" s="348"/>
      <c r="B230" s="348"/>
      <c r="C230" s="348"/>
      <c r="D230" s="348"/>
      <c r="E230" s="348"/>
      <c r="F230" s="348"/>
      <c r="G230" s="348"/>
      <c r="H230" s="348"/>
      <c r="I230" s="348"/>
      <c r="J230" s="348"/>
      <c r="K230" s="348"/>
      <c r="L230" s="348"/>
      <c r="M230" s="348"/>
      <c r="N230" s="348"/>
      <c r="O230" s="348"/>
      <c r="P230" s="348"/>
      <c r="Q230" s="348"/>
      <c r="R230" s="348"/>
      <c r="S230" s="348"/>
      <c r="T230" s="348"/>
      <c r="U230" s="348"/>
      <c r="V230" s="348"/>
      <c r="W230" s="348"/>
      <c r="X230" s="348"/>
      <c r="Y230" s="348"/>
      <c r="Z230" s="348"/>
    </row>
    <row r="231" ht="14.25" customHeight="1">
      <c r="A231" s="348"/>
      <c r="B231" s="348"/>
      <c r="C231" s="348"/>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row>
    <row r="232" ht="14.25" customHeight="1">
      <c r="A232" s="348"/>
      <c r="B232" s="348"/>
      <c r="C232" s="348"/>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row>
    <row r="233" ht="14.25" customHeight="1">
      <c r="A233" s="348"/>
      <c r="B233" s="348"/>
      <c r="C233" s="348"/>
      <c r="D233" s="348"/>
      <c r="E233" s="348"/>
      <c r="F233" s="348"/>
      <c r="G233" s="348"/>
      <c r="H233" s="348"/>
      <c r="I233" s="348"/>
      <c r="J233" s="348"/>
      <c r="K233" s="348"/>
      <c r="L233" s="348"/>
      <c r="M233" s="348"/>
      <c r="N233" s="348"/>
      <c r="O233" s="348"/>
      <c r="P233" s="348"/>
      <c r="Q233" s="348"/>
      <c r="R233" s="348"/>
      <c r="S233" s="348"/>
      <c r="T233" s="348"/>
      <c r="U233" s="348"/>
      <c r="V233" s="348"/>
      <c r="W233" s="348"/>
      <c r="X233" s="348"/>
      <c r="Y233" s="348"/>
      <c r="Z233" s="348"/>
    </row>
    <row r="234" ht="14.25" customHeight="1">
      <c r="A234" s="348"/>
      <c r="B234" s="348"/>
      <c r="C234" s="348"/>
      <c r="D234" s="348"/>
      <c r="E234" s="348"/>
      <c r="F234" s="348"/>
      <c r="G234" s="348"/>
      <c r="H234" s="348"/>
      <c r="I234" s="348"/>
      <c r="J234" s="348"/>
      <c r="K234" s="348"/>
      <c r="L234" s="348"/>
      <c r="M234" s="348"/>
      <c r="N234" s="348"/>
      <c r="O234" s="348"/>
      <c r="P234" s="348"/>
      <c r="Q234" s="348"/>
      <c r="R234" s="348"/>
      <c r="S234" s="348"/>
      <c r="T234" s="348"/>
      <c r="U234" s="348"/>
      <c r="V234" s="348"/>
      <c r="W234" s="348"/>
      <c r="X234" s="348"/>
      <c r="Y234" s="348"/>
      <c r="Z234" s="348"/>
    </row>
    <row r="235" ht="14.25" customHeight="1">
      <c r="A235" s="348"/>
      <c r="B235" s="348"/>
      <c r="C235" s="348"/>
      <c r="D235" s="348"/>
      <c r="E235" s="348"/>
      <c r="F235" s="348"/>
      <c r="G235" s="348"/>
      <c r="H235" s="348"/>
      <c r="I235" s="348"/>
      <c r="J235" s="348"/>
      <c r="K235" s="348"/>
      <c r="L235" s="348"/>
      <c r="M235" s="348"/>
      <c r="N235" s="348"/>
      <c r="O235" s="348"/>
      <c r="P235" s="348"/>
      <c r="Q235" s="348"/>
      <c r="R235" s="348"/>
      <c r="S235" s="348"/>
      <c r="T235" s="348"/>
      <c r="U235" s="348"/>
      <c r="V235" s="348"/>
      <c r="W235" s="348"/>
      <c r="X235" s="348"/>
      <c r="Y235" s="348"/>
      <c r="Z235" s="348"/>
    </row>
    <row r="236" ht="14.25" customHeight="1">
      <c r="A236" s="348"/>
      <c r="B236" s="348"/>
      <c r="C236" s="348"/>
      <c r="D236" s="348"/>
      <c r="E236" s="348"/>
      <c r="F236" s="348"/>
      <c r="G236" s="348"/>
      <c r="H236" s="348"/>
      <c r="I236" s="348"/>
      <c r="J236" s="348"/>
      <c r="K236" s="348"/>
      <c r="L236" s="348"/>
      <c r="M236" s="348"/>
      <c r="N236" s="348"/>
      <c r="O236" s="348"/>
      <c r="P236" s="348"/>
      <c r="Q236" s="348"/>
      <c r="R236" s="348"/>
      <c r="S236" s="348"/>
      <c r="T236" s="348"/>
      <c r="U236" s="348"/>
      <c r="V236" s="348"/>
      <c r="W236" s="348"/>
      <c r="X236" s="348"/>
      <c r="Y236" s="348"/>
      <c r="Z236" s="348"/>
    </row>
    <row r="237" ht="14.25" customHeight="1">
      <c r="A237" s="348"/>
      <c r="B237" s="348"/>
      <c r="C237" s="348"/>
      <c r="D237" s="348"/>
      <c r="E237" s="348"/>
      <c r="F237" s="348"/>
      <c r="G237" s="348"/>
      <c r="H237" s="348"/>
      <c r="I237" s="348"/>
      <c r="J237" s="348"/>
      <c r="K237" s="348"/>
      <c r="L237" s="348"/>
      <c r="M237" s="348"/>
      <c r="N237" s="348"/>
      <c r="O237" s="348"/>
      <c r="P237" s="348"/>
      <c r="Q237" s="348"/>
      <c r="R237" s="348"/>
      <c r="S237" s="348"/>
      <c r="T237" s="348"/>
      <c r="U237" s="348"/>
      <c r="V237" s="348"/>
      <c r="W237" s="348"/>
      <c r="X237" s="348"/>
      <c r="Y237" s="348"/>
      <c r="Z237" s="348"/>
    </row>
    <row r="238" ht="14.25" customHeight="1">
      <c r="A238" s="348"/>
      <c r="B238" s="348"/>
      <c r="C238" s="348"/>
      <c r="D238" s="348"/>
      <c r="E238" s="348"/>
      <c r="F238" s="348"/>
      <c r="G238" s="348"/>
      <c r="H238" s="348"/>
      <c r="I238" s="348"/>
      <c r="J238" s="348"/>
      <c r="K238" s="348"/>
      <c r="L238" s="348"/>
      <c r="M238" s="348"/>
      <c r="N238" s="348"/>
      <c r="O238" s="348"/>
      <c r="P238" s="348"/>
      <c r="Q238" s="348"/>
      <c r="R238" s="348"/>
      <c r="S238" s="348"/>
      <c r="T238" s="348"/>
      <c r="U238" s="348"/>
      <c r="V238" s="348"/>
      <c r="W238" s="348"/>
      <c r="X238" s="348"/>
      <c r="Y238" s="348"/>
      <c r="Z238" s="348"/>
    </row>
    <row r="239" ht="14.25" customHeight="1">
      <c r="A239" s="348"/>
      <c r="B239" s="348"/>
      <c r="C239" s="348"/>
      <c r="D239" s="348"/>
      <c r="E239" s="348"/>
      <c r="F239" s="348"/>
      <c r="G239" s="348"/>
      <c r="H239" s="348"/>
      <c r="I239" s="348"/>
      <c r="J239" s="348"/>
      <c r="K239" s="348"/>
      <c r="L239" s="348"/>
      <c r="M239" s="348"/>
      <c r="N239" s="348"/>
      <c r="O239" s="348"/>
      <c r="P239" s="348"/>
      <c r="Q239" s="348"/>
      <c r="R239" s="348"/>
      <c r="S239" s="348"/>
      <c r="T239" s="348"/>
      <c r="U239" s="348"/>
      <c r="V239" s="348"/>
      <c r="W239" s="348"/>
      <c r="X239" s="348"/>
      <c r="Y239" s="348"/>
      <c r="Z239" s="348"/>
    </row>
    <row r="240" ht="14.25" customHeight="1">
      <c r="A240" s="348"/>
      <c r="B240" s="348"/>
      <c r="C240" s="348"/>
      <c r="D240" s="348"/>
      <c r="E240" s="348"/>
      <c r="F240" s="348"/>
      <c r="G240" s="348"/>
      <c r="H240" s="348"/>
      <c r="I240" s="348"/>
      <c r="J240" s="348"/>
      <c r="K240" s="348"/>
      <c r="L240" s="348"/>
      <c r="M240" s="348"/>
      <c r="N240" s="348"/>
      <c r="O240" s="348"/>
      <c r="P240" s="348"/>
      <c r="Q240" s="348"/>
      <c r="R240" s="348"/>
      <c r="S240" s="348"/>
      <c r="T240" s="348"/>
      <c r="U240" s="348"/>
      <c r="V240" s="348"/>
      <c r="W240" s="348"/>
      <c r="X240" s="348"/>
      <c r="Y240" s="348"/>
      <c r="Z240" s="348"/>
    </row>
    <row r="241" ht="14.25" customHeight="1">
      <c r="A241" s="348"/>
      <c r="B241" s="348"/>
      <c r="C241" s="348"/>
      <c r="D241" s="348"/>
      <c r="E241" s="348"/>
      <c r="F241" s="348"/>
      <c r="G241" s="348"/>
      <c r="H241" s="348"/>
      <c r="I241" s="348"/>
      <c r="J241" s="348"/>
      <c r="K241" s="348"/>
      <c r="L241" s="348"/>
      <c r="M241" s="348"/>
      <c r="N241" s="348"/>
      <c r="O241" s="348"/>
      <c r="P241" s="348"/>
      <c r="Q241" s="348"/>
      <c r="R241" s="348"/>
      <c r="S241" s="348"/>
      <c r="T241" s="348"/>
      <c r="U241" s="348"/>
      <c r="V241" s="348"/>
      <c r="W241" s="348"/>
      <c r="X241" s="348"/>
      <c r="Y241" s="348"/>
      <c r="Z241" s="348"/>
    </row>
    <row r="242" ht="14.25" customHeight="1">
      <c r="A242" s="348"/>
      <c r="B242" s="348"/>
      <c r="C242" s="348"/>
      <c r="D242" s="348"/>
      <c r="E242" s="348"/>
      <c r="F242" s="348"/>
      <c r="G242" s="348"/>
      <c r="H242" s="348"/>
      <c r="I242" s="348"/>
      <c r="J242" s="348"/>
      <c r="K242" s="348"/>
      <c r="L242" s="348"/>
      <c r="M242" s="348"/>
      <c r="N242" s="348"/>
      <c r="O242" s="348"/>
      <c r="P242" s="348"/>
      <c r="Q242" s="348"/>
      <c r="R242" s="348"/>
      <c r="S242" s="348"/>
      <c r="T242" s="348"/>
      <c r="U242" s="348"/>
      <c r="V242" s="348"/>
      <c r="W242" s="348"/>
      <c r="X242" s="348"/>
      <c r="Y242" s="348"/>
      <c r="Z242" s="348"/>
    </row>
    <row r="243" ht="14.25" customHeight="1">
      <c r="A243" s="348"/>
      <c r="B243" s="348"/>
      <c r="C243" s="348"/>
      <c r="D243" s="348"/>
      <c r="E243" s="348"/>
      <c r="F243" s="348"/>
      <c r="G243" s="348"/>
      <c r="H243" s="348"/>
      <c r="I243" s="348"/>
      <c r="J243" s="348"/>
      <c r="K243" s="348"/>
      <c r="L243" s="348"/>
      <c r="M243" s="348"/>
      <c r="N243" s="348"/>
      <c r="O243" s="348"/>
      <c r="P243" s="348"/>
      <c r="Q243" s="348"/>
      <c r="R243" s="348"/>
      <c r="S243" s="348"/>
      <c r="T243" s="348"/>
      <c r="U243" s="348"/>
      <c r="V243" s="348"/>
      <c r="W243" s="348"/>
      <c r="X243" s="348"/>
      <c r="Y243" s="348"/>
      <c r="Z243" s="348"/>
    </row>
    <row r="244" ht="14.25" customHeight="1">
      <c r="A244" s="348"/>
      <c r="B244" s="348"/>
      <c r="C244" s="348"/>
      <c r="D244" s="348"/>
      <c r="E244" s="348"/>
      <c r="F244" s="348"/>
      <c r="G244" s="348"/>
      <c r="H244" s="348"/>
      <c r="I244" s="348"/>
      <c r="J244" s="348"/>
      <c r="K244" s="348"/>
      <c r="L244" s="348"/>
      <c r="M244" s="348"/>
      <c r="N244" s="348"/>
      <c r="O244" s="348"/>
      <c r="P244" s="348"/>
      <c r="Q244" s="348"/>
      <c r="R244" s="348"/>
      <c r="S244" s="348"/>
      <c r="T244" s="348"/>
      <c r="U244" s="348"/>
      <c r="V244" s="348"/>
      <c r="W244" s="348"/>
      <c r="X244" s="348"/>
      <c r="Y244" s="348"/>
      <c r="Z244" s="348"/>
    </row>
    <row r="245" ht="14.25" customHeight="1">
      <c r="A245" s="348"/>
      <c r="B245" s="348"/>
      <c r="C245" s="348"/>
      <c r="D245" s="348"/>
      <c r="E245" s="348"/>
      <c r="F245" s="348"/>
      <c r="G245" s="348"/>
      <c r="H245" s="348"/>
      <c r="I245" s="348"/>
      <c r="J245" s="348"/>
      <c r="K245" s="348"/>
      <c r="L245" s="348"/>
      <c r="M245" s="348"/>
      <c r="N245" s="348"/>
      <c r="O245" s="348"/>
      <c r="P245" s="348"/>
      <c r="Q245" s="348"/>
      <c r="R245" s="348"/>
      <c r="S245" s="348"/>
      <c r="T245" s="348"/>
      <c r="U245" s="348"/>
      <c r="V245" s="348"/>
      <c r="W245" s="348"/>
      <c r="X245" s="348"/>
      <c r="Y245" s="348"/>
      <c r="Z245" s="348"/>
    </row>
    <row r="246" ht="14.25" customHeight="1">
      <c r="A246" s="348"/>
      <c r="B246" s="348"/>
      <c r="C246" s="348"/>
      <c r="D246" s="348"/>
      <c r="E246" s="348"/>
      <c r="F246" s="348"/>
      <c r="G246" s="348"/>
      <c r="H246" s="348"/>
      <c r="I246" s="348"/>
      <c r="J246" s="348"/>
      <c r="K246" s="348"/>
      <c r="L246" s="348"/>
      <c r="M246" s="348"/>
      <c r="N246" s="348"/>
      <c r="O246" s="348"/>
      <c r="P246" s="348"/>
      <c r="Q246" s="348"/>
      <c r="R246" s="348"/>
      <c r="S246" s="348"/>
      <c r="T246" s="348"/>
      <c r="U246" s="348"/>
      <c r="V246" s="348"/>
      <c r="W246" s="348"/>
      <c r="X246" s="348"/>
      <c r="Y246" s="348"/>
      <c r="Z246" s="348"/>
    </row>
    <row r="247" ht="14.25" customHeight="1">
      <c r="A247" s="348"/>
      <c r="B247" s="348"/>
      <c r="C247" s="348"/>
      <c r="D247" s="348"/>
      <c r="E247" s="348"/>
      <c r="F247" s="348"/>
      <c r="G247" s="348"/>
      <c r="H247" s="348"/>
      <c r="I247" s="348"/>
      <c r="J247" s="348"/>
      <c r="K247" s="348"/>
      <c r="L247" s="348"/>
      <c r="M247" s="348"/>
      <c r="N247" s="348"/>
      <c r="O247" s="348"/>
      <c r="P247" s="348"/>
      <c r="Q247" s="348"/>
      <c r="R247" s="348"/>
      <c r="S247" s="348"/>
      <c r="T247" s="348"/>
      <c r="U247" s="348"/>
      <c r="V247" s="348"/>
      <c r="W247" s="348"/>
      <c r="X247" s="348"/>
      <c r="Y247" s="348"/>
      <c r="Z247" s="348"/>
    </row>
    <row r="248" ht="14.25" customHeight="1">
      <c r="A248" s="348"/>
      <c r="B248" s="348"/>
      <c r="C248" s="348"/>
      <c r="D248" s="348"/>
      <c r="E248" s="348"/>
      <c r="F248" s="348"/>
      <c r="G248" s="348"/>
      <c r="H248" s="348"/>
      <c r="I248" s="348"/>
      <c r="J248" s="348"/>
      <c r="K248" s="348"/>
      <c r="L248" s="348"/>
      <c r="M248" s="348"/>
      <c r="N248" s="348"/>
      <c r="O248" s="348"/>
      <c r="P248" s="348"/>
      <c r="Q248" s="348"/>
      <c r="R248" s="348"/>
      <c r="S248" s="348"/>
      <c r="T248" s="348"/>
      <c r="U248" s="348"/>
      <c r="V248" s="348"/>
      <c r="W248" s="348"/>
      <c r="X248" s="348"/>
      <c r="Y248" s="348"/>
      <c r="Z248" s="348"/>
    </row>
    <row r="249" ht="14.25" customHeight="1">
      <c r="A249" s="348"/>
      <c r="B249" s="348"/>
      <c r="C249" s="348"/>
      <c r="D249" s="348"/>
      <c r="E249" s="348"/>
      <c r="F249" s="348"/>
      <c r="G249" s="348"/>
      <c r="H249" s="348"/>
      <c r="I249" s="348"/>
      <c r="J249" s="348"/>
      <c r="K249" s="348"/>
      <c r="L249" s="348"/>
      <c r="M249" s="348"/>
      <c r="N249" s="348"/>
      <c r="O249" s="348"/>
      <c r="P249" s="348"/>
      <c r="Q249" s="348"/>
      <c r="R249" s="348"/>
      <c r="S249" s="348"/>
      <c r="T249" s="348"/>
      <c r="U249" s="348"/>
      <c r="V249" s="348"/>
      <c r="W249" s="348"/>
      <c r="X249" s="348"/>
      <c r="Y249" s="348"/>
      <c r="Z249" s="348"/>
    </row>
    <row r="250" ht="14.25" customHeight="1">
      <c r="A250" s="348"/>
      <c r="B250" s="348"/>
      <c r="C250" s="348"/>
      <c r="D250" s="348"/>
      <c r="E250" s="348"/>
      <c r="F250" s="348"/>
      <c r="G250" s="348"/>
      <c r="H250" s="348"/>
      <c r="I250" s="348"/>
      <c r="J250" s="348"/>
      <c r="K250" s="348"/>
      <c r="L250" s="348"/>
      <c r="M250" s="348"/>
      <c r="N250" s="348"/>
      <c r="O250" s="348"/>
      <c r="P250" s="348"/>
      <c r="Q250" s="348"/>
      <c r="R250" s="348"/>
      <c r="S250" s="348"/>
      <c r="T250" s="348"/>
      <c r="U250" s="348"/>
      <c r="V250" s="348"/>
      <c r="W250" s="348"/>
      <c r="X250" s="348"/>
      <c r="Y250" s="348"/>
      <c r="Z250" s="348"/>
    </row>
    <row r="251" ht="14.25" customHeight="1">
      <c r="A251" s="348"/>
      <c r="B251" s="348"/>
      <c r="C251" s="348"/>
      <c r="D251" s="348"/>
      <c r="E251" s="348"/>
      <c r="F251" s="348"/>
      <c r="G251" s="348"/>
      <c r="H251" s="348"/>
      <c r="I251" s="348"/>
      <c r="J251" s="348"/>
      <c r="K251" s="348"/>
      <c r="L251" s="348"/>
      <c r="M251" s="348"/>
      <c r="N251" s="348"/>
      <c r="O251" s="348"/>
      <c r="P251" s="348"/>
      <c r="Q251" s="348"/>
      <c r="R251" s="348"/>
      <c r="S251" s="348"/>
      <c r="T251" s="348"/>
      <c r="U251" s="348"/>
      <c r="V251" s="348"/>
      <c r="W251" s="348"/>
      <c r="X251" s="348"/>
      <c r="Y251" s="348"/>
      <c r="Z251" s="348"/>
    </row>
    <row r="252" ht="14.25" customHeight="1">
      <c r="A252" s="348"/>
      <c r="B252" s="348"/>
      <c r="C252" s="348"/>
      <c r="D252" s="348"/>
      <c r="E252" s="348"/>
      <c r="F252" s="348"/>
      <c r="G252" s="348"/>
      <c r="H252" s="348"/>
      <c r="I252" s="348"/>
      <c r="J252" s="348"/>
      <c r="K252" s="348"/>
      <c r="L252" s="348"/>
      <c r="M252" s="348"/>
      <c r="N252" s="348"/>
      <c r="O252" s="348"/>
      <c r="P252" s="348"/>
      <c r="Q252" s="348"/>
      <c r="R252" s="348"/>
      <c r="S252" s="348"/>
      <c r="T252" s="348"/>
      <c r="U252" s="348"/>
      <c r="V252" s="348"/>
      <c r="W252" s="348"/>
      <c r="X252" s="348"/>
      <c r="Y252" s="348"/>
      <c r="Z252" s="348"/>
    </row>
    <row r="253" ht="14.25" customHeight="1">
      <c r="A253" s="348"/>
      <c r="B253" s="348"/>
      <c r="C253" s="348"/>
      <c r="D253" s="348"/>
      <c r="E253" s="348"/>
      <c r="F253" s="348"/>
      <c r="G253" s="348"/>
      <c r="H253" s="348"/>
      <c r="I253" s="348"/>
      <c r="J253" s="348"/>
      <c r="K253" s="348"/>
      <c r="L253" s="348"/>
      <c r="M253" s="348"/>
      <c r="N253" s="348"/>
      <c r="O253" s="348"/>
      <c r="P253" s="348"/>
      <c r="Q253" s="348"/>
      <c r="R253" s="348"/>
      <c r="S253" s="348"/>
      <c r="T253" s="348"/>
      <c r="U253" s="348"/>
      <c r="V253" s="348"/>
      <c r="W253" s="348"/>
      <c r="X253" s="348"/>
      <c r="Y253" s="348"/>
      <c r="Z253" s="348"/>
    </row>
    <row r="254" ht="14.25" customHeight="1">
      <c r="A254" s="348"/>
      <c r="B254" s="348"/>
      <c r="C254" s="348"/>
      <c r="D254" s="348"/>
      <c r="E254" s="348"/>
      <c r="F254" s="348"/>
      <c r="G254" s="348"/>
      <c r="H254" s="348"/>
      <c r="I254" s="348"/>
      <c r="J254" s="348"/>
      <c r="K254" s="348"/>
      <c r="L254" s="348"/>
      <c r="M254" s="348"/>
      <c r="N254" s="348"/>
      <c r="O254" s="348"/>
      <c r="P254" s="348"/>
      <c r="Q254" s="348"/>
      <c r="R254" s="348"/>
      <c r="S254" s="348"/>
      <c r="T254" s="348"/>
      <c r="U254" s="348"/>
      <c r="V254" s="348"/>
      <c r="W254" s="348"/>
      <c r="X254" s="348"/>
      <c r="Y254" s="348"/>
      <c r="Z254" s="348"/>
    </row>
    <row r="255" ht="14.25" customHeight="1">
      <c r="A255" s="348"/>
      <c r="B255" s="348"/>
      <c r="C255" s="348"/>
      <c r="D255" s="348"/>
      <c r="E255" s="348"/>
      <c r="F255" s="348"/>
      <c r="G255" s="348"/>
      <c r="H255" s="348"/>
      <c r="I255" s="348"/>
      <c r="J255" s="348"/>
      <c r="K255" s="348"/>
      <c r="L255" s="348"/>
      <c r="M255" s="348"/>
      <c r="N255" s="348"/>
      <c r="O255" s="348"/>
      <c r="P255" s="348"/>
      <c r="Q255" s="348"/>
      <c r="R255" s="348"/>
      <c r="S255" s="348"/>
      <c r="T255" s="348"/>
      <c r="U255" s="348"/>
      <c r="V255" s="348"/>
      <c r="W255" s="348"/>
      <c r="X255" s="348"/>
      <c r="Y255" s="348"/>
      <c r="Z255" s="348"/>
    </row>
    <row r="256" ht="14.25" customHeight="1">
      <c r="A256" s="348"/>
      <c r="B256" s="348"/>
      <c r="C256" s="348"/>
      <c r="D256" s="348"/>
      <c r="E256" s="348"/>
      <c r="F256" s="348"/>
      <c r="G256" s="348"/>
      <c r="H256" s="348"/>
      <c r="I256" s="348"/>
      <c r="J256" s="348"/>
      <c r="K256" s="348"/>
      <c r="L256" s="348"/>
      <c r="M256" s="348"/>
      <c r="N256" s="348"/>
      <c r="O256" s="348"/>
      <c r="P256" s="348"/>
      <c r="Q256" s="348"/>
      <c r="R256" s="348"/>
      <c r="S256" s="348"/>
      <c r="T256" s="348"/>
      <c r="U256" s="348"/>
      <c r="V256" s="348"/>
      <c r="W256" s="348"/>
      <c r="X256" s="348"/>
      <c r="Y256" s="348"/>
      <c r="Z256" s="348"/>
    </row>
    <row r="257" ht="14.25" customHeight="1">
      <c r="A257" s="348"/>
      <c r="B257" s="348"/>
      <c r="C257" s="348"/>
      <c r="D257" s="348"/>
      <c r="E257" s="348"/>
      <c r="F257" s="348"/>
      <c r="G257" s="348"/>
      <c r="H257" s="348"/>
      <c r="I257" s="348"/>
      <c r="J257" s="348"/>
      <c r="K257" s="348"/>
      <c r="L257" s="348"/>
      <c r="M257" s="348"/>
      <c r="N257" s="348"/>
      <c r="O257" s="348"/>
      <c r="P257" s="348"/>
      <c r="Q257" s="348"/>
      <c r="R257" s="348"/>
      <c r="S257" s="348"/>
      <c r="T257" s="348"/>
      <c r="U257" s="348"/>
      <c r="V257" s="348"/>
      <c r="W257" s="348"/>
      <c r="X257" s="348"/>
      <c r="Y257" s="348"/>
      <c r="Z257" s="348"/>
    </row>
    <row r="258" ht="14.25" customHeight="1">
      <c r="A258" s="348"/>
      <c r="B258" s="348"/>
      <c r="C258" s="348"/>
      <c r="D258" s="348"/>
      <c r="E258" s="348"/>
      <c r="F258" s="348"/>
      <c r="G258" s="348"/>
      <c r="H258" s="348"/>
      <c r="I258" s="348"/>
      <c r="J258" s="348"/>
      <c r="K258" s="348"/>
      <c r="L258" s="348"/>
      <c r="M258" s="348"/>
      <c r="N258" s="348"/>
      <c r="O258" s="348"/>
      <c r="P258" s="348"/>
      <c r="Q258" s="348"/>
      <c r="R258" s="348"/>
      <c r="S258" s="348"/>
      <c r="T258" s="348"/>
      <c r="U258" s="348"/>
      <c r="V258" s="348"/>
      <c r="W258" s="348"/>
      <c r="X258" s="348"/>
      <c r="Y258" s="348"/>
      <c r="Z258" s="348"/>
    </row>
    <row r="259" ht="14.25" customHeight="1">
      <c r="A259" s="348"/>
      <c r="B259" s="348"/>
      <c r="C259" s="348"/>
      <c r="D259" s="348"/>
      <c r="E259" s="348"/>
      <c r="F259" s="348"/>
      <c r="G259" s="348"/>
      <c r="H259" s="348"/>
      <c r="I259" s="348"/>
      <c r="J259" s="348"/>
      <c r="K259" s="348"/>
      <c r="L259" s="348"/>
      <c r="M259" s="348"/>
      <c r="N259" s="348"/>
      <c r="O259" s="348"/>
      <c r="P259" s="348"/>
      <c r="Q259" s="348"/>
      <c r="R259" s="348"/>
      <c r="S259" s="348"/>
      <c r="T259" s="348"/>
      <c r="U259" s="348"/>
      <c r="V259" s="348"/>
      <c r="W259" s="348"/>
      <c r="X259" s="348"/>
      <c r="Y259" s="348"/>
      <c r="Z259" s="348"/>
    </row>
    <row r="260" ht="14.25" customHeight="1">
      <c r="A260" s="348"/>
      <c r="B260" s="348"/>
      <c r="C260" s="348"/>
      <c r="D260" s="348"/>
      <c r="E260" s="348"/>
      <c r="F260" s="348"/>
      <c r="G260" s="348"/>
      <c r="H260" s="348"/>
      <c r="I260" s="348"/>
      <c r="J260" s="348"/>
      <c r="K260" s="348"/>
      <c r="L260" s="348"/>
      <c r="M260" s="348"/>
      <c r="N260" s="348"/>
      <c r="O260" s="348"/>
      <c r="P260" s="348"/>
      <c r="Q260" s="348"/>
      <c r="R260" s="348"/>
      <c r="S260" s="348"/>
      <c r="T260" s="348"/>
      <c r="U260" s="348"/>
      <c r="V260" s="348"/>
      <c r="W260" s="348"/>
      <c r="X260" s="348"/>
      <c r="Y260" s="348"/>
      <c r="Z260" s="348"/>
    </row>
    <row r="261" ht="14.25" customHeight="1">
      <c r="A261" s="348"/>
      <c r="B261" s="348"/>
      <c r="C261" s="348"/>
      <c r="D261" s="348"/>
      <c r="E261" s="348"/>
      <c r="F261" s="348"/>
      <c r="G261" s="348"/>
      <c r="H261" s="348"/>
      <c r="I261" s="348"/>
      <c r="J261" s="348"/>
      <c r="K261" s="348"/>
      <c r="L261" s="348"/>
      <c r="M261" s="348"/>
      <c r="N261" s="348"/>
      <c r="O261" s="348"/>
      <c r="P261" s="348"/>
      <c r="Q261" s="348"/>
      <c r="R261" s="348"/>
      <c r="S261" s="348"/>
      <c r="T261" s="348"/>
      <c r="U261" s="348"/>
      <c r="V261" s="348"/>
      <c r="W261" s="348"/>
      <c r="X261" s="348"/>
      <c r="Y261" s="348"/>
      <c r="Z261" s="348"/>
    </row>
    <row r="262" ht="14.25" customHeight="1">
      <c r="A262" s="348"/>
      <c r="B262" s="348"/>
      <c r="C262" s="348"/>
      <c r="D262" s="348"/>
      <c r="E262" s="348"/>
      <c r="F262" s="348"/>
      <c r="G262" s="348"/>
      <c r="H262" s="348"/>
      <c r="I262" s="348"/>
      <c r="J262" s="348"/>
      <c r="K262" s="348"/>
      <c r="L262" s="348"/>
      <c r="M262" s="348"/>
      <c r="N262" s="348"/>
      <c r="O262" s="348"/>
      <c r="P262" s="348"/>
      <c r="Q262" s="348"/>
      <c r="R262" s="348"/>
      <c r="S262" s="348"/>
      <c r="T262" s="348"/>
      <c r="U262" s="348"/>
      <c r="V262" s="348"/>
      <c r="W262" s="348"/>
      <c r="X262" s="348"/>
      <c r="Y262" s="348"/>
      <c r="Z262" s="348"/>
    </row>
    <row r="263" ht="14.25" customHeight="1">
      <c r="A263" s="348"/>
      <c r="B263" s="348"/>
      <c r="C263" s="348"/>
      <c r="D263" s="348"/>
      <c r="E263" s="348"/>
      <c r="F263" s="348"/>
      <c r="G263" s="348"/>
      <c r="H263" s="348"/>
      <c r="I263" s="348"/>
      <c r="J263" s="348"/>
      <c r="K263" s="348"/>
      <c r="L263" s="348"/>
      <c r="M263" s="348"/>
      <c r="N263" s="348"/>
      <c r="O263" s="348"/>
      <c r="P263" s="348"/>
      <c r="Q263" s="348"/>
      <c r="R263" s="348"/>
      <c r="S263" s="348"/>
      <c r="T263" s="348"/>
      <c r="U263" s="348"/>
      <c r="V263" s="348"/>
      <c r="W263" s="348"/>
      <c r="X263" s="348"/>
      <c r="Y263" s="348"/>
      <c r="Z263" s="348"/>
    </row>
    <row r="264" ht="14.25" customHeight="1">
      <c r="A264" s="348"/>
      <c r="B264" s="348"/>
      <c r="C264" s="348"/>
      <c r="D264" s="348"/>
      <c r="E264" s="348"/>
      <c r="F264" s="348"/>
      <c r="G264" s="348"/>
      <c r="H264" s="348"/>
      <c r="I264" s="348"/>
      <c r="J264" s="348"/>
      <c r="K264" s="348"/>
      <c r="L264" s="348"/>
      <c r="M264" s="348"/>
      <c r="N264" s="348"/>
      <c r="O264" s="348"/>
      <c r="P264" s="348"/>
      <c r="Q264" s="348"/>
      <c r="R264" s="348"/>
      <c r="S264" s="348"/>
      <c r="T264" s="348"/>
      <c r="U264" s="348"/>
      <c r="V264" s="348"/>
      <c r="W264" s="348"/>
      <c r="X264" s="348"/>
      <c r="Y264" s="348"/>
      <c r="Z264" s="348"/>
    </row>
    <row r="265" ht="14.25" customHeight="1">
      <c r="A265" s="348"/>
      <c r="B265" s="348"/>
      <c r="C265" s="348"/>
      <c r="D265" s="348"/>
      <c r="E265" s="348"/>
      <c r="F265" s="348"/>
      <c r="G265" s="348"/>
      <c r="H265" s="348"/>
      <c r="I265" s="348"/>
      <c r="J265" s="348"/>
      <c r="K265" s="348"/>
      <c r="L265" s="348"/>
      <c r="M265" s="348"/>
      <c r="N265" s="348"/>
      <c r="O265" s="348"/>
      <c r="P265" s="348"/>
      <c r="Q265" s="348"/>
      <c r="R265" s="348"/>
      <c r="S265" s="348"/>
      <c r="T265" s="348"/>
      <c r="U265" s="348"/>
      <c r="V265" s="348"/>
      <c r="W265" s="348"/>
      <c r="X265" s="348"/>
      <c r="Y265" s="348"/>
      <c r="Z265" s="348"/>
    </row>
    <row r="266" ht="14.25" customHeight="1">
      <c r="A266" s="348"/>
      <c r="B266" s="348"/>
      <c r="C266" s="348"/>
      <c r="D266" s="348"/>
      <c r="E266" s="348"/>
      <c r="F266" s="348"/>
      <c r="G266" s="348"/>
      <c r="H266" s="348"/>
      <c r="I266" s="348"/>
      <c r="J266" s="348"/>
      <c r="K266" s="348"/>
      <c r="L266" s="348"/>
      <c r="M266" s="348"/>
      <c r="N266" s="348"/>
      <c r="O266" s="348"/>
      <c r="P266" s="348"/>
      <c r="Q266" s="348"/>
      <c r="R266" s="348"/>
      <c r="S266" s="348"/>
      <c r="T266" s="348"/>
      <c r="U266" s="348"/>
      <c r="V266" s="348"/>
      <c r="W266" s="348"/>
      <c r="X266" s="348"/>
      <c r="Y266" s="348"/>
      <c r="Z266" s="348"/>
    </row>
    <row r="267" ht="14.25" customHeight="1">
      <c r="A267" s="348"/>
      <c r="B267" s="348"/>
      <c r="C267" s="348"/>
      <c r="D267" s="348"/>
      <c r="E267" s="348"/>
      <c r="F267" s="348"/>
      <c r="G267" s="348"/>
      <c r="H267" s="348"/>
      <c r="I267" s="348"/>
      <c r="J267" s="348"/>
      <c r="K267" s="348"/>
      <c r="L267" s="348"/>
      <c r="M267" s="348"/>
      <c r="N267" s="348"/>
      <c r="O267" s="348"/>
      <c r="P267" s="348"/>
      <c r="Q267" s="348"/>
      <c r="R267" s="348"/>
      <c r="S267" s="348"/>
      <c r="T267" s="348"/>
      <c r="U267" s="348"/>
      <c r="V267" s="348"/>
      <c r="W267" s="348"/>
      <c r="X267" s="348"/>
      <c r="Y267" s="348"/>
      <c r="Z267" s="348"/>
    </row>
    <row r="268" ht="14.25" customHeight="1">
      <c r="A268" s="348"/>
      <c r="B268" s="348"/>
      <c r="C268" s="348"/>
      <c r="D268" s="348"/>
      <c r="E268" s="348"/>
      <c r="F268" s="348"/>
      <c r="G268" s="348"/>
      <c r="H268" s="348"/>
      <c r="I268" s="348"/>
      <c r="J268" s="348"/>
      <c r="K268" s="348"/>
      <c r="L268" s="348"/>
      <c r="M268" s="348"/>
      <c r="N268" s="348"/>
      <c r="O268" s="348"/>
      <c r="P268" s="348"/>
      <c r="Q268" s="348"/>
      <c r="R268" s="348"/>
      <c r="S268" s="348"/>
      <c r="T268" s="348"/>
      <c r="U268" s="348"/>
      <c r="V268" s="348"/>
      <c r="W268" s="348"/>
      <c r="X268" s="348"/>
      <c r="Y268" s="348"/>
      <c r="Z268" s="348"/>
    </row>
    <row r="269" ht="14.25" customHeight="1">
      <c r="A269" s="348"/>
      <c r="B269" s="348"/>
      <c r="C269" s="348"/>
      <c r="D269" s="348"/>
      <c r="E269" s="348"/>
      <c r="F269" s="348"/>
      <c r="G269" s="348"/>
      <c r="H269" s="348"/>
      <c r="I269" s="348"/>
      <c r="J269" s="348"/>
      <c r="K269" s="348"/>
      <c r="L269" s="348"/>
      <c r="M269" s="348"/>
      <c r="N269" s="348"/>
      <c r="O269" s="348"/>
      <c r="P269" s="348"/>
      <c r="Q269" s="348"/>
      <c r="R269" s="348"/>
      <c r="S269" s="348"/>
      <c r="T269" s="348"/>
      <c r="U269" s="348"/>
      <c r="V269" s="348"/>
      <c r="W269" s="348"/>
      <c r="X269" s="348"/>
      <c r="Y269" s="348"/>
      <c r="Z269" s="348"/>
    </row>
    <row r="270" ht="14.25" customHeight="1">
      <c r="A270" s="348"/>
      <c r="B270" s="348"/>
      <c r="C270" s="348"/>
      <c r="D270" s="348"/>
      <c r="E270" s="348"/>
      <c r="F270" s="348"/>
      <c r="G270" s="348"/>
      <c r="H270" s="348"/>
      <c r="I270" s="348"/>
      <c r="J270" s="348"/>
      <c r="K270" s="348"/>
      <c r="L270" s="348"/>
      <c r="M270" s="348"/>
      <c r="N270" s="348"/>
      <c r="O270" s="348"/>
      <c r="P270" s="348"/>
      <c r="Q270" s="348"/>
      <c r="R270" s="348"/>
      <c r="S270" s="348"/>
      <c r="T270" s="348"/>
      <c r="U270" s="348"/>
      <c r="V270" s="348"/>
      <c r="W270" s="348"/>
      <c r="X270" s="348"/>
      <c r="Y270" s="348"/>
      <c r="Z270" s="348"/>
    </row>
    <row r="271" ht="14.25" customHeight="1">
      <c r="A271" s="348"/>
      <c r="B271" s="348"/>
      <c r="C271" s="348"/>
      <c r="D271" s="348"/>
      <c r="E271" s="348"/>
      <c r="F271" s="348"/>
      <c r="G271" s="348"/>
      <c r="H271" s="348"/>
      <c r="I271" s="348"/>
      <c r="J271" s="348"/>
      <c r="K271" s="348"/>
      <c r="L271" s="348"/>
      <c r="M271" s="348"/>
      <c r="N271" s="348"/>
      <c r="O271" s="348"/>
      <c r="P271" s="348"/>
      <c r="Q271" s="348"/>
      <c r="R271" s="348"/>
      <c r="S271" s="348"/>
      <c r="T271" s="348"/>
      <c r="U271" s="348"/>
      <c r="V271" s="348"/>
      <c r="W271" s="348"/>
      <c r="X271" s="348"/>
      <c r="Y271" s="348"/>
      <c r="Z271" s="348"/>
    </row>
    <row r="272" ht="14.25" customHeight="1">
      <c r="A272" s="348"/>
      <c r="B272" s="348"/>
      <c r="C272" s="348"/>
      <c r="D272" s="348"/>
      <c r="E272" s="348"/>
      <c r="F272" s="348"/>
      <c r="G272" s="348"/>
      <c r="H272" s="348"/>
      <c r="I272" s="348"/>
      <c r="J272" s="348"/>
      <c r="K272" s="348"/>
      <c r="L272" s="348"/>
      <c r="M272" s="348"/>
      <c r="N272" s="348"/>
      <c r="O272" s="348"/>
      <c r="P272" s="348"/>
      <c r="Q272" s="348"/>
      <c r="R272" s="348"/>
      <c r="S272" s="348"/>
      <c r="T272" s="348"/>
      <c r="U272" s="348"/>
      <c r="V272" s="348"/>
      <c r="W272" s="348"/>
      <c r="X272" s="348"/>
      <c r="Y272" s="348"/>
      <c r="Z272" s="348"/>
    </row>
    <row r="273" ht="14.25" customHeight="1">
      <c r="A273" s="348"/>
      <c r="B273" s="348"/>
      <c r="C273" s="348"/>
      <c r="D273" s="348"/>
      <c r="E273" s="348"/>
      <c r="F273" s="348"/>
      <c r="G273" s="348"/>
      <c r="H273" s="348"/>
      <c r="I273" s="348"/>
      <c r="J273" s="348"/>
      <c r="K273" s="348"/>
      <c r="L273" s="348"/>
      <c r="M273" s="348"/>
      <c r="N273" s="348"/>
      <c r="O273" s="348"/>
      <c r="P273" s="348"/>
      <c r="Q273" s="348"/>
      <c r="R273" s="348"/>
      <c r="S273" s="348"/>
      <c r="T273" s="348"/>
      <c r="U273" s="348"/>
      <c r="V273" s="348"/>
      <c r="W273" s="348"/>
      <c r="X273" s="348"/>
      <c r="Y273" s="348"/>
      <c r="Z273" s="348"/>
    </row>
    <row r="274" ht="14.25" customHeight="1">
      <c r="A274" s="348"/>
      <c r="B274" s="348"/>
      <c r="C274" s="348"/>
      <c r="D274" s="348"/>
      <c r="E274" s="348"/>
      <c r="F274" s="348"/>
      <c r="G274" s="348"/>
      <c r="H274" s="348"/>
      <c r="I274" s="348"/>
      <c r="J274" s="348"/>
      <c r="K274" s="348"/>
      <c r="L274" s="348"/>
      <c r="M274" s="348"/>
      <c r="N274" s="348"/>
      <c r="O274" s="348"/>
      <c r="P274" s="348"/>
      <c r="Q274" s="348"/>
      <c r="R274" s="348"/>
      <c r="S274" s="348"/>
      <c r="T274" s="348"/>
      <c r="U274" s="348"/>
      <c r="V274" s="348"/>
      <c r="W274" s="348"/>
      <c r="X274" s="348"/>
      <c r="Y274" s="348"/>
      <c r="Z274" s="348"/>
    </row>
    <row r="275" ht="14.25" customHeight="1">
      <c r="A275" s="348"/>
      <c r="B275" s="348"/>
      <c r="C275" s="348"/>
      <c r="D275" s="348"/>
      <c r="E275" s="348"/>
      <c r="F275" s="348"/>
      <c r="G275" s="348"/>
      <c r="H275" s="348"/>
      <c r="I275" s="348"/>
      <c r="J275" s="348"/>
      <c r="K275" s="348"/>
      <c r="L275" s="348"/>
      <c r="M275" s="348"/>
      <c r="N275" s="348"/>
      <c r="O275" s="348"/>
      <c r="P275" s="348"/>
      <c r="Q275" s="348"/>
      <c r="R275" s="348"/>
      <c r="S275" s="348"/>
      <c r="T275" s="348"/>
      <c r="U275" s="348"/>
      <c r="V275" s="348"/>
      <c r="W275" s="348"/>
      <c r="X275" s="348"/>
      <c r="Y275" s="348"/>
      <c r="Z275" s="348"/>
    </row>
    <row r="276" ht="14.25" customHeight="1">
      <c r="A276" s="348"/>
      <c r="B276" s="348"/>
      <c r="C276" s="348"/>
      <c r="D276" s="348"/>
      <c r="E276" s="348"/>
      <c r="F276" s="348"/>
      <c r="G276" s="348"/>
      <c r="H276" s="348"/>
      <c r="I276" s="348"/>
      <c r="J276" s="348"/>
      <c r="K276" s="348"/>
      <c r="L276" s="348"/>
      <c r="M276" s="348"/>
      <c r="N276" s="348"/>
      <c r="O276" s="348"/>
      <c r="P276" s="348"/>
      <c r="Q276" s="348"/>
      <c r="R276" s="348"/>
      <c r="S276" s="348"/>
      <c r="T276" s="348"/>
      <c r="U276" s="348"/>
      <c r="V276" s="348"/>
      <c r="W276" s="348"/>
      <c r="X276" s="348"/>
      <c r="Y276" s="348"/>
      <c r="Z276" s="348"/>
    </row>
    <row r="277" ht="14.25" customHeight="1">
      <c r="A277" s="348"/>
      <c r="B277" s="348"/>
      <c r="C277" s="348"/>
      <c r="D277" s="348"/>
      <c r="E277" s="348"/>
      <c r="F277" s="348"/>
      <c r="G277" s="348"/>
      <c r="H277" s="348"/>
      <c r="I277" s="348"/>
      <c r="J277" s="348"/>
      <c r="K277" s="348"/>
      <c r="L277" s="348"/>
      <c r="M277" s="348"/>
      <c r="N277" s="348"/>
      <c r="O277" s="348"/>
      <c r="P277" s="348"/>
      <c r="Q277" s="348"/>
      <c r="R277" s="348"/>
      <c r="S277" s="348"/>
      <c r="T277" s="348"/>
      <c r="U277" s="348"/>
      <c r="V277" s="348"/>
      <c r="W277" s="348"/>
      <c r="X277" s="348"/>
      <c r="Y277" s="348"/>
      <c r="Z277" s="348"/>
    </row>
    <row r="278" ht="14.25" customHeight="1">
      <c r="A278" s="348"/>
      <c r="B278" s="348"/>
      <c r="C278" s="348"/>
      <c r="D278" s="348"/>
      <c r="E278" s="348"/>
      <c r="F278" s="348"/>
      <c r="G278" s="348"/>
      <c r="H278" s="348"/>
      <c r="I278" s="348"/>
      <c r="J278" s="348"/>
      <c r="K278" s="348"/>
      <c r="L278" s="348"/>
      <c r="M278" s="348"/>
      <c r="N278" s="348"/>
      <c r="O278" s="348"/>
      <c r="P278" s="348"/>
      <c r="Q278" s="348"/>
      <c r="R278" s="348"/>
      <c r="S278" s="348"/>
      <c r="T278" s="348"/>
      <c r="U278" s="348"/>
      <c r="V278" s="348"/>
      <c r="W278" s="348"/>
      <c r="X278" s="348"/>
      <c r="Y278" s="348"/>
      <c r="Z278" s="348"/>
    </row>
    <row r="279" ht="14.25" customHeight="1">
      <c r="A279" s="348"/>
      <c r="B279" s="348"/>
      <c r="C279" s="348"/>
      <c r="D279" s="348"/>
      <c r="E279" s="348"/>
      <c r="F279" s="348"/>
      <c r="G279" s="348"/>
      <c r="H279" s="348"/>
      <c r="I279" s="348"/>
      <c r="J279" s="348"/>
      <c r="K279" s="348"/>
      <c r="L279" s="348"/>
      <c r="M279" s="348"/>
      <c r="N279" s="348"/>
      <c r="O279" s="348"/>
      <c r="P279" s="348"/>
      <c r="Q279" s="348"/>
      <c r="R279" s="348"/>
      <c r="S279" s="348"/>
      <c r="T279" s="348"/>
      <c r="U279" s="348"/>
      <c r="V279" s="348"/>
      <c r="W279" s="348"/>
      <c r="X279" s="348"/>
      <c r="Y279" s="348"/>
      <c r="Z279" s="348"/>
    </row>
    <row r="280" ht="14.25" customHeight="1">
      <c r="A280" s="348"/>
      <c r="B280" s="348"/>
      <c r="C280" s="348"/>
      <c r="D280" s="348"/>
      <c r="E280" s="348"/>
      <c r="F280" s="348"/>
      <c r="G280" s="348"/>
      <c r="H280" s="348"/>
      <c r="I280" s="348"/>
      <c r="J280" s="348"/>
      <c r="K280" s="348"/>
      <c r="L280" s="348"/>
      <c r="M280" s="348"/>
      <c r="N280" s="348"/>
      <c r="O280" s="348"/>
      <c r="P280" s="348"/>
      <c r="Q280" s="348"/>
      <c r="R280" s="348"/>
      <c r="S280" s="348"/>
      <c r="T280" s="348"/>
      <c r="U280" s="348"/>
      <c r="V280" s="348"/>
      <c r="W280" s="348"/>
      <c r="X280" s="348"/>
      <c r="Y280" s="348"/>
      <c r="Z280" s="348"/>
    </row>
    <row r="281" ht="14.25" customHeight="1">
      <c r="A281" s="348"/>
      <c r="B281" s="348"/>
      <c r="C281" s="348"/>
      <c r="D281" s="348"/>
      <c r="E281" s="348"/>
      <c r="F281" s="348"/>
      <c r="G281" s="348"/>
      <c r="H281" s="348"/>
      <c r="I281" s="348"/>
      <c r="J281" s="348"/>
      <c r="K281" s="348"/>
      <c r="L281" s="348"/>
      <c r="M281" s="348"/>
      <c r="N281" s="348"/>
      <c r="O281" s="348"/>
      <c r="P281" s="348"/>
      <c r="Q281" s="348"/>
      <c r="R281" s="348"/>
      <c r="S281" s="348"/>
      <c r="T281" s="348"/>
      <c r="U281" s="348"/>
      <c r="V281" s="348"/>
      <c r="W281" s="348"/>
      <c r="X281" s="348"/>
      <c r="Y281" s="348"/>
      <c r="Z281" s="348"/>
    </row>
    <row r="282" ht="14.25" customHeight="1">
      <c r="A282" s="348"/>
      <c r="B282" s="348"/>
      <c r="C282" s="348"/>
      <c r="D282" s="348"/>
      <c r="E282" s="348"/>
      <c r="F282" s="348"/>
      <c r="G282" s="348"/>
      <c r="H282" s="348"/>
      <c r="I282" s="348"/>
      <c r="J282" s="348"/>
      <c r="K282" s="348"/>
      <c r="L282" s="348"/>
      <c r="M282" s="348"/>
      <c r="N282" s="348"/>
      <c r="O282" s="348"/>
      <c r="P282" s="348"/>
      <c r="Q282" s="348"/>
      <c r="R282" s="348"/>
      <c r="S282" s="348"/>
      <c r="T282" s="348"/>
      <c r="U282" s="348"/>
      <c r="V282" s="348"/>
      <c r="W282" s="348"/>
      <c r="X282" s="348"/>
      <c r="Y282" s="348"/>
      <c r="Z282" s="348"/>
    </row>
    <row r="283" ht="14.25" customHeight="1">
      <c r="A283" s="348"/>
      <c r="B283" s="348"/>
      <c r="C283" s="348"/>
      <c r="D283" s="348"/>
      <c r="E283" s="348"/>
      <c r="F283" s="348"/>
      <c r="G283" s="348"/>
      <c r="H283" s="348"/>
      <c r="I283" s="348"/>
      <c r="J283" s="348"/>
      <c r="K283" s="348"/>
      <c r="L283" s="348"/>
      <c r="M283" s="348"/>
      <c r="N283" s="348"/>
      <c r="O283" s="348"/>
      <c r="P283" s="348"/>
      <c r="Q283" s="348"/>
      <c r="R283" s="348"/>
      <c r="S283" s="348"/>
      <c r="T283" s="348"/>
      <c r="U283" s="348"/>
      <c r="V283" s="348"/>
      <c r="W283" s="348"/>
      <c r="X283" s="348"/>
      <c r="Y283" s="348"/>
      <c r="Z283" s="348"/>
    </row>
    <row r="284" ht="14.25" customHeight="1">
      <c r="A284" s="348"/>
      <c r="B284" s="348"/>
      <c r="C284" s="348"/>
      <c r="D284" s="348"/>
      <c r="E284" s="348"/>
      <c r="F284" s="348"/>
      <c r="G284" s="348"/>
      <c r="H284" s="348"/>
      <c r="I284" s="348"/>
      <c r="J284" s="348"/>
      <c r="K284" s="348"/>
      <c r="L284" s="348"/>
      <c r="M284" s="348"/>
      <c r="N284" s="348"/>
      <c r="O284" s="348"/>
      <c r="P284" s="348"/>
      <c r="Q284" s="348"/>
      <c r="R284" s="348"/>
      <c r="S284" s="348"/>
      <c r="T284" s="348"/>
      <c r="U284" s="348"/>
      <c r="V284" s="348"/>
      <c r="W284" s="348"/>
      <c r="X284" s="348"/>
      <c r="Y284" s="348"/>
      <c r="Z284" s="348"/>
    </row>
    <row r="285" ht="14.25" customHeight="1">
      <c r="A285" s="348"/>
      <c r="B285" s="348"/>
      <c r="C285" s="348"/>
      <c r="D285" s="348"/>
      <c r="E285" s="348"/>
      <c r="F285" s="348"/>
      <c r="G285" s="348"/>
      <c r="H285" s="348"/>
      <c r="I285" s="348"/>
      <c r="J285" s="348"/>
      <c r="K285" s="348"/>
      <c r="L285" s="348"/>
      <c r="M285" s="348"/>
      <c r="N285" s="348"/>
      <c r="O285" s="348"/>
      <c r="P285" s="348"/>
      <c r="Q285" s="348"/>
      <c r="R285" s="348"/>
      <c r="S285" s="348"/>
      <c r="T285" s="348"/>
      <c r="U285" s="348"/>
      <c r="V285" s="348"/>
      <c r="W285" s="348"/>
      <c r="X285" s="348"/>
      <c r="Y285" s="348"/>
      <c r="Z285" s="348"/>
    </row>
    <row r="286" ht="14.25" customHeight="1">
      <c r="A286" s="348"/>
      <c r="B286" s="348"/>
      <c r="C286" s="348"/>
      <c r="D286" s="348"/>
      <c r="E286" s="348"/>
      <c r="F286" s="348"/>
      <c r="G286" s="348"/>
      <c r="H286" s="348"/>
      <c r="I286" s="348"/>
      <c r="J286" s="348"/>
      <c r="K286" s="348"/>
      <c r="L286" s="348"/>
      <c r="M286" s="348"/>
      <c r="N286" s="348"/>
      <c r="O286" s="348"/>
      <c r="P286" s="348"/>
      <c r="Q286" s="348"/>
      <c r="R286" s="348"/>
      <c r="S286" s="348"/>
      <c r="T286" s="348"/>
      <c r="U286" s="348"/>
      <c r="V286" s="348"/>
      <c r="W286" s="348"/>
      <c r="X286" s="348"/>
      <c r="Y286" s="348"/>
      <c r="Z286" s="348"/>
    </row>
    <row r="287" ht="14.25" customHeight="1">
      <c r="A287" s="348"/>
      <c r="B287" s="348"/>
      <c r="C287" s="348"/>
      <c r="D287" s="348"/>
      <c r="E287" s="348"/>
      <c r="F287" s="348"/>
      <c r="G287" s="348"/>
      <c r="H287" s="348"/>
      <c r="I287" s="348"/>
      <c r="J287" s="348"/>
      <c r="K287" s="348"/>
      <c r="L287" s="348"/>
      <c r="M287" s="348"/>
      <c r="N287" s="348"/>
      <c r="O287" s="348"/>
      <c r="P287" s="348"/>
      <c r="Q287" s="348"/>
      <c r="R287" s="348"/>
      <c r="S287" s="348"/>
      <c r="T287" s="348"/>
      <c r="U287" s="348"/>
      <c r="V287" s="348"/>
      <c r="W287" s="348"/>
      <c r="X287" s="348"/>
      <c r="Y287" s="348"/>
      <c r="Z287" s="348"/>
    </row>
    <row r="288" ht="14.25" customHeight="1">
      <c r="A288" s="348"/>
      <c r="B288" s="348"/>
      <c r="C288" s="348"/>
      <c r="D288" s="348"/>
      <c r="E288" s="348"/>
      <c r="F288" s="348"/>
      <c r="G288" s="348"/>
      <c r="H288" s="348"/>
      <c r="I288" s="348"/>
      <c r="J288" s="348"/>
      <c r="K288" s="348"/>
      <c r="L288" s="348"/>
      <c r="M288" s="348"/>
      <c r="N288" s="348"/>
      <c r="O288" s="348"/>
      <c r="P288" s="348"/>
      <c r="Q288" s="348"/>
      <c r="R288" s="348"/>
      <c r="S288" s="348"/>
      <c r="T288" s="348"/>
      <c r="U288" s="348"/>
      <c r="V288" s="348"/>
      <c r="W288" s="348"/>
      <c r="X288" s="348"/>
      <c r="Y288" s="348"/>
      <c r="Z288" s="348"/>
    </row>
    <row r="289" ht="14.25" customHeight="1">
      <c r="A289" s="348"/>
      <c r="B289" s="348"/>
      <c r="C289" s="348"/>
      <c r="D289" s="348"/>
      <c r="E289" s="348"/>
      <c r="F289" s="348"/>
      <c r="G289" s="348"/>
      <c r="H289" s="348"/>
      <c r="I289" s="348"/>
      <c r="J289" s="348"/>
      <c r="K289" s="348"/>
      <c r="L289" s="348"/>
      <c r="M289" s="348"/>
      <c r="N289" s="348"/>
      <c r="O289" s="348"/>
      <c r="P289" s="348"/>
      <c r="Q289" s="348"/>
      <c r="R289" s="348"/>
      <c r="S289" s="348"/>
      <c r="T289" s="348"/>
      <c r="U289" s="348"/>
      <c r="V289" s="348"/>
      <c r="W289" s="348"/>
      <c r="X289" s="348"/>
      <c r="Y289" s="348"/>
      <c r="Z289" s="348"/>
    </row>
    <row r="290" ht="14.25" customHeight="1">
      <c r="A290" s="348"/>
      <c r="B290" s="348"/>
      <c r="C290" s="348"/>
      <c r="D290" s="348"/>
      <c r="E290" s="348"/>
      <c r="F290" s="348"/>
      <c r="G290" s="348"/>
      <c r="H290" s="348"/>
      <c r="I290" s="348"/>
      <c r="J290" s="348"/>
      <c r="K290" s="348"/>
      <c r="L290" s="348"/>
      <c r="M290" s="348"/>
      <c r="N290" s="348"/>
      <c r="O290" s="348"/>
      <c r="P290" s="348"/>
      <c r="Q290" s="348"/>
      <c r="R290" s="348"/>
      <c r="S290" s="348"/>
      <c r="T290" s="348"/>
      <c r="U290" s="348"/>
      <c r="V290" s="348"/>
      <c r="W290" s="348"/>
      <c r="X290" s="348"/>
      <c r="Y290" s="348"/>
      <c r="Z290" s="348"/>
    </row>
    <row r="291" ht="14.25" customHeight="1">
      <c r="A291" s="348"/>
      <c r="B291" s="348"/>
      <c r="C291" s="348"/>
      <c r="D291" s="348"/>
      <c r="E291" s="348"/>
      <c r="F291" s="348"/>
      <c r="G291" s="348"/>
      <c r="H291" s="348"/>
      <c r="I291" s="348"/>
      <c r="J291" s="348"/>
      <c r="K291" s="348"/>
      <c r="L291" s="348"/>
      <c r="M291" s="348"/>
      <c r="N291" s="348"/>
      <c r="O291" s="348"/>
      <c r="P291" s="348"/>
      <c r="Q291" s="348"/>
      <c r="R291" s="348"/>
      <c r="S291" s="348"/>
      <c r="T291" s="348"/>
      <c r="U291" s="348"/>
      <c r="V291" s="348"/>
      <c r="W291" s="348"/>
      <c r="X291" s="348"/>
      <c r="Y291" s="348"/>
      <c r="Z291" s="348"/>
    </row>
    <row r="292" ht="14.25" customHeight="1">
      <c r="A292" s="348"/>
      <c r="B292" s="348"/>
      <c r="C292" s="348"/>
      <c r="D292" s="348"/>
      <c r="E292" s="348"/>
      <c r="F292" s="348"/>
      <c r="G292" s="348"/>
      <c r="H292" s="348"/>
      <c r="I292" s="348"/>
      <c r="J292" s="348"/>
      <c r="K292" s="348"/>
      <c r="L292" s="348"/>
      <c r="M292" s="348"/>
      <c r="N292" s="348"/>
      <c r="O292" s="348"/>
      <c r="P292" s="348"/>
      <c r="Q292" s="348"/>
      <c r="R292" s="348"/>
      <c r="S292" s="348"/>
      <c r="T292" s="348"/>
      <c r="U292" s="348"/>
      <c r="V292" s="348"/>
      <c r="W292" s="348"/>
      <c r="X292" s="348"/>
      <c r="Y292" s="348"/>
      <c r="Z292" s="348"/>
    </row>
    <row r="293" ht="14.25" customHeight="1">
      <c r="A293" s="348"/>
      <c r="B293" s="348"/>
      <c r="C293" s="348"/>
      <c r="D293" s="348"/>
      <c r="E293" s="348"/>
      <c r="F293" s="348"/>
      <c r="G293" s="348"/>
      <c r="H293" s="348"/>
      <c r="I293" s="348"/>
      <c r="J293" s="348"/>
      <c r="K293" s="348"/>
      <c r="L293" s="348"/>
      <c r="M293" s="348"/>
      <c r="N293" s="348"/>
      <c r="O293" s="348"/>
      <c r="P293" s="348"/>
      <c r="Q293" s="348"/>
      <c r="R293" s="348"/>
      <c r="S293" s="348"/>
      <c r="T293" s="348"/>
      <c r="U293" s="348"/>
      <c r="V293" s="348"/>
      <c r="W293" s="348"/>
      <c r="X293" s="348"/>
      <c r="Y293" s="348"/>
      <c r="Z293" s="348"/>
    </row>
    <row r="294" ht="14.25" customHeight="1">
      <c r="A294" s="348"/>
      <c r="B294" s="348"/>
      <c r="C294" s="348"/>
      <c r="D294" s="348"/>
      <c r="E294" s="348"/>
      <c r="F294" s="348"/>
      <c r="G294" s="348"/>
      <c r="H294" s="348"/>
      <c r="I294" s="348"/>
      <c r="J294" s="348"/>
      <c r="K294" s="348"/>
      <c r="L294" s="348"/>
      <c r="M294" s="348"/>
      <c r="N294" s="348"/>
      <c r="O294" s="348"/>
      <c r="P294" s="348"/>
      <c r="Q294" s="348"/>
      <c r="R294" s="348"/>
      <c r="S294" s="348"/>
      <c r="T294" s="348"/>
      <c r="U294" s="348"/>
      <c r="V294" s="348"/>
      <c r="W294" s="348"/>
      <c r="X294" s="348"/>
      <c r="Y294" s="348"/>
      <c r="Z294" s="348"/>
    </row>
    <row r="295" ht="14.25" customHeight="1">
      <c r="A295" s="348"/>
      <c r="B295" s="348"/>
      <c r="C295" s="348"/>
      <c r="D295" s="348"/>
      <c r="E295" s="348"/>
      <c r="F295" s="348"/>
      <c r="G295" s="348"/>
      <c r="H295" s="348"/>
      <c r="I295" s="348"/>
      <c r="J295" s="348"/>
      <c r="K295" s="348"/>
      <c r="L295" s="348"/>
      <c r="M295" s="348"/>
      <c r="N295" s="348"/>
      <c r="O295" s="348"/>
      <c r="P295" s="348"/>
      <c r="Q295" s="348"/>
      <c r="R295" s="348"/>
      <c r="S295" s="348"/>
      <c r="T295" s="348"/>
      <c r="U295" s="348"/>
      <c r="V295" s="348"/>
      <c r="W295" s="348"/>
      <c r="X295" s="348"/>
      <c r="Y295" s="348"/>
      <c r="Z295" s="348"/>
    </row>
    <row r="296" ht="14.25" customHeight="1">
      <c r="A296" s="348"/>
      <c r="B296" s="348"/>
      <c r="C296" s="348"/>
      <c r="D296" s="348"/>
      <c r="E296" s="348"/>
      <c r="F296" s="348"/>
      <c r="G296" s="348"/>
      <c r="H296" s="348"/>
      <c r="I296" s="348"/>
      <c r="J296" s="348"/>
      <c r="K296" s="348"/>
      <c r="L296" s="348"/>
      <c r="M296" s="348"/>
      <c r="N296" s="348"/>
      <c r="O296" s="348"/>
      <c r="P296" s="348"/>
      <c r="Q296" s="348"/>
      <c r="R296" s="348"/>
      <c r="S296" s="348"/>
      <c r="T296" s="348"/>
      <c r="U296" s="348"/>
      <c r="V296" s="348"/>
      <c r="W296" s="348"/>
      <c r="X296" s="348"/>
      <c r="Y296" s="348"/>
      <c r="Z296" s="348"/>
    </row>
    <row r="297" ht="14.25" customHeight="1">
      <c r="A297" s="348"/>
      <c r="B297" s="348"/>
      <c r="C297" s="348"/>
      <c r="D297" s="348"/>
      <c r="E297" s="348"/>
      <c r="F297" s="348"/>
      <c r="G297" s="348"/>
      <c r="H297" s="348"/>
      <c r="I297" s="348"/>
      <c r="J297" s="348"/>
      <c r="K297" s="348"/>
      <c r="L297" s="348"/>
      <c r="M297" s="348"/>
      <c r="N297" s="348"/>
      <c r="O297" s="348"/>
      <c r="P297" s="348"/>
      <c r="Q297" s="348"/>
      <c r="R297" s="348"/>
      <c r="S297" s="348"/>
      <c r="T297" s="348"/>
      <c r="U297" s="348"/>
      <c r="V297" s="348"/>
      <c r="W297" s="348"/>
      <c r="X297" s="348"/>
      <c r="Y297" s="348"/>
      <c r="Z297" s="348"/>
    </row>
    <row r="298" ht="14.25" customHeight="1">
      <c r="A298" s="348"/>
      <c r="B298" s="348"/>
      <c r="C298" s="348"/>
      <c r="D298" s="348"/>
      <c r="E298" s="348"/>
      <c r="F298" s="348"/>
      <c r="G298" s="348"/>
      <c r="H298" s="348"/>
      <c r="I298" s="348"/>
      <c r="J298" s="348"/>
      <c r="K298" s="348"/>
      <c r="L298" s="348"/>
      <c r="M298" s="348"/>
      <c r="N298" s="348"/>
      <c r="O298" s="348"/>
      <c r="P298" s="348"/>
      <c r="Q298" s="348"/>
      <c r="R298" s="348"/>
      <c r="S298" s="348"/>
      <c r="T298" s="348"/>
      <c r="U298" s="348"/>
      <c r="V298" s="348"/>
      <c r="W298" s="348"/>
      <c r="X298" s="348"/>
      <c r="Y298" s="348"/>
      <c r="Z298" s="348"/>
    </row>
    <row r="299" ht="14.25" customHeight="1">
      <c r="A299" s="348"/>
      <c r="B299" s="348"/>
      <c r="C299" s="348"/>
      <c r="D299" s="348"/>
      <c r="E299" s="348"/>
      <c r="F299" s="348"/>
      <c r="G299" s="348"/>
      <c r="H299" s="348"/>
      <c r="I299" s="348"/>
      <c r="J299" s="348"/>
      <c r="K299" s="348"/>
      <c r="L299" s="348"/>
      <c r="M299" s="348"/>
      <c r="N299" s="348"/>
      <c r="O299" s="348"/>
      <c r="P299" s="348"/>
      <c r="Q299" s="348"/>
      <c r="R299" s="348"/>
      <c r="S299" s="348"/>
      <c r="T299" s="348"/>
      <c r="U299" s="348"/>
      <c r="V299" s="348"/>
      <c r="W299" s="348"/>
      <c r="X299" s="348"/>
      <c r="Y299" s="348"/>
      <c r="Z299" s="348"/>
    </row>
    <row r="300" ht="14.25" customHeight="1">
      <c r="A300" s="348"/>
      <c r="B300" s="348"/>
      <c r="C300" s="348"/>
      <c r="D300" s="348"/>
      <c r="E300" s="348"/>
      <c r="F300" s="348"/>
      <c r="G300" s="348"/>
      <c r="H300" s="348"/>
      <c r="I300" s="348"/>
      <c r="J300" s="348"/>
      <c r="K300" s="348"/>
      <c r="L300" s="348"/>
      <c r="M300" s="348"/>
      <c r="N300" s="348"/>
      <c r="O300" s="348"/>
      <c r="P300" s="348"/>
      <c r="Q300" s="348"/>
      <c r="R300" s="348"/>
      <c r="S300" s="348"/>
      <c r="T300" s="348"/>
      <c r="U300" s="348"/>
      <c r="V300" s="348"/>
      <c r="W300" s="348"/>
      <c r="X300" s="348"/>
      <c r="Y300" s="348"/>
      <c r="Z300" s="348"/>
    </row>
    <row r="301" ht="14.25" customHeight="1">
      <c r="A301" s="348"/>
      <c r="B301" s="348"/>
      <c r="C301" s="348"/>
      <c r="D301" s="348"/>
      <c r="E301" s="348"/>
      <c r="F301" s="348"/>
      <c r="G301" s="348"/>
      <c r="H301" s="348"/>
      <c r="I301" s="348"/>
      <c r="J301" s="348"/>
      <c r="K301" s="348"/>
      <c r="L301" s="348"/>
      <c r="M301" s="348"/>
      <c r="N301" s="348"/>
      <c r="O301" s="348"/>
      <c r="P301" s="348"/>
      <c r="Q301" s="348"/>
      <c r="R301" s="348"/>
      <c r="S301" s="348"/>
      <c r="T301" s="348"/>
      <c r="U301" s="348"/>
      <c r="V301" s="348"/>
      <c r="W301" s="348"/>
      <c r="X301" s="348"/>
      <c r="Y301" s="348"/>
      <c r="Z301" s="348"/>
    </row>
    <row r="302" ht="14.25" customHeight="1">
      <c r="A302" s="348"/>
      <c r="B302" s="348"/>
      <c r="C302" s="348"/>
      <c r="D302" s="348"/>
      <c r="E302" s="348"/>
      <c r="F302" s="348"/>
      <c r="G302" s="348"/>
      <c r="H302" s="348"/>
      <c r="I302" s="348"/>
      <c r="J302" s="348"/>
      <c r="K302" s="348"/>
      <c r="L302" s="348"/>
      <c r="M302" s="348"/>
      <c r="N302" s="348"/>
      <c r="O302" s="348"/>
      <c r="P302" s="348"/>
      <c r="Q302" s="348"/>
      <c r="R302" s="348"/>
      <c r="S302" s="348"/>
      <c r="T302" s="348"/>
      <c r="U302" s="348"/>
      <c r="V302" s="348"/>
      <c r="W302" s="348"/>
      <c r="X302" s="348"/>
      <c r="Y302" s="348"/>
      <c r="Z302" s="348"/>
    </row>
    <row r="303" ht="14.25" customHeight="1">
      <c r="A303" s="348"/>
      <c r="B303" s="348"/>
      <c r="C303" s="348"/>
      <c r="D303" s="348"/>
      <c r="E303" s="348"/>
      <c r="F303" s="348"/>
      <c r="G303" s="348"/>
      <c r="H303" s="348"/>
      <c r="I303" s="348"/>
      <c r="J303" s="348"/>
      <c r="K303" s="348"/>
      <c r="L303" s="348"/>
      <c r="M303" s="348"/>
      <c r="N303" s="348"/>
      <c r="O303" s="348"/>
      <c r="P303" s="348"/>
      <c r="Q303" s="348"/>
      <c r="R303" s="348"/>
      <c r="S303" s="348"/>
      <c r="T303" s="348"/>
      <c r="U303" s="348"/>
      <c r="V303" s="348"/>
      <c r="W303" s="348"/>
      <c r="X303" s="348"/>
      <c r="Y303" s="348"/>
      <c r="Z303" s="348"/>
    </row>
    <row r="304" ht="14.25" customHeight="1">
      <c r="A304" s="348"/>
      <c r="B304" s="348"/>
      <c r="C304" s="348"/>
      <c r="D304" s="348"/>
      <c r="E304" s="348"/>
      <c r="F304" s="348"/>
      <c r="G304" s="348"/>
      <c r="H304" s="348"/>
      <c r="I304" s="348"/>
      <c r="J304" s="348"/>
      <c r="K304" s="348"/>
      <c r="L304" s="348"/>
      <c r="M304" s="348"/>
      <c r="N304" s="348"/>
      <c r="O304" s="348"/>
      <c r="P304" s="348"/>
      <c r="Q304" s="348"/>
      <c r="R304" s="348"/>
      <c r="S304" s="348"/>
      <c r="T304" s="348"/>
      <c r="U304" s="348"/>
      <c r="V304" s="348"/>
      <c r="W304" s="348"/>
      <c r="X304" s="348"/>
      <c r="Y304" s="348"/>
      <c r="Z304" s="348"/>
    </row>
    <row r="305" ht="14.25" customHeight="1">
      <c r="A305" s="348"/>
      <c r="B305" s="348"/>
      <c r="C305" s="348"/>
      <c r="D305" s="348"/>
      <c r="E305" s="348"/>
      <c r="F305" s="348"/>
      <c r="G305" s="348"/>
      <c r="H305" s="348"/>
      <c r="I305" s="348"/>
      <c r="J305" s="348"/>
      <c r="K305" s="348"/>
      <c r="L305" s="348"/>
      <c r="M305" s="348"/>
      <c r="N305" s="348"/>
      <c r="O305" s="348"/>
      <c r="P305" s="348"/>
      <c r="Q305" s="348"/>
      <c r="R305" s="348"/>
      <c r="S305" s="348"/>
      <c r="T305" s="348"/>
      <c r="U305" s="348"/>
      <c r="V305" s="348"/>
      <c r="W305" s="348"/>
      <c r="X305" s="348"/>
      <c r="Y305" s="348"/>
      <c r="Z305" s="348"/>
    </row>
    <row r="306" ht="14.25" customHeight="1">
      <c r="A306" s="348"/>
      <c r="B306" s="348"/>
      <c r="C306" s="348"/>
      <c r="D306" s="348"/>
      <c r="E306" s="348"/>
      <c r="F306" s="348"/>
      <c r="G306" s="348"/>
      <c r="H306" s="348"/>
      <c r="I306" s="348"/>
      <c r="J306" s="348"/>
      <c r="K306" s="348"/>
      <c r="L306" s="348"/>
      <c r="M306" s="348"/>
      <c r="N306" s="348"/>
      <c r="O306" s="348"/>
      <c r="P306" s="348"/>
      <c r="Q306" s="348"/>
      <c r="R306" s="348"/>
      <c r="S306" s="348"/>
      <c r="T306" s="348"/>
      <c r="U306" s="348"/>
      <c r="V306" s="348"/>
      <c r="W306" s="348"/>
      <c r="X306" s="348"/>
      <c r="Y306" s="348"/>
      <c r="Z306" s="348"/>
    </row>
    <row r="307" ht="14.25" customHeight="1">
      <c r="A307" s="348"/>
      <c r="B307" s="348"/>
      <c r="C307" s="348"/>
      <c r="D307" s="348"/>
      <c r="E307" s="348"/>
      <c r="F307" s="348"/>
      <c r="G307" s="348"/>
      <c r="H307" s="348"/>
      <c r="I307" s="348"/>
      <c r="J307" s="348"/>
      <c r="K307" s="348"/>
      <c r="L307" s="348"/>
      <c r="M307" s="348"/>
      <c r="N307" s="348"/>
      <c r="O307" s="348"/>
      <c r="P307" s="348"/>
      <c r="Q307" s="348"/>
      <c r="R307" s="348"/>
      <c r="S307" s="348"/>
      <c r="T307" s="348"/>
      <c r="U307" s="348"/>
      <c r="V307" s="348"/>
      <c r="W307" s="348"/>
      <c r="X307" s="348"/>
      <c r="Y307" s="348"/>
      <c r="Z307" s="348"/>
    </row>
    <row r="308" ht="14.25" customHeight="1">
      <c r="A308" s="348"/>
      <c r="B308" s="348"/>
      <c r="C308" s="348"/>
      <c r="D308" s="348"/>
      <c r="E308" s="348"/>
      <c r="F308" s="348"/>
      <c r="G308" s="348"/>
      <c r="H308" s="348"/>
      <c r="I308" s="348"/>
      <c r="J308" s="348"/>
      <c r="K308" s="348"/>
      <c r="L308" s="348"/>
      <c r="M308" s="348"/>
      <c r="N308" s="348"/>
      <c r="O308" s="348"/>
      <c r="P308" s="348"/>
      <c r="Q308" s="348"/>
      <c r="R308" s="348"/>
      <c r="S308" s="348"/>
      <c r="T308" s="348"/>
      <c r="U308" s="348"/>
      <c r="V308" s="348"/>
      <c r="W308" s="348"/>
      <c r="X308" s="348"/>
      <c r="Y308" s="348"/>
      <c r="Z308" s="348"/>
    </row>
    <row r="309" ht="14.25" customHeight="1">
      <c r="A309" s="348"/>
      <c r="B309" s="348"/>
      <c r="C309" s="348"/>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row>
    <row r="310" ht="14.25" customHeight="1">
      <c r="A310" s="348"/>
      <c r="B310" s="348"/>
      <c r="C310" s="348"/>
      <c r="D310" s="348"/>
      <c r="E310" s="348"/>
      <c r="F310" s="348"/>
      <c r="G310" s="348"/>
      <c r="H310" s="348"/>
      <c r="I310" s="348"/>
      <c r="J310" s="348"/>
      <c r="K310" s="348"/>
      <c r="L310" s="348"/>
      <c r="M310" s="348"/>
      <c r="N310" s="348"/>
      <c r="O310" s="348"/>
      <c r="P310" s="348"/>
      <c r="Q310" s="348"/>
      <c r="R310" s="348"/>
      <c r="S310" s="348"/>
      <c r="T310" s="348"/>
      <c r="U310" s="348"/>
      <c r="V310" s="348"/>
      <c r="W310" s="348"/>
      <c r="X310" s="348"/>
      <c r="Y310" s="348"/>
      <c r="Z310" s="348"/>
    </row>
    <row r="311" ht="14.25" customHeight="1">
      <c r="A311" s="348"/>
      <c r="B311" s="348"/>
      <c r="C311" s="348"/>
      <c r="D311" s="348"/>
      <c r="E311" s="348"/>
      <c r="F311" s="348"/>
      <c r="G311" s="348"/>
      <c r="H311" s="348"/>
      <c r="I311" s="348"/>
      <c r="J311" s="348"/>
      <c r="K311" s="348"/>
      <c r="L311" s="348"/>
      <c r="M311" s="348"/>
      <c r="N311" s="348"/>
      <c r="O311" s="348"/>
      <c r="P311" s="348"/>
      <c r="Q311" s="348"/>
      <c r="R311" s="348"/>
      <c r="S311" s="348"/>
      <c r="T311" s="348"/>
      <c r="U311" s="348"/>
      <c r="V311" s="348"/>
      <c r="W311" s="348"/>
      <c r="X311" s="348"/>
      <c r="Y311" s="348"/>
      <c r="Z311" s="348"/>
    </row>
    <row r="312" ht="14.25" customHeight="1">
      <c r="A312" s="348"/>
      <c r="B312" s="348"/>
      <c r="C312" s="348"/>
      <c r="D312" s="348"/>
      <c r="E312" s="348"/>
      <c r="F312" s="348"/>
      <c r="G312" s="348"/>
      <c r="H312" s="348"/>
      <c r="I312" s="348"/>
      <c r="J312" s="348"/>
      <c r="K312" s="348"/>
      <c r="L312" s="348"/>
      <c r="M312" s="348"/>
      <c r="N312" s="348"/>
      <c r="O312" s="348"/>
      <c r="P312" s="348"/>
      <c r="Q312" s="348"/>
      <c r="R312" s="348"/>
      <c r="S312" s="348"/>
      <c r="T312" s="348"/>
      <c r="U312" s="348"/>
      <c r="V312" s="348"/>
      <c r="W312" s="348"/>
      <c r="X312" s="348"/>
      <c r="Y312" s="348"/>
      <c r="Z312" s="348"/>
    </row>
    <row r="313" ht="14.25" customHeight="1">
      <c r="A313" s="348"/>
      <c r="B313" s="348"/>
      <c r="C313" s="348"/>
      <c r="D313" s="348"/>
      <c r="E313" s="348"/>
      <c r="F313" s="348"/>
      <c r="G313" s="348"/>
      <c r="H313" s="348"/>
      <c r="I313" s="348"/>
      <c r="J313" s="348"/>
      <c r="K313" s="348"/>
      <c r="L313" s="348"/>
      <c r="M313" s="348"/>
      <c r="N313" s="348"/>
      <c r="O313" s="348"/>
      <c r="P313" s="348"/>
      <c r="Q313" s="348"/>
      <c r="R313" s="348"/>
      <c r="S313" s="348"/>
      <c r="T313" s="348"/>
      <c r="U313" s="348"/>
      <c r="V313" s="348"/>
      <c r="W313" s="348"/>
      <c r="X313" s="348"/>
      <c r="Y313" s="348"/>
      <c r="Z313" s="348"/>
    </row>
    <row r="314" ht="14.25" customHeight="1">
      <c r="A314" s="348"/>
      <c r="B314" s="348"/>
      <c r="C314" s="348"/>
      <c r="D314" s="348"/>
      <c r="E314" s="348"/>
      <c r="F314" s="348"/>
      <c r="G314" s="348"/>
      <c r="H314" s="348"/>
      <c r="I314" s="348"/>
      <c r="J314" s="348"/>
      <c r="K314" s="348"/>
      <c r="L314" s="348"/>
      <c r="M314" s="348"/>
      <c r="N314" s="348"/>
      <c r="O314" s="348"/>
      <c r="P314" s="348"/>
      <c r="Q314" s="348"/>
      <c r="R314" s="348"/>
      <c r="S314" s="348"/>
      <c r="T314" s="348"/>
      <c r="U314" s="348"/>
      <c r="V314" s="348"/>
      <c r="W314" s="348"/>
      <c r="X314" s="348"/>
      <c r="Y314" s="348"/>
      <c r="Z314" s="348"/>
    </row>
    <row r="315" ht="14.25" customHeight="1">
      <c r="A315" s="348"/>
      <c r="B315" s="348"/>
      <c r="C315" s="348"/>
      <c r="D315" s="348"/>
      <c r="E315" s="348"/>
      <c r="F315" s="348"/>
      <c r="G315" s="348"/>
      <c r="H315" s="348"/>
      <c r="I315" s="348"/>
      <c r="J315" s="348"/>
      <c r="K315" s="348"/>
      <c r="L315" s="348"/>
      <c r="M315" s="348"/>
      <c r="N315" s="348"/>
      <c r="O315" s="348"/>
      <c r="P315" s="348"/>
      <c r="Q315" s="348"/>
      <c r="R315" s="348"/>
      <c r="S315" s="348"/>
      <c r="T315" s="348"/>
      <c r="U315" s="348"/>
      <c r="V315" s="348"/>
      <c r="W315" s="348"/>
      <c r="X315" s="348"/>
      <c r="Y315" s="348"/>
      <c r="Z315" s="348"/>
    </row>
    <row r="316" ht="14.25" customHeight="1">
      <c r="A316" s="348"/>
      <c r="B316" s="348"/>
      <c r="C316" s="348"/>
      <c r="D316" s="348"/>
      <c r="E316" s="348"/>
      <c r="F316" s="348"/>
      <c r="G316" s="348"/>
      <c r="H316" s="348"/>
      <c r="I316" s="348"/>
      <c r="J316" s="348"/>
      <c r="K316" s="348"/>
      <c r="L316" s="348"/>
      <c r="M316" s="348"/>
      <c r="N316" s="348"/>
      <c r="O316" s="348"/>
      <c r="P316" s="348"/>
      <c r="Q316" s="348"/>
      <c r="R316" s="348"/>
      <c r="S316" s="348"/>
      <c r="T316" s="348"/>
      <c r="U316" s="348"/>
      <c r="V316" s="348"/>
      <c r="W316" s="348"/>
      <c r="X316" s="348"/>
      <c r="Y316" s="348"/>
      <c r="Z316" s="348"/>
    </row>
    <row r="317" ht="14.25" customHeight="1">
      <c r="A317" s="348"/>
      <c r="B317" s="348"/>
      <c r="C317" s="348"/>
      <c r="D317" s="348"/>
      <c r="E317" s="348"/>
      <c r="F317" s="348"/>
      <c r="G317" s="348"/>
      <c r="H317" s="348"/>
      <c r="I317" s="348"/>
      <c r="J317" s="348"/>
      <c r="K317" s="348"/>
      <c r="L317" s="348"/>
      <c r="M317" s="348"/>
      <c r="N317" s="348"/>
      <c r="O317" s="348"/>
      <c r="P317" s="348"/>
      <c r="Q317" s="348"/>
      <c r="R317" s="348"/>
      <c r="S317" s="348"/>
      <c r="T317" s="348"/>
      <c r="U317" s="348"/>
      <c r="V317" s="348"/>
      <c r="W317" s="348"/>
      <c r="X317" s="348"/>
      <c r="Y317" s="348"/>
      <c r="Z317" s="348"/>
    </row>
    <row r="318" ht="14.25" customHeight="1">
      <c r="A318" s="348"/>
      <c r="B318" s="348"/>
      <c r="C318" s="348"/>
      <c r="D318" s="348"/>
      <c r="E318" s="348"/>
      <c r="F318" s="348"/>
      <c r="G318" s="348"/>
      <c r="H318" s="348"/>
      <c r="I318" s="348"/>
      <c r="J318" s="348"/>
      <c r="K318" s="348"/>
      <c r="L318" s="348"/>
      <c r="M318" s="348"/>
      <c r="N318" s="348"/>
      <c r="O318" s="348"/>
      <c r="P318" s="348"/>
      <c r="Q318" s="348"/>
      <c r="R318" s="348"/>
      <c r="S318" s="348"/>
      <c r="T318" s="348"/>
      <c r="U318" s="348"/>
      <c r="V318" s="348"/>
      <c r="W318" s="348"/>
      <c r="X318" s="348"/>
      <c r="Y318" s="348"/>
      <c r="Z318" s="348"/>
    </row>
    <row r="319" ht="14.25" customHeight="1">
      <c r="A319" s="348"/>
      <c r="B319" s="348"/>
      <c r="C319" s="348"/>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row>
    <row r="320" ht="14.25" customHeight="1">
      <c r="A320" s="348"/>
      <c r="B320" s="348"/>
      <c r="C320" s="348"/>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row>
    <row r="321" ht="14.25" customHeight="1">
      <c r="A321" s="348"/>
      <c r="B321" s="348"/>
      <c r="C321" s="348"/>
      <c r="D321" s="348"/>
      <c r="E321" s="348"/>
      <c r="F321" s="348"/>
      <c r="G321" s="348"/>
      <c r="H321" s="348"/>
      <c r="I321" s="348"/>
      <c r="J321" s="348"/>
      <c r="K321" s="348"/>
      <c r="L321" s="348"/>
      <c r="M321" s="348"/>
      <c r="N321" s="348"/>
      <c r="O321" s="348"/>
      <c r="P321" s="348"/>
      <c r="Q321" s="348"/>
      <c r="R321" s="348"/>
      <c r="S321" s="348"/>
      <c r="T321" s="348"/>
      <c r="U321" s="348"/>
      <c r="V321" s="348"/>
      <c r="W321" s="348"/>
      <c r="X321" s="348"/>
      <c r="Y321" s="348"/>
      <c r="Z321" s="348"/>
    </row>
    <row r="322" ht="14.25" customHeight="1">
      <c r="A322" s="348"/>
      <c r="B322" s="348"/>
      <c r="C322" s="348"/>
      <c r="D322" s="348"/>
      <c r="E322" s="348"/>
      <c r="F322" s="348"/>
      <c r="G322" s="348"/>
      <c r="H322" s="348"/>
      <c r="I322" s="348"/>
      <c r="J322" s="348"/>
      <c r="K322" s="348"/>
      <c r="L322" s="348"/>
      <c r="M322" s="348"/>
      <c r="N322" s="348"/>
      <c r="O322" s="348"/>
      <c r="P322" s="348"/>
      <c r="Q322" s="348"/>
      <c r="R322" s="348"/>
      <c r="S322" s="348"/>
      <c r="T322" s="348"/>
      <c r="U322" s="348"/>
      <c r="V322" s="348"/>
      <c r="W322" s="348"/>
      <c r="X322" s="348"/>
      <c r="Y322" s="348"/>
      <c r="Z322" s="348"/>
    </row>
    <row r="323" ht="14.25" customHeight="1">
      <c r="A323" s="348"/>
      <c r="B323" s="348"/>
      <c r="C323" s="348"/>
      <c r="D323" s="348"/>
      <c r="E323" s="348"/>
      <c r="F323" s="348"/>
      <c r="G323" s="348"/>
      <c r="H323" s="348"/>
      <c r="I323" s="348"/>
      <c r="J323" s="348"/>
      <c r="K323" s="348"/>
      <c r="L323" s="348"/>
      <c r="M323" s="348"/>
      <c r="N323" s="348"/>
      <c r="O323" s="348"/>
      <c r="P323" s="348"/>
      <c r="Q323" s="348"/>
      <c r="R323" s="348"/>
      <c r="S323" s="348"/>
      <c r="T323" s="348"/>
      <c r="U323" s="348"/>
      <c r="V323" s="348"/>
      <c r="W323" s="348"/>
      <c r="X323" s="348"/>
      <c r="Y323" s="348"/>
      <c r="Z323" s="348"/>
    </row>
    <row r="324" ht="14.25" customHeight="1">
      <c r="A324" s="348"/>
      <c r="B324" s="348"/>
      <c r="C324" s="348"/>
      <c r="D324" s="348"/>
      <c r="E324" s="348"/>
      <c r="F324" s="348"/>
      <c r="G324" s="348"/>
      <c r="H324" s="348"/>
      <c r="I324" s="348"/>
      <c r="J324" s="348"/>
      <c r="K324" s="348"/>
      <c r="L324" s="348"/>
      <c r="M324" s="348"/>
      <c r="N324" s="348"/>
      <c r="O324" s="348"/>
      <c r="P324" s="348"/>
      <c r="Q324" s="348"/>
      <c r="R324" s="348"/>
      <c r="S324" s="348"/>
      <c r="T324" s="348"/>
      <c r="U324" s="348"/>
      <c r="V324" s="348"/>
      <c r="W324" s="348"/>
      <c r="X324" s="348"/>
      <c r="Y324" s="348"/>
      <c r="Z324" s="348"/>
    </row>
    <row r="325" ht="14.25" customHeight="1">
      <c r="A325" s="348"/>
      <c r="B325" s="348"/>
      <c r="C325" s="348"/>
      <c r="D325" s="348"/>
      <c r="E325" s="348"/>
      <c r="F325" s="348"/>
      <c r="G325" s="348"/>
      <c r="H325" s="348"/>
      <c r="I325" s="348"/>
      <c r="J325" s="348"/>
      <c r="K325" s="348"/>
      <c r="L325" s="348"/>
      <c r="M325" s="348"/>
      <c r="N325" s="348"/>
      <c r="O325" s="348"/>
      <c r="P325" s="348"/>
      <c r="Q325" s="348"/>
      <c r="R325" s="348"/>
      <c r="S325" s="348"/>
      <c r="T325" s="348"/>
      <c r="U325" s="348"/>
      <c r="V325" s="348"/>
      <c r="W325" s="348"/>
      <c r="X325" s="348"/>
      <c r="Y325" s="348"/>
      <c r="Z325" s="348"/>
    </row>
    <row r="326" ht="14.25" customHeight="1">
      <c r="A326" s="348"/>
      <c r="B326" s="348"/>
      <c r="C326" s="348"/>
      <c r="D326" s="348"/>
      <c r="E326" s="348"/>
      <c r="F326" s="348"/>
      <c r="G326" s="348"/>
      <c r="H326" s="348"/>
      <c r="I326" s="348"/>
      <c r="J326" s="348"/>
      <c r="K326" s="348"/>
      <c r="L326" s="348"/>
      <c r="M326" s="348"/>
      <c r="N326" s="348"/>
      <c r="O326" s="348"/>
      <c r="P326" s="348"/>
      <c r="Q326" s="348"/>
      <c r="R326" s="348"/>
      <c r="S326" s="348"/>
      <c r="T326" s="348"/>
      <c r="U326" s="348"/>
      <c r="V326" s="348"/>
      <c r="W326" s="348"/>
      <c r="X326" s="348"/>
      <c r="Y326" s="348"/>
      <c r="Z326" s="348"/>
    </row>
    <row r="327" ht="14.25" customHeight="1">
      <c r="A327" s="348"/>
      <c r="B327" s="348"/>
      <c r="C327" s="348"/>
      <c r="D327" s="348"/>
      <c r="E327" s="348"/>
      <c r="F327" s="348"/>
      <c r="G327" s="348"/>
      <c r="H327" s="348"/>
      <c r="I327" s="348"/>
      <c r="J327" s="348"/>
      <c r="K327" s="348"/>
      <c r="L327" s="348"/>
      <c r="M327" s="348"/>
      <c r="N327" s="348"/>
      <c r="O327" s="348"/>
      <c r="P327" s="348"/>
      <c r="Q327" s="348"/>
      <c r="R327" s="348"/>
      <c r="S327" s="348"/>
      <c r="T327" s="348"/>
      <c r="U327" s="348"/>
      <c r="V327" s="348"/>
      <c r="W327" s="348"/>
      <c r="X327" s="348"/>
      <c r="Y327" s="348"/>
      <c r="Z327" s="348"/>
    </row>
    <row r="328" ht="14.25" customHeight="1">
      <c r="A328" s="348"/>
      <c r="B328" s="348"/>
      <c r="C328" s="348"/>
      <c r="D328" s="348"/>
      <c r="E328" s="348"/>
      <c r="F328" s="348"/>
      <c r="G328" s="348"/>
      <c r="H328" s="348"/>
      <c r="I328" s="348"/>
      <c r="J328" s="348"/>
      <c r="K328" s="348"/>
      <c r="L328" s="348"/>
      <c r="M328" s="348"/>
      <c r="N328" s="348"/>
      <c r="O328" s="348"/>
      <c r="P328" s="348"/>
      <c r="Q328" s="348"/>
      <c r="R328" s="348"/>
      <c r="S328" s="348"/>
      <c r="T328" s="348"/>
      <c r="U328" s="348"/>
      <c r="V328" s="348"/>
      <c r="W328" s="348"/>
      <c r="X328" s="348"/>
      <c r="Y328" s="348"/>
      <c r="Z328" s="348"/>
    </row>
    <row r="329" ht="14.25" customHeight="1">
      <c r="A329" s="348"/>
      <c r="B329" s="348"/>
      <c r="C329" s="348"/>
      <c r="D329" s="348"/>
      <c r="E329" s="348"/>
      <c r="F329" s="348"/>
      <c r="G329" s="348"/>
      <c r="H329" s="348"/>
      <c r="I329" s="348"/>
      <c r="J329" s="348"/>
      <c r="K329" s="348"/>
      <c r="L329" s="348"/>
      <c r="M329" s="348"/>
      <c r="N329" s="348"/>
      <c r="O329" s="348"/>
      <c r="P329" s="348"/>
      <c r="Q329" s="348"/>
      <c r="R329" s="348"/>
      <c r="S329" s="348"/>
      <c r="T329" s="348"/>
      <c r="U329" s="348"/>
      <c r="V329" s="348"/>
      <c r="W329" s="348"/>
      <c r="X329" s="348"/>
      <c r="Y329" s="348"/>
      <c r="Z329" s="348"/>
    </row>
    <row r="330" ht="14.25" customHeight="1">
      <c r="A330" s="348"/>
      <c r="B330" s="348"/>
      <c r="C330" s="348"/>
      <c r="D330" s="348"/>
      <c r="E330" s="348"/>
      <c r="F330" s="348"/>
      <c r="G330" s="348"/>
      <c r="H330" s="348"/>
      <c r="I330" s="348"/>
      <c r="J330" s="348"/>
      <c r="K330" s="348"/>
      <c r="L330" s="348"/>
      <c r="M330" s="348"/>
      <c r="N330" s="348"/>
      <c r="O330" s="348"/>
      <c r="P330" s="348"/>
      <c r="Q330" s="348"/>
      <c r="R330" s="348"/>
      <c r="S330" s="348"/>
      <c r="T330" s="348"/>
      <c r="U330" s="348"/>
      <c r="V330" s="348"/>
      <c r="W330" s="348"/>
      <c r="X330" s="348"/>
      <c r="Y330" s="348"/>
      <c r="Z330" s="348"/>
    </row>
    <row r="331" ht="14.25" customHeight="1">
      <c r="A331" s="348"/>
      <c r="B331" s="348"/>
      <c r="C331" s="348"/>
      <c r="D331" s="348"/>
      <c r="E331" s="348"/>
      <c r="F331" s="348"/>
      <c r="G331" s="348"/>
      <c r="H331" s="348"/>
      <c r="I331" s="348"/>
      <c r="J331" s="348"/>
      <c r="K331" s="348"/>
      <c r="L331" s="348"/>
      <c r="M331" s="348"/>
      <c r="N331" s="348"/>
      <c r="O331" s="348"/>
      <c r="P331" s="348"/>
      <c r="Q331" s="348"/>
      <c r="R331" s="348"/>
      <c r="S331" s="348"/>
      <c r="T331" s="348"/>
      <c r="U331" s="348"/>
      <c r="V331" s="348"/>
      <c r="W331" s="348"/>
      <c r="X331" s="348"/>
      <c r="Y331" s="348"/>
      <c r="Z331" s="348"/>
    </row>
    <row r="332" ht="14.25" customHeight="1">
      <c r="A332" s="348"/>
      <c r="B332" s="348"/>
      <c r="C332" s="348"/>
      <c r="D332" s="348"/>
      <c r="E332" s="348"/>
      <c r="F332" s="348"/>
      <c r="G332" s="348"/>
      <c r="H332" s="348"/>
      <c r="I332" s="348"/>
      <c r="J332" s="348"/>
      <c r="K332" s="348"/>
      <c r="L332" s="348"/>
      <c r="M332" s="348"/>
      <c r="N332" s="348"/>
      <c r="O332" s="348"/>
      <c r="P332" s="348"/>
      <c r="Q332" s="348"/>
      <c r="R332" s="348"/>
      <c r="S332" s="348"/>
      <c r="T332" s="348"/>
      <c r="U332" s="348"/>
      <c r="V332" s="348"/>
      <c r="W332" s="348"/>
      <c r="X332" s="348"/>
      <c r="Y332" s="348"/>
      <c r="Z332" s="348"/>
    </row>
    <row r="333" ht="14.25" customHeight="1">
      <c r="A333" s="348"/>
      <c r="B333" s="348"/>
      <c r="C333" s="348"/>
      <c r="D333" s="348"/>
      <c r="E333" s="348"/>
      <c r="F333" s="348"/>
      <c r="G333" s="348"/>
      <c r="H333" s="348"/>
      <c r="I333" s="348"/>
      <c r="J333" s="348"/>
      <c r="K333" s="348"/>
      <c r="L333" s="348"/>
      <c r="M333" s="348"/>
      <c r="N333" s="348"/>
      <c r="O333" s="348"/>
      <c r="P333" s="348"/>
      <c r="Q333" s="348"/>
      <c r="R333" s="348"/>
      <c r="S333" s="348"/>
      <c r="T333" s="348"/>
      <c r="U333" s="348"/>
      <c r="V333" s="348"/>
      <c r="W333" s="348"/>
      <c r="X333" s="348"/>
      <c r="Y333" s="348"/>
      <c r="Z333" s="348"/>
    </row>
    <row r="334" ht="14.25" customHeight="1">
      <c r="A334" s="348"/>
      <c r="B334" s="348"/>
      <c r="C334" s="348"/>
      <c r="D334" s="348"/>
      <c r="E334" s="348"/>
      <c r="F334" s="348"/>
      <c r="G334" s="348"/>
      <c r="H334" s="348"/>
      <c r="I334" s="348"/>
      <c r="J334" s="348"/>
      <c r="K334" s="348"/>
      <c r="L334" s="348"/>
      <c r="M334" s="348"/>
      <c r="N334" s="348"/>
      <c r="O334" s="348"/>
      <c r="P334" s="348"/>
      <c r="Q334" s="348"/>
      <c r="R334" s="348"/>
      <c r="S334" s="348"/>
      <c r="T334" s="348"/>
      <c r="U334" s="348"/>
      <c r="V334" s="348"/>
      <c r="W334" s="348"/>
      <c r="X334" s="348"/>
      <c r="Y334" s="348"/>
      <c r="Z334" s="348"/>
    </row>
    <row r="335" ht="14.25" customHeight="1">
      <c r="A335" s="348"/>
      <c r="B335" s="348"/>
      <c r="C335" s="348"/>
      <c r="D335" s="348"/>
      <c r="E335" s="348"/>
      <c r="F335" s="348"/>
      <c r="G335" s="348"/>
      <c r="H335" s="348"/>
      <c r="I335" s="348"/>
      <c r="J335" s="348"/>
      <c r="K335" s="348"/>
      <c r="L335" s="348"/>
      <c r="M335" s="348"/>
      <c r="N335" s="348"/>
      <c r="O335" s="348"/>
      <c r="P335" s="348"/>
      <c r="Q335" s="348"/>
      <c r="R335" s="348"/>
      <c r="S335" s="348"/>
      <c r="T335" s="348"/>
      <c r="U335" s="348"/>
      <c r="V335" s="348"/>
      <c r="W335" s="348"/>
      <c r="X335" s="348"/>
      <c r="Y335" s="348"/>
      <c r="Z335" s="348"/>
    </row>
    <row r="336" ht="14.25" customHeight="1">
      <c r="A336" s="348"/>
      <c r="B336" s="348"/>
      <c r="C336" s="348"/>
      <c r="D336" s="348"/>
      <c r="E336" s="348"/>
      <c r="F336" s="348"/>
      <c r="G336" s="348"/>
      <c r="H336" s="348"/>
      <c r="I336" s="348"/>
      <c r="J336" s="348"/>
      <c r="K336" s="348"/>
      <c r="L336" s="348"/>
      <c r="M336" s="348"/>
      <c r="N336" s="348"/>
      <c r="O336" s="348"/>
      <c r="P336" s="348"/>
      <c r="Q336" s="348"/>
      <c r="R336" s="348"/>
      <c r="S336" s="348"/>
      <c r="T336" s="348"/>
      <c r="U336" s="348"/>
      <c r="V336" s="348"/>
      <c r="W336" s="348"/>
      <c r="X336" s="348"/>
      <c r="Y336" s="348"/>
      <c r="Z336" s="348"/>
    </row>
    <row r="337" ht="14.25" customHeight="1">
      <c r="A337" s="348"/>
      <c r="B337" s="348"/>
      <c r="C337" s="348"/>
      <c r="D337" s="348"/>
      <c r="E337" s="348"/>
      <c r="F337" s="348"/>
      <c r="G337" s="348"/>
      <c r="H337" s="348"/>
      <c r="I337" s="348"/>
      <c r="J337" s="348"/>
      <c r="K337" s="348"/>
      <c r="L337" s="348"/>
      <c r="M337" s="348"/>
      <c r="N337" s="348"/>
      <c r="O337" s="348"/>
      <c r="P337" s="348"/>
      <c r="Q337" s="348"/>
      <c r="R337" s="348"/>
      <c r="S337" s="348"/>
      <c r="T337" s="348"/>
      <c r="U337" s="348"/>
      <c r="V337" s="348"/>
      <c r="W337" s="348"/>
      <c r="X337" s="348"/>
      <c r="Y337" s="348"/>
      <c r="Z337" s="348"/>
    </row>
    <row r="338" ht="14.25" customHeight="1">
      <c r="A338" s="348"/>
      <c r="B338" s="348"/>
      <c r="C338" s="348"/>
      <c r="D338" s="348"/>
      <c r="E338" s="348"/>
      <c r="F338" s="348"/>
      <c r="G338" s="348"/>
      <c r="H338" s="348"/>
      <c r="I338" s="348"/>
      <c r="J338" s="348"/>
      <c r="K338" s="348"/>
      <c r="L338" s="348"/>
      <c r="M338" s="348"/>
      <c r="N338" s="348"/>
      <c r="O338" s="348"/>
      <c r="P338" s="348"/>
      <c r="Q338" s="348"/>
      <c r="R338" s="348"/>
      <c r="S338" s="348"/>
      <c r="T338" s="348"/>
      <c r="U338" s="348"/>
      <c r="V338" s="348"/>
      <c r="W338" s="348"/>
      <c r="X338" s="348"/>
      <c r="Y338" s="348"/>
      <c r="Z338" s="348"/>
    </row>
    <row r="339" ht="14.25" customHeight="1">
      <c r="A339" s="348"/>
      <c r="B339" s="348"/>
      <c r="C339" s="348"/>
      <c r="D339" s="348"/>
      <c r="E339" s="348"/>
      <c r="F339" s="348"/>
      <c r="G339" s="348"/>
      <c r="H339" s="348"/>
      <c r="I339" s="348"/>
      <c r="J339" s="348"/>
      <c r="K339" s="348"/>
      <c r="L339" s="348"/>
      <c r="M339" s="348"/>
      <c r="N339" s="348"/>
      <c r="O339" s="348"/>
      <c r="P339" s="348"/>
      <c r="Q339" s="348"/>
      <c r="R339" s="348"/>
      <c r="S339" s="348"/>
      <c r="T339" s="348"/>
      <c r="U339" s="348"/>
      <c r="V339" s="348"/>
      <c r="W339" s="348"/>
      <c r="X339" s="348"/>
      <c r="Y339" s="348"/>
      <c r="Z339" s="348"/>
    </row>
    <row r="340" ht="14.25" customHeight="1">
      <c r="A340" s="348"/>
      <c r="B340" s="348"/>
      <c r="C340" s="348"/>
      <c r="D340" s="348"/>
      <c r="E340" s="348"/>
      <c r="F340" s="348"/>
      <c r="G340" s="348"/>
      <c r="H340" s="348"/>
      <c r="I340" s="348"/>
      <c r="J340" s="348"/>
      <c r="K340" s="348"/>
      <c r="L340" s="348"/>
      <c r="M340" s="348"/>
      <c r="N340" s="348"/>
      <c r="O340" s="348"/>
      <c r="P340" s="348"/>
      <c r="Q340" s="348"/>
      <c r="R340" s="348"/>
      <c r="S340" s="348"/>
      <c r="T340" s="348"/>
      <c r="U340" s="348"/>
      <c r="V340" s="348"/>
      <c r="W340" s="348"/>
      <c r="X340" s="348"/>
      <c r="Y340" s="348"/>
      <c r="Z340" s="348"/>
    </row>
    <row r="341" ht="14.25" customHeight="1">
      <c r="A341" s="348"/>
      <c r="B341" s="348"/>
      <c r="C341" s="348"/>
      <c r="D341" s="348"/>
      <c r="E341" s="348"/>
      <c r="F341" s="348"/>
      <c r="G341" s="348"/>
      <c r="H341" s="348"/>
      <c r="I341" s="348"/>
      <c r="J341" s="348"/>
      <c r="K341" s="348"/>
      <c r="L341" s="348"/>
      <c r="M341" s="348"/>
      <c r="N341" s="348"/>
      <c r="O341" s="348"/>
      <c r="P341" s="348"/>
      <c r="Q341" s="348"/>
      <c r="R341" s="348"/>
      <c r="S341" s="348"/>
      <c r="T341" s="348"/>
      <c r="U341" s="348"/>
      <c r="V341" s="348"/>
      <c r="W341" s="348"/>
      <c r="X341" s="348"/>
      <c r="Y341" s="348"/>
      <c r="Z341" s="348"/>
    </row>
    <row r="342" ht="14.25" customHeight="1">
      <c r="A342" s="348"/>
      <c r="B342" s="348"/>
      <c r="C342" s="348"/>
      <c r="D342" s="348"/>
      <c r="E342" s="348"/>
      <c r="F342" s="348"/>
      <c r="G342" s="348"/>
      <c r="H342" s="348"/>
      <c r="I342" s="348"/>
      <c r="J342" s="348"/>
      <c r="K342" s="348"/>
      <c r="L342" s="348"/>
      <c r="M342" s="348"/>
      <c r="N342" s="348"/>
      <c r="O342" s="348"/>
      <c r="P342" s="348"/>
      <c r="Q342" s="348"/>
      <c r="R342" s="348"/>
      <c r="S342" s="348"/>
      <c r="T342" s="348"/>
      <c r="U342" s="348"/>
      <c r="V342" s="348"/>
      <c r="W342" s="348"/>
      <c r="X342" s="348"/>
      <c r="Y342" s="348"/>
      <c r="Z342" s="348"/>
    </row>
    <row r="343" ht="14.25" customHeight="1">
      <c r="A343" s="348"/>
      <c r="B343" s="348"/>
      <c r="C343" s="348"/>
      <c r="D343" s="348"/>
      <c r="E343" s="348"/>
      <c r="F343" s="348"/>
      <c r="G343" s="348"/>
      <c r="H343" s="348"/>
      <c r="I343" s="348"/>
      <c r="J343" s="348"/>
      <c r="K343" s="348"/>
      <c r="L343" s="348"/>
      <c r="M343" s="348"/>
      <c r="N343" s="348"/>
      <c r="O343" s="348"/>
      <c r="P343" s="348"/>
      <c r="Q343" s="348"/>
      <c r="R343" s="348"/>
      <c r="S343" s="348"/>
      <c r="T343" s="348"/>
      <c r="U343" s="348"/>
      <c r="V343" s="348"/>
      <c r="W343" s="348"/>
      <c r="X343" s="348"/>
      <c r="Y343" s="348"/>
      <c r="Z343" s="348"/>
    </row>
    <row r="344" ht="14.25" customHeight="1">
      <c r="A344" s="348"/>
      <c r="B344" s="348"/>
      <c r="C344" s="348"/>
      <c r="D344" s="348"/>
      <c r="E344" s="348"/>
      <c r="F344" s="348"/>
      <c r="G344" s="348"/>
      <c r="H344" s="348"/>
      <c r="I344" s="348"/>
      <c r="J344" s="348"/>
      <c r="K344" s="348"/>
      <c r="L344" s="348"/>
      <c r="M344" s="348"/>
      <c r="N344" s="348"/>
      <c r="O344" s="348"/>
      <c r="P344" s="348"/>
      <c r="Q344" s="348"/>
      <c r="R344" s="348"/>
      <c r="S344" s="348"/>
      <c r="T344" s="348"/>
      <c r="U344" s="348"/>
      <c r="V344" s="348"/>
      <c r="W344" s="348"/>
      <c r="X344" s="348"/>
      <c r="Y344" s="348"/>
      <c r="Z344" s="348"/>
    </row>
    <row r="345" ht="14.25" customHeight="1">
      <c r="A345" s="348"/>
      <c r="B345" s="348"/>
      <c r="C345" s="348"/>
      <c r="D345" s="348"/>
      <c r="E345" s="348"/>
      <c r="F345" s="348"/>
      <c r="G345" s="348"/>
      <c r="H345" s="348"/>
      <c r="I345" s="348"/>
      <c r="J345" s="348"/>
      <c r="K345" s="348"/>
      <c r="L345" s="348"/>
      <c r="M345" s="348"/>
      <c r="N345" s="348"/>
      <c r="O345" s="348"/>
      <c r="P345" s="348"/>
      <c r="Q345" s="348"/>
      <c r="R345" s="348"/>
      <c r="S345" s="348"/>
      <c r="T345" s="348"/>
      <c r="U345" s="348"/>
      <c r="V345" s="348"/>
      <c r="W345" s="348"/>
      <c r="X345" s="348"/>
      <c r="Y345" s="348"/>
      <c r="Z345" s="348"/>
    </row>
    <row r="346" ht="14.25" customHeight="1">
      <c r="A346" s="348"/>
      <c r="B346" s="348"/>
      <c r="C346" s="348"/>
      <c r="D346" s="348"/>
      <c r="E346" s="348"/>
      <c r="F346" s="348"/>
      <c r="G346" s="348"/>
      <c r="H346" s="348"/>
      <c r="I346" s="348"/>
      <c r="J346" s="348"/>
      <c r="K346" s="348"/>
      <c r="L346" s="348"/>
      <c r="M346" s="348"/>
      <c r="N346" s="348"/>
      <c r="O346" s="348"/>
      <c r="P346" s="348"/>
      <c r="Q346" s="348"/>
      <c r="R346" s="348"/>
      <c r="S346" s="348"/>
      <c r="T346" s="348"/>
      <c r="U346" s="348"/>
      <c r="V346" s="348"/>
      <c r="W346" s="348"/>
      <c r="X346" s="348"/>
      <c r="Y346" s="348"/>
      <c r="Z346" s="348"/>
    </row>
    <row r="347" ht="14.25" customHeight="1">
      <c r="A347" s="348"/>
      <c r="B347" s="348"/>
      <c r="C347" s="348"/>
      <c r="D347" s="348"/>
      <c r="E347" s="348"/>
      <c r="F347" s="348"/>
      <c r="G347" s="348"/>
      <c r="H347" s="348"/>
      <c r="I347" s="348"/>
      <c r="J347" s="348"/>
      <c r="K347" s="348"/>
      <c r="L347" s="348"/>
      <c r="M347" s="348"/>
      <c r="N347" s="348"/>
      <c r="O347" s="348"/>
      <c r="P347" s="348"/>
      <c r="Q347" s="348"/>
      <c r="R347" s="348"/>
      <c r="S347" s="348"/>
      <c r="T347" s="348"/>
      <c r="U347" s="348"/>
      <c r="V347" s="348"/>
      <c r="W347" s="348"/>
      <c r="X347" s="348"/>
      <c r="Y347" s="348"/>
      <c r="Z347" s="348"/>
    </row>
    <row r="348" ht="14.25" customHeight="1">
      <c r="A348" s="348"/>
      <c r="B348" s="348"/>
      <c r="C348" s="348"/>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row>
    <row r="349" ht="14.25" customHeight="1">
      <c r="A349" s="348"/>
      <c r="B349" s="348"/>
      <c r="C349" s="348"/>
      <c r="D349" s="348"/>
      <c r="E349" s="348"/>
      <c r="F349" s="348"/>
      <c r="G349" s="348"/>
      <c r="H349" s="348"/>
      <c r="I349" s="348"/>
      <c r="J349" s="348"/>
      <c r="K349" s="348"/>
      <c r="L349" s="348"/>
      <c r="M349" s="348"/>
      <c r="N349" s="348"/>
      <c r="O349" s="348"/>
      <c r="P349" s="348"/>
      <c r="Q349" s="348"/>
      <c r="R349" s="348"/>
      <c r="S349" s="348"/>
      <c r="T349" s="348"/>
      <c r="U349" s="348"/>
      <c r="V349" s="348"/>
      <c r="W349" s="348"/>
      <c r="X349" s="348"/>
      <c r="Y349" s="348"/>
      <c r="Z349" s="348"/>
    </row>
    <row r="350" ht="14.25" customHeight="1">
      <c r="A350" s="348"/>
      <c r="B350" s="348"/>
      <c r="C350" s="348"/>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row>
    <row r="351" ht="14.25" customHeight="1">
      <c r="A351" s="348"/>
      <c r="B351" s="348"/>
      <c r="C351" s="348"/>
      <c r="D351" s="348"/>
      <c r="E351" s="348"/>
      <c r="F351" s="348"/>
      <c r="G351" s="348"/>
      <c r="H351" s="348"/>
      <c r="I351" s="348"/>
      <c r="J351" s="348"/>
      <c r="K351" s="348"/>
      <c r="L351" s="348"/>
      <c r="M351" s="348"/>
      <c r="N351" s="348"/>
      <c r="O351" s="348"/>
      <c r="P351" s="348"/>
      <c r="Q351" s="348"/>
      <c r="R351" s="348"/>
      <c r="S351" s="348"/>
      <c r="T351" s="348"/>
      <c r="U351" s="348"/>
      <c r="V351" s="348"/>
      <c r="W351" s="348"/>
      <c r="X351" s="348"/>
      <c r="Y351" s="348"/>
      <c r="Z351" s="348"/>
    </row>
    <row r="352" ht="14.25" customHeight="1">
      <c r="A352" s="348"/>
      <c r="B352" s="348"/>
      <c r="C352" s="348"/>
      <c r="D352" s="348"/>
      <c r="E352" s="348"/>
      <c r="F352" s="348"/>
      <c r="G352" s="348"/>
      <c r="H352" s="348"/>
      <c r="I352" s="348"/>
      <c r="J352" s="348"/>
      <c r="K352" s="348"/>
      <c r="L352" s="348"/>
      <c r="M352" s="348"/>
      <c r="N352" s="348"/>
      <c r="O352" s="348"/>
      <c r="P352" s="348"/>
      <c r="Q352" s="348"/>
      <c r="R352" s="348"/>
      <c r="S352" s="348"/>
      <c r="T352" s="348"/>
      <c r="U352" s="348"/>
      <c r="V352" s="348"/>
      <c r="W352" s="348"/>
      <c r="X352" s="348"/>
      <c r="Y352" s="348"/>
      <c r="Z352" s="348"/>
    </row>
    <row r="353" ht="14.25" customHeight="1">
      <c r="A353" s="348"/>
      <c r="B353" s="348"/>
      <c r="C353" s="348"/>
      <c r="D353" s="348"/>
      <c r="E353" s="348"/>
      <c r="F353" s="348"/>
      <c r="G353" s="348"/>
      <c r="H353" s="348"/>
      <c r="I353" s="348"/>
      <c r="J353" s="348"/>
      <c r="K353" s="348"/>
      <c r="L353" s="348"/>
      <c r="M353" s="348"/>
      <c r="N353" s="348"/>
      <c r="O353" s="348"/>
      <c r="P353" s="348"/>
      <c r="Q353" s="348"/>
      <c r="R353" s="348"/>
      <c r="S353" s="348"/>
      <c r="T353" s="348"/>
      <c r="U353" s="348"/>
      <c r="V353" s="348"/>
      <c r="W353" s="348"/>
      <c r="X353" s="348"/>
      <c r="Y353" s="348"/>
      <c r="Z353" s="348"/>
    </row>
    <row r="354" ht="14.25" customHeight="1">
      <c r="A354" s="348"/>
      <c r="B354" s="348"/>
      <c r="C354" s="348"/>
      <c r="D354" s="348"/>
      <c r="E354" s="348"/>
      <c r="F354" s="348"/>
      <c r="G354" s="348"/>
      <c r="H354" s="348"/>
      <c r="I354" s="348"/>
      <c r="J354" s="348"/>
      <c r="K354" s="348"/>
      <c r="L354" s="348"/>
      <c r="M354" s="348"/>
      <c r="N354" s="348"/>
      <c r="O354" s="348"/>
      <c r="P354" s="348"/>
      <c r="Q354" s="348"/>
      <c r="R354" s="348"/>
      <c r="S354" s="348"/>
      <c r="T354" s="348"/>
      <c r="U354" s="348"/>
      <c r="V354" s="348"/>
      <c r="W354" s="348"/>
      <c r="X354" s="348"/>
      <c r="Y354" s="348"/>
      <c r="Z354" s="348"/>
    </row>
    <row r="355" ht="14.25" customHeight="1">
      <c r="A355" s="348"/>
      <c r="B355" s="348"/>
      <c r="C355" s="348"/>
      <c r="D355" s="348"/>
      <c r="E355" s="348"/>
      <c r="F355" s="348"/>
      <c r="G355" s="348"/>
      <c r="H355" s="348"/>
      <c r="I355" s="348"/>
      <c r="J355" s="348"/>
      <c r="K355" s="348"/>
      <c r="L355" s="348"/>
      <c r="M355" s="348"/>
      <c r="N355" s="348"/>
      <c r="O355" s="348"/>
      <c r="P355" s="348"/>
      <c r="Q355" s="348"/>
      <c r="R355" s="348"/>
      <c r="S355" s="348"/>
      <c r="T355" s="348"/>
      <c r="U355" s="348"/>
      <c r="V355" s="348"/>
      <c r="W355" s="348"/>
      <c r="X355" s="348"/>
      <c r="Y355" s="348"/>
      <c r="Z355" s="348"/>
    </row>
    <row r="356" ht="14.25" customHeight="1">
      <c r="A356" s="348"/>
      <c r="B356" s="348"/>
      <c r="C356" s="348"/>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row>
    <row r="357" ht="14.25" customHeight="1">
      <c r="A357" s="348"/>
      <c r="B357" s="348"/>
      <c r="C357" s="348"/>
      <c r="D357" s="348"/>
      <c r="E357" s="348"/>
      <c r="F357" s="348"/>
      <c r="G357" s="348"/>
      <c r="H357" s="348"/>
      <c r="I357" s="348"/>
      <c r="J357" s="348"/>
      <c r="K357" s="348"/>
      <c r="L357" s="348"/>
      <c r="M357" s="348"/>
      <c r="N357" s="348"/>
      <c r="O357" s="348"/>
      <c r="P357" s="348"/>
      <c r="Q357" s="348"/>
      <c r="R357" s="348"/>
      <c r="S357" s="348"/>
      <c r="T357" s="348"/>
      <c r="U357" s="348"/>
      <c r="V357" s="348"/>
      <c r="W357" s="348"/>
      <c r="X357" s="348"/>
      <c r="Y357" s="348"/>
      <c r="Z357" s="348"/>
    </row>
    <row r="358" ht="14.25" customHeight="1">
      <c r="A358" s="348"/>
      <c r="B358" s="348"/>
      <c r="C358" s="348"/>
      <c r="D358" s="348"/>
      <c r="E358" s="348"/>
      <c r="F358" s="348"/>
      <c r="G358" s="348"/>
      <c r="H358" s="348"/>
      <c r="I358" s="348"/>
      <c r="J358" s="348"/>
      <c r="K358" s="348"/>
      <c r="L358" s="348"/>
      <c r="M358" s="348"/>
      <c r="N358" s="348"/>
      <c r="O358" s="348"/>
      <c r="P358" s="348"/>
      <c r="Q358" s="348"/>
      <c r="R358" s="348"/>
      <c r="S358" s="348"/>
      <c r="T358" s="348"/>
      <c r="U358" s="348"/>
      <c r="V358" s="348"/>
      <c r="W358" s="348"/>
      <c r="X358" s="348"/>
      <c r="Y358" s="348"/>
      <c r="Z358" s="348"/>
    </row>
    <row r="359" ht="14.25" customHeight="1">
      <c r="A359" s="348"/>
      <c r="B359" s="348"/>
      <c r="C359" s="348"/>
      <c r="D359" s="348"/>
      <c r="E359" s="348"/>
      <c r="F359" s="348"/>
      <c r="G359" s="348"/>
      <c r="H359" s="348"/>
      <c r="I359" s="348"/>
      <c r="J359" s="348"/>
      <c r="K359" s="348"/>
      <c r="L359" s="348"/>
      <c r="M359" s="348"/>
      <c r="N359" s="348"/>
      <c r="O359" s="348"/>
      <c r="P359" s="348"/>
      <c r="Q359" s="348"/>
      <c r="R359" s="348"/>
      <c r="S359" s="348"/>
      <c r="T359" s="348"/>
      <c r="U359" s="348"/>
      <c r="V359" s="348"/>
      <c r="W359" s="348"/>
      <c r="X359" s="348"/>
      <c r="Y359" s="348"/>
      <c r="Z359" s="348"/>
    </row>
    <row r="360" ht="14.25" customHeight="1">
      <c r="A360" s="348"/>
      <c r="B360" s="348"/>
      <c r="C360" s="348"/>
      <c r="D360" s="348"/>
      <c r="E360" s="348"/>
      <c r="F360" s="348"/>
      <c r="G360" s="348"/>
      <c r="H360" s="348"/>
      <c r="I360" s="348"/>
      <c r="J360" s="348"/>
      <c r="K360" s="348"/>
      <c r="L360" s="348"/>
      <c r="M360" s="348"/>
      <c r="N360" s="348"/>
      <c r="O360" s="348"/>
      <c r="P360" s="348"/>
      <c r="Q360" s="348"/>
      <c r="R360" s="348"/>
      <c r="S360" s="348"/>
      <c r="T360" s="348"/>
      <c r="U360" s="348"/>
      <c r="V360" s="348"/>
      <c r="W360" s="348"/>
      <c r="X360" s="348"/>
      <c r="Y360" s="348"/>
      <c r="Z360" s="348"/>
    </row>
    <row r="361" ht="14.25" customHeight="1">
      <c r="A361" s="348"/>
      <c r="B361" s="348"/>
      <c r="C361" s="348"/>
      <c r="D361" s="348"/>
      <c r="E361" s="348"/>
      <c r="F361" s="348"/>
      <c r="G361" s="348"/>
      <c r="H361" s="348"/>
      <c r="I361" s="348"/>
      <c r="J361" s="348"/>
      <c r="K361" s="348"/>
      <c r="L361" s="348"/>
      <c r="M361" s="348"/>
      <c r="N361" s="348"/>
      <c r="O361" s="348"/>
      <c r="P361" s="348"/>
      <c r="Q361" s="348"/>
      <c r="R361" s="348"/>
      <c r="S361" s="348"/>
      <c r="T361" s="348"/>
      <c r="U361" s="348"/>
      <c r="V361" s="348"/>
      <c r="W361" s="348"/>
      <c r="X361" s="348"/>
      <c r="Y361" s="348"/>
      <c r="Z361" s="348"/>
    </row>
    <row r="362" ht="14.25" customHeight="1">
      <c r="A362" s="348"/>
      <c r="B362" s="348"/>
      <c r="C362" s="348"/>
      <c r="D362" s="348"/>
      <c r="E362" s="348"/>
      <c r="F362" s="348"/>
      <c r="G362" s="348"/>
      <c r="H362" s="348"/>
      <c r="I362" s="348"/>
      <c r="J362" s="348"/>
      <c r="K362" s="348"/>
      <c r="L362" s="348"/>
      <c r="M362" s="348"/>
      <c r="N362" s="348"/>
      <c r="O362" s="348"/>
      <c r="P362" s="348"/>
      <c r="Q362" s="348"/>
      <c r="R362" s="348"/>
      <c r="S362" s="348"/>
      <c r="T362" s="348"/>
      <c r="U362" s="348"/>
      <c r="V362" s="348"/>
      <c r="W362" s="348"/>
      <c r="X362" s="348"/>
      <c r="Y362" s="348"/>
      <c r="Z362" s="348"/>
    </row>
    <row r="363" ht="14.25" customHeight="1">
      <c r="A363" s="348"/>
      <c r="B363" s="348"/>
      <c r="C363" s="348"/>
      <c r="D363" s="348"/>
      <c r="E363" s="348"/>
      <c r="F363" s="348"/>
      <c r="G363" s="348"/>
      <c r="H363" s="348"/>
      <c r="I363" s="348"/>
      <c r="J363" s="348"/>
      <c r="K363" s="348"/>
      <c r="L363" s="348"/>
      <c r="M363" s="348"/>
      <c r="N363" s="348"/>
      <c r="O363" s="348"/>
      <c r="P363" s="348"/>
      <c r="Q363" s="348"/>
      <c r="R363" s="348"/>
      <c r="S363" s="348"/>
      <c r="T363" s="348"/>
      <c r="U363" s="348"/>
      <c r="V363" s="348"/>
      <c r="W363" s="348"/>
      <c r="X363" s="348"/>
      <c r="Y363" s="348"/>
      <c r="Z363" s="348"/>
    </row>
    <row r="364" ht="14.25" customHeight="1">
      <c r="A364" s="348"/>
      <c r="B364" s="348"/>
      <c r="C364" s="348"/>
      <c r="D364" s="348"/>
      <c r="E364" s="348"/>
      <c r="F364" s="348"/>
      <c r="G364" s="348"/>
      <c r="H364" s="348"/>
      <c r="I364" s="348"/>
      <c r="J364" s="348"/>
      <c r="K364" s="348"/>
      <c r="L364" s="348"/>
      <c r="M364" s="348"/>
      <c r="N364" s="348"/>
      <c r="O364" s="348"/>
      <c r="P364" s="348"/>
      <c r="Q364" s="348"/>
      <c r="R364" s="348"/>
      <c r="S364" s="348"/>
      <c r="T364" s="348"/>
      <c r="U364" s="348"/>
      <c r="V364" s="348"/>
      <c r="W364" s="348"/>
      <c r="X364" s="348"/>
      <c r="Y364" s="348"/>
      <c r="Z364" s="348"/>
    </row>
    <row r="365" ht="14.25" customHeight="1">
      <c r="A365" s="348"/>
      <c r="B365" s="348"/>
      <c r="C365" s="348"/>
      <c r="D365" s="348"/>
      <c r="E365" s="348"/>
      <c r="F365" s="348"/>
      <c r="G365" s="348"/>
      <c r="H365" s="348"/>
      <c r="I365" s="348"/>
      <c r="J365" s="348"/>
      <c r="K365" s="348"/>
      <c r="L365" s="348"/>
      <c r="M365" s="348"/>
      <c r="N365" s="348"/>
      <c r="O365" s="348"/>
      <c r="P365" s="348"/>
      <c r="Q365" s="348"/>
      <c r="R365" s="348"/>
      <c r="S365" s="348"/>
      <c r="T365" s="348"/>
      <c r="U365" s="348"/>
      <c r="V365" s="348"/>
      <c r="W365" s="348"/>
      <c r="X365" s="348"/>
      <c r="Y365" s="348"/>
      <c r="Z365" s="348"/>
    </row>
    <row r="366" ht="14.25" customHeight="1">
      <c r="A366" s="348"/>
      <c r="B366" s="348"/>
      <c r="C366" s="348"/>
      <c r="D366" s="348"/>
      <c r="E366" s="348"/>
      <c r="F366" s="348"/>
      <c r="G366" s="348"/>
      <c r="H366" s="348"/>
      <c r="I366" s="348"/>
      <c r="J366" s="348"/>
      <c r="K366" s="348"/>
      <c r="L366" s="348"/>
      <c r="M366" s="348"/>
      <c r="N366" s="348"/>
      <c r="O366" s="348"/>
      <c r="P366" s="348"/>
      <c r="Q366" s="348"/>
      <c r="R366" s="348"/>
      <c r="S366" s="348"/>
      <c r="T366" s="348"/>
      <c r="U366" s="348"/>
      <c r="V366" s="348"/>
      <c r="W366" s="348"/>
      <c r="X366" s="348"/>
      <c r="Y366" s="348"/>
      <c r="Z366" s="348"/>
    </row>
    <row r="367" ht="14.25" customHeight="1">
      <c r="A367" s="348"/>
      <c r="B367" s="348"/>
      <c r="C367" s="348"/>
      <c r="D367" s="348"/>
      <c r="E367" s="348"/>
      <c r="F367" s="348"/>
      <c r="G367" s="348"/>
      <c r="H367" s="348"/>
      <c r="I367" s="348"/>
      <c r="J367" s="348"/>
      <c r="K367" s="348"/>
      <c r="L367" s="348"/>
      <c r="M367" s="348"/>
      <c r="N367" s="348"/>
      <c r="O367" s="348"/>
      <c r="P367" s="348"/>
      <c r="Q367" s="348"/>
      <c r="R367" s="348"/>
      <c r="S367" s="348"/>
      <c r="T367" s="348"/>
      <c r="U367" s="348"/>
      <c r="V367" s="348"/>
      <c r="W367" s="348"/>
      <c r="X367" s="348"/>
      <c r="Y367" s="348"/>
      <c r="Z367" s="348"/>
    </row>
    <row r="368" ht="14.25" customHeight="1">
      <c r="A368" s="348"/>
      <c r="B368" s="348"/>
      <c r="C368" s="348"/>
      <c r="D368" s="348"/>
      <c r="E368" s="348"/>
      <c r="F368" s="348"/>
      <c r="G368" s="348"/>
      <c r="H368" s="348"/>
      <c r="I368" s="348"/>
      <c r="J368" s="348"/>
      <c r="K368" s="348"/>
      <c r="L368" s="348"/>
      <c r="M368" s="348"/>
      <c r="N368" s="348"/>
      <c r="O368" s="348"/>
      <c r="P368" s="348"/>
      <c r="Q368" s="348"/>
      <c r="R368" s="348"/>
      <c r="S368" s="348"/>
      <c r="T368" s="348"/>
      <c r="U368" s="348"/>
      <c r="V368" s="348"/>
      <c r="W368" s="348"/>
      <c r="X368" s="348"/>
      <c r="Y368" s="348"/>
      <c r="Z368" s="348"/>
    </row>
    <row r="369" ht="14.25" customHeight="1">
      <c r="A369" s="348"/>
      <c r="B369" s="348"/>
      <c r="C369" s="348"/>
      <c r="D369" s="348"/>
      <c r="E369" s="348"/>
      <c r="F369" s="348"/>
      <c r="G369" s="348"/>
      <c r="H369" s="348"/>
      <c r="I369" s="348"/>
      <c r="J369" s="348"/>
      <c r="K369" s="348"/>
      <c r="L369" s="348"/>
      <c r="M369" s="348"/>
      <c r="N369" s="348"/>
      <c r="O369" s="348"/>
      <c r="P369" s="348"/>
      <c r="Q369" s="348"/>
      <c r="R369" s="348"/>
      <c r="S369" s="348"/>
      <c r="T369" s="348"/>
      <c r="U369" s="348"/>
      <c r="V369" s="348"/>
      <c r="W369" s="348"/>
      <c r="X369" s="348"/>
      <c r="Y369" s="348"/>
      <c r="Z369" s="348"/>
    </row>
    <row r="370" ht="14.25" customHeight="1">
      <c r="A370" s="348"/>
      <c r="B370" s="348"/>
      <c r="C370" s="348"/>
      <c r="D370" s="348"/>
      <c r="E370" s="348"/>
      <c r="F370" s="348"/>
      <c r="G370" s="348"/>
      <c r="H370" s="348"/>
      <c r="I370" s="348"/>
      <c r="J370" s="348"/>
      <c r="K370" s="348"/>
      <c r="L370" s="348"/>
      <c r="M370" s="348"/>
      <c r="N370" s="348"/>
      <c r="O370" s="348"/>
      <c r="P370" s="348"/>
      <c r="Q370" s="348"/>
      <c r="R370" s="348"/>
      <c r="S370" s="348"/>
      <c r="T370" s="348"/>
      <c r="U370" s="348"/>
      <c r="V370" s="348"/>
      <c r="W370" s="348"/>
      <c r="X370" s="348"/>
      <c r="Y370" s="348"/>
      <c r="Z370" s="348"/>
    </row>
    <row r="371" ht="14.25" customHeight="1">
      <c r="A371" s="348"/>
      <c r="B371" s="348"/>
      <c r="C371" s="348"/>
      <c r="D371" s="348"/>
      <c r="E371" s="348"/>
      <c r="F371" s="348"/>
      <c r="G371" s="348"/>
      <c r="H371" s="348"/>
      <c r="I371" s="348"/>
      <c r="J371" s="348"/>
      <c r="K371" s="348"/>
      <c r="L371" s="348"/>
      <c r="M371" s="348"/>
      <c r="N371" s="348"/>
      <c r="O371" s="348"/>
      <c r="P371" s="348"/>
      <c r="Q371" s="348"/>
      <c r="R371" s="348"/>
      <c r="S371" s="348"/>
      <c r="T371" s="348"/>
      <c r="U371" s="348"/>
      <c r="V371" s="348"/>
      <c r="W371" s="348"/>
      <c r="X371" s="348"/>
      <c r="Y371" s="348"/>
      <c r="Z371" s="348"/>
    </row>
    <row r="372" ht="14.25" customHeight="1">
      <c r="A372" s="348"/>
      <c r="B372" s="348"/>
      <c r="C372" s="348"/>
      <c r="D372" s="348"/>
      <c r="E372" s="348"/>
      <c r="F372" s="348"/>
      <c r="G372" s="348"/>
      <c r="H372" s="348"/>
      <c r="I372" s="348"/>
      <c r="J372" s="348"/>
      <c r="K372" s="348"/>
      <c r="L372" s="348"/>
      <c r="M372" s="348"/>
      <c r="N372" s="348"/>
      <c r="O372" s="348"/>
      <c r="P372" s="348"/>
      <c r="Q372" s="348"/>
      <c r="R372" s="348"/>
      <c r="S372" s="348"/>
      <c r="T372" s="348"/>
      <c r="U372" s="348"/>
      <c r="V372" s="348"/>
      <c r="W372" s="348"/>
      <c r="X372" s="348"/>
      <c r="Y372" s="348"/>
      <c r="Z372" s="348"/>
    </row>
    <row r="373" ht="14.25" customHeight="1">
      <c r="A373" s="348"/>
      <c r="B373" s="348"/>
      <c r="C373" s="348"/>
      <c r="D373" s="348"/>
      <c r="E373" s="348"/>
      <c r="F373" s="348"/>
      <c r="G373" s="348"/>
      <c r="H373" s="348"/>
      <c r="I373" s="348"/>
      <c r="J373" s="348"/>
      <c r="K373" s="348"/>
      <c r="L373" s="348"/>
      <c r="M373" s="348"/>
      <c r="N373" s="348"/>
      <c r="O373" s="348"/>
      <c r="P373" s="348"/>
      <c r="Q373" s="348"/>
      <c r="R373" s="348"/>
      <c r="S373" s="348"/>
      <c r="T373" s="348"/>
      <c r="U373" s="348"/>
      <c r="V373" s="348"/>
      <c r="W373" s="348"/>
      <c r="X373" s="348"/>
      <c r="Y373" s="348"/>
      <c r="Z373" s="348"/>
    </row>
    <row r="374" ht="14.25" customHeight="1">
      <c r="A374" s="348"/>
      <c r="B374" s="348"/>
      <c r="C374" s="348"/>
      <c r="D374" s="348"/>
      <c r="E374" s="348"/>
      <c r="F374" s="348"/>
      <c r="G374" s="348"/>
      <c r="H374" s="348"/>
      <c r="I374" s="348"/>
      <c r="J374" s="348"/>
      <c r="K374" s="348"/>
      <c r="L374" s="348"/>
      <c r="M374" s="348"/>
      <c r="N374" s="348"/>
      <c r="O374" s="348"/>
      <c r="P374" s="348"/>
      <c r="Q374" s="348"/>
      <c r="R374" s="348"/>
      <c r="S374" s="348"/>
      <c r="T374" s="348"/>
      <c r="U374" s="348"/>
      <c r="V374" s="348"/>
      <c r="W374" s="348"/>
      <c r="X374" s="348"/>
      <c r="Y374" s="348"/>
      <c r="Z374" s="348"/>
    </row>
    <row r="375" ht="14.25" customHeight="1">
      <c r="A375" s="348"/>
      <c r="B375" s="348"/>
      <c r="C375" s="348"/>
      <c r="D375" s="348"/>
      <c r="E375" s="348"/>
      <c r="F375" s="348"/>
      <c r="G375" s="348"/>
      <c r="H375" s="348"/>
      <c r="I375" s="348"/>
      <c r="J375" s="348"/>
      <c r="K375" s="348"/>
      <c r="L375" s="348"/>
      <c r="M375" s="348"/>
      <c r="N375" s="348"/>
      <c r="O375" s="348"/>
      <c r="P375" s="348"/>
      <c r="Q375" s="348"/>
      <c r="R375" s="348"/>
      <c r="S375" s="348"/>
      <c r="T375" s="348"/>
      <c r="U375" s="348"/>
      <c r="V375" s="348"/>
      <c r="W375" s="348"/>
      <c r="X375" s="348"/>
      <c r="Y375" s="348"/>
      <c r="Z375" s="348"/>
    </row>
    <row r="376" ht="14.25" customHeight="1">
      <c r="A376" s="348"/>
      <c r="B376" s="348"/>
      <c r="C376" s="348"/>
      <c r="D376" s="348"/>
      <c r="E376" s="348"/>
      <c r="F376" s="348"/>
      <c r="G376" s="348"/>
      <c r="H376" s="348"/>
      <c r="I376" s="348"/>
      <c r="J376" s="348"/>
      <c r="K376" s="348"/>
      <c r="L376" s="348"/>
      <c r="M376" s="348"/>
      <c r="N376" s="348"/>
      <c r="O376" s="348"/>
      <c r="P376" s="348"/>
      <c r="Q376" s="348"/>
      <c r="R376" s="348"/>
      <c r="S376" s="348"/>
      <c r="T376" s="348"/>
      <c r="U376" s="348"/>
      <c r="V376" s="348"/>
      <c r="W376" s="348"/>
      <c r="X376" s="348"/>
      <c r="Y376" s="348"/>
      <c r="Z376" s="348"/>
    </row>
    <row r="377" ht="14.25" customHeight="1">
      <c r="A377" s="348"/>
      <c r="B377" s="348"/>
      <c r="C377" s="348"/>
      <c r="D377" s="348"/>
      <c r="E377" s="348"/>
      <c r="F377" s="348"/>
      <c r="G377" s="348"/>
      <c r="H377" s="348"/>
      <c r="I377" s="348"/>
      <c r="J377" s="348"/>
      <c r="K377" s="348"/>
      <c r="L377" s="348"/>
      <c r="M377" s="348"/>
      <c r="N377" s="348"/>
      <c r="O377" s="348"/>
      <c r="P377" s="348"/>
      <c r="Q377" s="348"/>
      <c r="R377" s="348"/>
      <c r="S377" s="348"/>
      <c r="T377" s="348"/>
      <c r="U377" s="348"/>
      <c r="V377" s="348"/>
      <c r="W377" s="348"/>
      <c r="X377" s="348"/>
      <c r="Y377" s="348"/>
      <c r="Z377" s="348"/>
    </row>
    <row r="378" ht="14.25" customHeight="1">
      <c r="A378" s="348"/>
      <c r="B378" s="348"/>
      <c r="C378" s="348"/>
      <c r="D378" s="348"/>
      <c r="E378" s="348"/>
      <c r="F378" s="348"/>
      <c r="G378" s="348"/>
      <c r="H378" s="348"/>
      <c r="I378" s="348"/>
      <c r="J378" s="348"/>
      <c r="K378" s="348"/>
      <c r="L378" s="348"/>
      <c r="M378" s="348"/>
      <c r="N378" s="348"/>
      <c r="O378" s="348"/>
      <c r="P378" s="348"/>
      <c r="Q378" s="348"/>
      <c r="R378" s="348"/>
      <c r="S378" s="348"/>
      <c r="T378" s="348"/>
      <c r="U378" s="348"/>
      <c r="V378" s="348"/>
      <c r="W378" s="348"/>
      <c r="X378" s="348"/>
      <c r="Y378" s="348"/>
      <c r="Z378" s="348"/>
    </row>
    <row r="379" ht="14.25" customHeight="1">
      <c r="A379" s="348"/>
      <c r="B379" s="348"/>
      <c r="C379" s="348"/>
      <c r="D379" s="348"/>
      <c r="E379" s="348"/>
      <c r="F379" s="348"/>
      <c r="G379" s="348"/>
      <c r="H379" s="348"/>
      <c r="I379" s="348"/>
      <c r="J379" s="348"/>
      <c r="K379" s="348"/>
      <c r="L379" s="348"/>
      <c r="M379" s="348"/>
      <c r="N379" s="348"/>
      <c r="O379" s="348"/>
      <c r="P379" s="348"/>
      <c r="Q379" s="348"/>
      <c r="R379" s="348"/>
      <c r="S379" s="348"/>
      <c r="T379" s="348"/>
      <c r="U379" s="348"/>
      <c r="V379" s="348"/>
      <c r="W379" s="348"/>
      <c r="X379" s="348"/>
      <c r="Y379" s="348"/>
      <c r="Z379" s="348"/>
    </row>
    <row r="380" ht="14.25" customHeight="1">
      <c r="A380" s="348"/>
      <c r="B380" s="348"/>
      <c r="C380" s="348"/>
      <c r="D380" s="348"/>
      <c r="E380" s="348"/>
      <c r="F380" s="348"/>
      <c r="G380" s="348"/>
      <c r="H380" s="348"/>
      <c r="I380" s="348"/>
      <c r="J380" s="348"/>
      <c r="K380" s="348"/>
      <c r="L380" s="348"/>
      <c r="M380" s="348"/>
      <c r="N380" s="348"/>
      <c r="O380" s="348"/>
      <c r="P380" s="348"/>
      <c r="Q380" s="348"/>
      <c r="R380" s="348"/>
      <c r="S380" s="348"/>
      <c r="T380" s="348"/>
      <c r="U380" s="348"/>
      <c r="V380" s="348"/>
      <c r="W380" s="348"/>
      <c r="X380" s="348"/>
      <c r="Y380" s="348"/>
      <c r="Z380" s="348"/>
    </row>
    <row r="381" ht="14.25" customHeight="1">
      <c r="A381" s="348"/>
      <c r="B381" s="348"/>
      <c r="C381" s="348"/>
      <c r="D381" s="348"/>
      <c r="E381" s="348"/>
      <c r="F381" s="348"/>
      <c r="G381" s="348"/>
      <c r="H381" s="348"/>
      <c r="I381" s="348"/>
      <c r="J381" s="348"/>
      <c r="K381" s="348"/>
      <c r="L381" s="348"/>
      <c r="M381" s="348"/>
      <c r="N381" s="348"/>
      <c r="O381" s="348"/>
      <c r="P381" s="348"/>
      <c r="Q381" s="348"/>
      <c r="R381" s="348"/>
      <c r="S381" s="348"/>
      <c r="T381" s="348"/>
      <c r="U381" s="348"/>
      <c r="V381" s="348"/>
      <c r="W381" s="348"/>
      <c r="X381" s="348"/>
      <c r="Y381" s="348"/>
      <c r="Z381" s="348"/>
    </row>
    <row r="382" ht="14.25" customHeight="1">
      <c r="A382" s="348"/>
      <c r="B382" s="348"/>
      <c r="C382" s="348"/>
      <c r="D382" s="348"/>
      <c r="E382" s="348"/>
      <c r="F382" s="348"/>
      <c r="G382" s="348"/>
      <c r="H382" s="348"/>
      <c r="I382" s="348"/>
      <c r="J382" s="348"/>
      <c r="K382" s="348"/>
      <c r="L382" s="348"/>
      <c r="M382" s="348"/>
      <c r="N382" s="348"/>
      <c r="O382" s="348"/>
      <c r="P382" s="348"/>
      <c r="Q382" s="348"/>
      <c r="R382" s="348"/>
      <c r="S382" s="348"/>
      <c r="T382" s="348"/>
      <c r="U382" s="348"/>
      <c r="V382" s="348"/>
      <c r="W382" s="348"/>
      <c r="X382" s="348"/>
      <c r="Y382" s="348"/>
      <c r="Z382" s="348"/>
    </row>
    <row r="383" ht="14.25" customHeight="1">
      <c r="A383" s="348"/>
      <c r="B383" s="348"/>
      <c r="C383" s="348"/>
      <c r="D383" s="348"/>
      <c r="E383" s="348"/>
      <c r="F383" s="348"/>
      <c r="G383" s="348"/>
      <c r="H383" s="348"/>
      <c r="I383" s="348"/>
      <c r="J383" s="348"/>
      <c r="K383" s="348"/>
      <c r="L383" s="348"/>
      <c r="M383" s="348"/>
      <c r="N383" s="348"/>
      <c r="O383" s="348"/>
      <c r="P383" s="348"/>
      <c r="Q383" s="348"/>
      <c r="R383" s="348"/>
      <c r="S383" s="348"/>
      <c r="T383" s="348"/>
      <c r="U383" s="348"/>
      <c r="V383" s="348"/>
      <c r="W383" s="348"/>
      <c r="X383" s="348"/>
      <c r="Y383" s="348"/>
      <c r="Z383" s="348"/>
    </row>
    <row r="384" ht="14.25" customHeight="1">
      <c r="A384" s="348"/>
      <c r="B384" s="348"/>
      <c r="C384" s="348"/>
      <c r="D384" s="348"/>
      <c r="E384" s="348"/>
      <c r="F384" s="348"/>
      <c r="G384" s="348"/>
      <c r="H384" s="348"/>
      <c r="I384" s="348"/>
      <c r="J384" s="348"/>
      <c r="K384" s="348"/>
      <c r="L384" s="348"/>
      <c r="M384" s="348"/>
      <c r="N384" s="348"/>
      <c r="O384" s="348"/>
      <c r="P384" s="348"/>
      <c r="Q384" s="348"/>
      <c r="R384" s="348"/>
      <c r="S384" s="348"/>
      <c r="T384" s="348"/>
      <c r="U384" s="348"/>
      <c r="V384" s="348"/>
      <c r="W384" s="348"/>
      <c r="X384" s="348"/>
      <c r="Y384" s="348"/>
      <c r="Z384" s="348"/>
    </row>
    <row r="385" ht="14.25" customHeight="1">
      <c r="A385" s="348"/>
      <c r="B385" s="348"/>
      <c r="C385" s="348"/>
      <c r="D385" s="348"/>
      <c r="E385" s="348"/>
      <c r="F385" s="348"/>
      <c r="G385" s="348"/>
      <c r="H385" s="348"/>
      <c r="I385" s="348"/>
      <c r="J385" s="348"/>
      <c r="K385" s="348"/>
      <c r="L385" s="348"/>
      <c r="M385" s="348"/>
      <c r="N385" s="348"/>
      <c r="O385" s="348"/>
      <c r="P385" s="348"/>
      <c r="Q385" s="348"/>
      <c r="R385" s="348"/>
      <c r="S385" s="348"/>
      <c r="T385" s="348"/>
      <c r="U385" s="348"/>
      <c r="V385" s="348"/>
      <c r="W385" s="348"/>
      <c r="X385" s="348"/>
      <c r="Y385" s="348"/>
      <c r="Z385" s="348"/>
    </row>
    <row r="386" ht="14.25" customHeight="1">
      <c r="A386" s="348"/>
      <c r="B386" s="348"/>
      <c r="C386" s="348"/>
      <c r="D386" s="348"/>
      <c r="E386" s="348"/>
      <c r="F386" s="348"/>
      <c r="G386" s="348"/>
      <c r="H386" s="348"/>
      <c r="I386" s="348"/>
      <c r="J386" s="348"/>
      <c r="K386" s="348"/>
      <c r="L386" s="348"/>
      <c r="M386" s="348"/>
      <c r="N386" s="348"/>
      <c r="O386" s="348"/>
      <c r="P386" s="348"/>
      <c r="Q386" s="348"/>
      <c r="R386" s="348"/>
      <c r="S386" s="348"/>
      <c r="T386" s="348"/>
      <c r="U386" s="348"/>
      <c r="V386" s="348"/>
      <c r="W386" s="348"/>
      <c r="X386" s="348"/>
      <c r="Y386" s="348"/>
      <c r="Z386" s="348"/>
    </row>
    <row r="387" ht="14.25" customHeight="1">
      <c r="A387" s="348"/>
      <c r="B387" s="348"/>
      <c r="C387" s="348"/>
      <c r="D387" s="348"/>
      <c r="E387" s="348"/>
      <c r="F387" s="348"/>
      <c r="G387" s="348"/>
      <c r="H387" s="348"/>
      <c r="I387" s="348"/>
      <c r="J387" s="348"/>
      <c r="K387" s="348"/>
      <c r="L387" s="348"/>
      <c r="M387" s="348"/>
      <c r="N387" s="348"/>
      <c r="O387" s="348"/>
      <c r="P387" s="348"/>
      <c r="Q387" s="348"/>
      <c r="R387" s="348"/>
      <c r="S387" s="348"/>
      <c r="T387" s="348"/>
      <c r="U387" s="348"/>
      <c r="V387" s="348"/>
      <c r="W387" s="348"/>
      <c r="X387" s="348"/>
      <c r="Y387" s="348"/>
      <c r="Z387" s="348"/>
    </row>
    <row r="388" ht="14.25" customHeight="1">
      <c r="A388" s="348"/>
      <c r="B388" s="348"/>
      <c r="C388" s="348"/>
      <c r="D388" s="348"/>
      <c r="E388" s="348"/>
      <c r="F388" s="348"/>
      <c r="G388" s="348"/>
      <c r="H388" s="348"/>
      <c r="I388" s="348"/>
      <c r="J388" s="348"/>
      <c r="K388" s="348"/>
      <c r="L388" s="348"/>
      <c r="M388" s="348"/>
      <c r="N388" s="348"/>
      <c r="O388" s="348"/>
      <c r="P388" s="348"/>
      <c r="Q388" s="348"/>
      <c r="R388" s="348"/>
      <c r="S388" s="348"/>
      <c r="T388" s="348"/>
      <c r="U388" s="348"/>
      <c r="V388" s="348"/>
      <c r="W388" s="348"/>
      <c r="X388" s="348"/>
      <c r="Y388" s="348"/>
      <c r="Z388" s="348"/>
    </row>
    <row r="389" ht="14.25" customHeight="1">
      <c r="A389" s="348"/>
      <c r="B389" s="348"/>
      <c r="C389" s="348"/>
      <c r="D389" s="348"/>
      <c r="E389" s="348"/>
      <c r="F389" s="348"/>
      <c r="G389" s="348"/>
      <c r="H389" s="348"/>
      <c r="I389" s="348"/>
      <c r="J389" s="348"/>
      <c r="K389" s="348"/>
      <c r="L389" s="348"/>
      <c r="M389" s="348"/>
      <c r="N389" s="348"/>
      <c r="O389" s="348"/>
      <c r="P389" s="348"/>
      <c r="Q389" s="348"/>
      <c r="R389" s="348"/>
      <c r="S389" s="348"/>
      <c r="T389" s="348"/>
      <c r="U389" s="348"/>
      <c r="V389" s="348"/>
      <c r="W389" s="348"/>
      <c r="X389" s="348"/>
      <c r="Y389" s="348"/>
      <c r="Z389" s="348"/>
    </row>
    <row r="390" ht="14.25" customHeight="1">
      <c r="A390" s="348"/>
      <c r="B390" s="348"/>
      <c r="C390" s="348"/>
      <c r="D390" s="348"/>
      <c r="E390" s="348"/>
      <c r="F390" s="348"/>
      <c r="G390" s="348"/>
      <c r="H390" s="348"/>
      <c r="I390" s="348"/>
      <c r="J390" s="348"/>
      <c r="K390" s="348"/>
      <c r="L390" s="348"/>
      <c r="M390" s="348"/>
      <c r="N390" s="348"/>
      <c r="O390" s="348"/>
      <c r="P390" s="348"/>
      <c r="Q390" s="348"/>
      <c r="R390" s="348"/>
      <c r="S390" s="348"/>
      <c r="T390" s="348"/>
      <c r="U390" s="348"/>
      <c r="V390" s="348"/>
      <c r="W390" s="348"/>
      <c r="X390" s="348"/>
      <c r="Y390" s="348"/>
      <c r="Z390" s="348"/>
    </row>
    <row r="391" ht="14.25" customHeight="1">
      <c r="A391" s="348"/>
      <c r="B391" s="348"/>
      <c r="C391" s="348"/>
      <c r="D391" s="348"/>
      <c r="E391" s="348"/>
      <c r="F391" s="348"/>
      <c r="G391" s="348"/>
      <c r="H391" s="348"/>
      <c r="I391" s="348"/>
      <c r="J391" s="348"/>
      <c r="K391" s="348"/>
      <c r="L391" s="348"/>
      <c r="M391" s="348"/>
      <c r="N391" s="348"/>
      <c r="O391" s="348"/>
      <c r="P391" s="348"/>
      <c r="Q391" s="348"/>
      <c r="R391" s="348"/>
      <c r="S391" s="348"/>
      <c r="T391" s="348"/>
      <c r="U391" s="348"/>
      <c r="V391" s="348"/>
      <c r="W391" s="348"/>
      <c r="X391" s="348"/>
      <c r="Y391" s="348"/>
      <c r="Z391" s="348"/>
    </row>
    <row r="392" ht="14.25" customHeight="1">
      <c r="A392" s="348"/>
      <c r="B392" s="348"/>
      <c r="C392" s="348"/>
      <c r="D392" s="348"/>
      <c r="E392" s="348"/>
      <c r="F392" s="348"/>
      <c r="G392" s="348"/>
      <c r="H392" s="348"/>
      <c r="I392" s="348"/>
      <c r="J392" s="348"/>
      <c r="K392" s="348"/>
      <c r="L392" s="348"/>
      <c r="M392" s="348"/>
      <c r="N392" s="348"/>
      <c r="O392" s="348"/>
      <c r="P392" s="348"/>
      <c r="Q392" s="348"/>
      <c r="R392" s="348"/>
      <c r="S392" s="348"/>
      <c r="T392" s="348"/>
      <c r="U392" s="348"/>
      <c r="V392" s="348"/>
      <c r="W392" s="348"/>
      <c r="X392" s="348"/>
      <c r="Y392" s="348"/>
      <c r="Z392" s="348"/>
    </row>
    <row r="393" ht="14.25" customHeight="1">
      <c r="A393" s="348"/>
      <c r="B393" s="348"/>
      <c r="C393" s="348"/>
      <c r="D393" s="348"/>
      <c r="E393" s="348"/>
      <c r="F393" s="348"/>
      <c r="G393" s="348"/>
      <c r="H393" s="348"/>
      <c r="I393" s="348"/>
      <c r="J393" s="348"/>
      <c r="K393" s="348"/>
      <c r="L393" s="348"/>
      <c r="M393" s="348"/>
      <c r="N393" s="348"/>
      <c r="O393" s="348"/>
      <c r="P393" s="348"/>
      <c r="Q393" s="348"/>
      <c r="R393" s="348"/>
      <c r="S393" s="348"/>
      <c r="T393" s="348"/>
      <c r="U393" s="348"/>
      <c r="V393" s="348"/>
      <c r="W393" s="348"/>
      <c r="X393" s="348"/>
      <c r="Y393" s="348"/>
      <c r="Z393" s="348"/>
    </row>
    <row r="394" ht="14.25" customHeight="1">
      <c r="A394" s="348"/>
      <c r="B394" s="348"/>
      <c r="C394" s="348"/>
      <c r="D394" s="348"/>
      <c r="E394" s="348"/>
      <c r="F394" s="348"/>
      <c r="G394" s="348"/>
      <c r="H394" s="348"/>
      <c r="I394" s="348"/>
      <c r="J394" s="348"/>
      <c r="K394" s="348"/>
      <c r="L394" s="348"/>
      <c r="M394" s="348"/>
      <c r="N394" s="348"/>
      <c r="O394" s="348"/>
      <c r="P394" s="348"/>
      <c r="Q394" s="348"/>
      <c r="R394" s="348"/>
      <c r="S394" s="348"/>
      <c r="T394" s="348"/>
      <c r="U394" s="348"/>
      <c r="V394" s="348"/>
      <c r="W394" s="348"/>
      <c r="X394" s="348"/>
      <c r="Y394" s="348"/>
      <c r="Z394" s="348"/>
    </row>
    <row r="395" ht="14.25" customHeight="1">
      <c r="A395" s="348"/>
      <c r="B395" s="348"/>
      <c r="C395" s="348"/>
      <c r="D395" s="348"/>
      <c r="E395" s="348"/>
      <c r="F395" s="348"/>
      <c r="G395" s="348"/>
      <c r="H395" s="348"/>
      <c r="I395" s="348"/>
      <c r="J395" s="348"/>
      <c r="K395" s="348"/>
      <c r="L395" s="348"/>
      <c r="M395" s="348"/>
      <c r="N395" s="348"/>
      <c r="O395" s="348"/>
      <c r="P395" s="348"/>
      <c r="Q395" s="348"/>
      <c r="R395" s="348"/>
      <c r="S395" s="348"/>
      <c r="T395" s="348"/>
      <c r="U395" s="348"/>
      <c r="V395" s="348"/>
      <c r="W395" s="348"/>
      <c r="X395" s="348"/>
      <c r="Y395" s="348"/>
      <c r="Z395" s="348"/>
    </row>
    <row r="396" ht="14.25" customHeight="1">
      <c r="A396" s="348"/>
      <c r="B396" s="348"/>
      <c r="C396" s="348"/>
      <c r="D396" s="348"/>
      <c r="E396" s="348"/>
      <c r="F396" s="348"/>
      <c r="G396" s="348"/>
      <c r="H396" s="348"/>
      <c r="I396" s="348"/>
      <c r="J396" s="348"/>
      <c r="K396" s="348"/>
      <c r="L396" s="348"/>
      <c r="M396" s="348"/>
      <c r="N396" s="348"/>
      <c r="O396" s="348"/>
      <c r="P396" s="348"/>
      <c r="Q396" s="348"/>
      <c r="R396" s="348"/>
      <c r="S396" s="348"/>
      <c r="T396" s="348"/>
      <c r="U396" s="348"/>
      <c r="V396" s="348"/>
      <c r="W396" s="348"/>
      <c r="X396" s="348"/>
      <c r="Y396" s="348"/>
      <c r="Z396" s="348"/>
    </row>
    <row r="397" ht="14.25" customHeight="1">
      <c r="A397" s="348"/>
      <c r="B397" s="348"/>
      <c r="C397" s="348"/>
      <c r="D397" s="348"/>
      <c r="E397" s="348"/>
      <c r="F397" s="348"/>
      <c r="G397" s="348"/>
      <c r="H397" s="348"/>
      <c r="I397" s="348"/>
      <c r="J397" s="348"/>
      <c r="K397" s="348"/>
      <c r="L397" s="348"/>
      <c r="M397" s="348"/>
      <c r="N397" s="348"/>
      <c r="O397" s="348"/>
      <c r="P397" s="348"/>
      <c r="Q397" s="348"/>
      <c r="R397" s="348"/>
      <c r="S397" s="348"/>
      <c r="T397" s="348"/>
      <c r="U397" s="348"/>
      <c r="V397" s="348"/>
      <c r="W397" s="348"/>
      <c r="X397" s="348"/>
      <c r="Y397" s="348"/>
      <c r="Z397" s="348"/>
    </row>
    <row r="398" ht="14.25" customHeight="1">
      <c r="A398" s="348"/>
      <c r="B398" s="348"/>
      <c r="C398" s="348"/>
      <c r="D398" s="348"/>
      <c r="E398" s="348"/>
      <c r="F398" s="348"/>
      <c r="G398" s="348"/>
      <c r="H398" s="348"/>
      <c r="I398" s="348"/>
      <c r="J398" s="348"/>
      <c r="K398" s="348"/>
      <c r="L398" s="348"/>
      <c r="M398" s="348"/>
      <c r="N398" s="348"/>
      <c r="O398" s="348"/>
      <c r="P398" s="348"/>
      <c r="Q398" s="348"/>
      <c r="R398" s="348"/>
      <c r="S398" s="348"/>
      <c r="T398" s="348"/>
      <c r="U398" s="348"/>
      <c r="V398" s="348"/>
      <c r="W398" s="348"/>
      <c r="X398" s="348"/>
      <c r="Y398" s="348"/>
      <c r="Z398" s="348"/>
    </row>
    <row r="399" ht="14.25" customHeight="1">
      <c r="A399" s="348"/>
      <c r="B399" s="348"/>
      <c r="C399" s="348"/>
      <c r="D399" s="348"/>
      <c r="E399" s="348"/>
      <c r="F399" s="348"/>
      <c r="G399" s="348"/>
      <c r="H399" s="348"/>
      <c r="I399" s="348"/>
      <c r="J399" s="348"/>
      <c r="K399" s="348"/>
      <c r="L399" s="348"/>
      <c r="M399" s="348"/>
      <c r="N399" s="348"/>
      <c r="O399" s="348"/>
      <c r="P399" s="348"/>
      <c r="Q399" s="348"/>
      <c r="R399" s="348"/>
      <c r="S399" s="348"/>
      <c r="T399" s="348"/>
      <c r="U399" s="348"/>
      <c r="V399" s="348"/>
      <c r="W399" s="348"/>
      <c r="X399" s="348"/>
      <c r="Y399" s="348"/>
      <c r="Z399" s="348"/>
    </row>
    <row r="400" ht="14.25" customHeight="1">
      <c r="A400" s="348"/>
      <c r="B400" s="348"/>
      <c r="C400" s="348"/>
      <c r="D400" s="348"/>
      <c r="E400" s="348"/>
      <c r="F400" s="348"/>
      <c r="G400" s="348"/>
      <c r="H400" s="348"/>
      <c r="I400" s="348"/>
      <c r="J400" s="348"/>
      <c r="K400" s="348"/>
      <c r="L400" s="348"/>
      <c r="M400" s="348"/>
      <c r="N400" s="348"/>
      <c r="O400" s="348"/>
      <c r="P400" s="348"/>
      <c r="Q400" s="348"/>
      <c r="R400" s="348"/>
      <c r="S400" s="348"/>
      <c r="T400" s="348"/>
      <c r="U400" s="348"/>
      <c r="V400" s="348"/>
      <c r="W400" s="348"/>
      <c r="X400" s="348"/>
      <c r="Y400" s="348"/>
      <c r="Z400" s="348"/>
    </row>
    <row r="401" ht="14.25" customHeight="1">
      <c r="A401" s="348"/>
      <c r="B401" s="348"/>
      <c r="C401" s="348"/>
      <c r="D401" s="348"/>
      <c r="E401" s="348"/>
      <c r="F401" s="348"/>
      <c r="G401" s="348"/>
      <c r="H401" s="348"/>
      <c r="I401" s="348"/>
      <c r="J401" s="348"/>
      <c r="K401" s="348"/>
      <c r="L401" s="348"/>
      <c r="M401" s="348"/>
      <c r="N401" s="348"/>
      <c r="O401" s="348"/>
      <c r="P401" s="348"/>
      <c r="Q401" s="348"/>
      <c r="R401" s="348"/>
      <c r="S401" s="348"/>
      <c r="T401" s="348"/>
      <c r="U401" s="348"/>
      <c r="V401" s="348"/>
      <c r="W401" s="348"/>
      <c r="X401" s="348"/>
      <c r="Y401" s="348"/>
      <c r="Z401" s="348"/>
    </row>
    <row r="402" ht="14.25" customHeight="1">
      <c r="A402" s="348"/>
      <c r="B402" s="348"/>
      <c r="C402" s="348"/>
      <c r="D402" s="348"/>
      <c r="E402" s="348"/>
      <c r="F402" s="348"/>
      <c r="G402" s="348"/>
      <c r="H402" s="348"/>
      <c r="I402" s="348"/>
      <c r="J402" s="348"/>
      <c r="K402" s="348"/>
      <c r="L402" s="348"/>
      <c r="M402" s="348"/>
      <c r="N402" s="348"/>
      <c r="O402" s="348"/>
      <c r="P402" s="348"/>
      <c r="Q402" s="348"/>
      <c r="R402" s="348"/>
      <c r="S402" s="348"/>
      <c r="T402" s="348"/>
      <c r="U402" s="348"/>
      <c r="V402" s="348"/>
      <c r="W402" s="348"/>
      <c r="X402" s="348"/>
      <c r="Y402" s="348"/>
      <c r="Z402" s="348"/>
    </row>
    <row r="403" ht="14.25" customHeight="1">
      <c r="A403" s="348"/>
      <c r="B403" s="348"/>
      <c r="C403" s="348"/>
      <c r="D403" s="348"/>
      <c r="E403" s="348"/>
      <c r="F403" s="348"/>
      <c r="G403" s="348"/>
      <c r="H403" s="348"/>
      <c r="I403" s="348"/>
      <c r="J403" s="348"/>
      <c r="K403" s="348"/>
      <c r="L403" s="348"/>
      <c r="M403" s="348"/>
      <c r="N403" s="348"/>
      <c r="O403" s="348"/>
      <c r="P403" s="348"/>
      <c r="Q403" s="348"/>
      <c r="R403" s="348"/>
      <c r="S403" s="348"/>
      <c r="T403" s="348"/>
      <c r="U403" s="348"/>
      <c r="V403" s="348"/>
      <c r="W403" s="348"/>
      <c r="X403" s="348"/>
      <c r="Y403" s="348"/>
      <c r="Z403" s="348"/>
    </row>
    <row r="404" ht="14.25" customHeight="1">
      <c r="A404" s="348"/>
      <c r="B404" s="348"/>
      <c r="C404" s="348"/>
      <c r="D404" s="348"/>
      <c r="E404" s="348"/>
      <c r="F404" s="348"/>
      <c r="G404" s="348"/>
      <c r="H404" s="348"/>
      <c r="I404" s="348"/>
      <c r="J404" s="348"/>
      <c r="K404" s="348"/>
      <c r="L404" s="348"/>
      <c r="M404" s="348"/>
      <c r="N404" s="348"/>
      <c r="O404" s="348"/>
      <c r="P404" s="348"/>
      <c r="Q404" s="348"/>
      <c r="R404" s="348"/>
      <c r="S404" s="348"/>
      <c r="T404" s="348"/>
      <c r="U404" s="348"/>
      <c r="V404" s="348"/>
      <c r="W404" s="348"/>
      <c r="X404" s="348"/>
      <c r="Y404" s="348"/>
      <c r="Z404" s="348"/>
    </row>
    <row r="405" ht="14.25" customHeight="1">
      <c r="A405" s="348"/>
      <c r="B405" s="348"/>
      <c r="C405" s="348"/>
      <c r="D405" s="348"/>
      <c r="E405" s="348"/>
      <c r="F405" s="348"/>
      <c r="G405" s="348"/>
      <c r="H405" s="348"/>
      <c r="I405" s="348"/>
      <c r="J405" s="348"/>
      <c r="K405" s="348"/>
      <c r="L405" s="348"/>
      <c r="M405" s="348"/>
      <c r="N405" s="348"/>
      <c r="O405" s="348"/>
      <c r="P405" s="348"/>
      <c r="Q405" s="348"/>
      <c r="R405" s="348"/>
      <c r="S405" s="348"/>
      <c r="T405" s="348"/>
      <c r="U405" s="348"/>
      <c r="V405" s="348"/>
      <c r="W405" s="348"/>
      <c r="X405" s="348"/>
      <c r="Y405" s="348"/>
      <c r="Z405" s="348"/>
    </row>
    <row r="406" ht="14.25" customHeight="1">
      <c r="A406" s="348"/>
      <c r="B406" s="348"/>
      <c r="C406" s="348"/>
      <c r="D406" s="348"/>
      <c r="E406" s="348"/>
      <c r="F406" s="348"/>
      <c r="G406" s="348"/>
      <c r="H406" s="348"/>
      <c r="I406" s="348"/>
      <c r="J406" s="348"/>
      <c r="K406" s="348"/>
      <c r="L406" s="348"/>
      <c r="M406" s="348"/>
      <c r="N406" s="348"/>
      <c r="O406" s="348"/>
      <c r="P406" s="348"/>
      <c r="Q406" s="348"/>
      <c r="R406" s="348"/>
      <c r="S406" s="348"/>
      <c r="T406" s="348"/>
      <c r="U406" s="348"/>
      <c r="V406" s="348"/>
      <c r="W406" s="348"/>
      <c r="X406" s="348"/>
      <c r="Y406" s="348"/>
      <c r="Z406" s="348"/>
    </row>
    <row r="407" ht="14.25" customHeight="1">
      <c r="A407" s="348"/>
      <c r="B407" s="348"/>
      <c r="C407" s="348"/>
      <c r="D407" s="348"/>
      <c r="E407" s="348"/>
      <c r="F407" s="348"/>
      <c r="G407" s="348"/>
      <c r="H407" s="348"/>
      <c r="I407" s="348"/>
      <c r="J407" s="348"/>
      <c r="K407" s="348"/>
      <c r="L407" s="348"/>
      <c r="M407" s="348"/>
      <c r="N407" s="348"/>
      <c r="O407" s="348"/>
      <c r="P407" s="348"/>
      <c r="Q407" s="348"/>
      <c r="R407" s="348"/>
      <c r="S407" s="348"/>
      <c r="T407" s="348"/>
      <c r="U407" s="348"/>
      <c r="V407" s="348"/>
      <c r="W407" s="348"/>
      <c r="X407" s="348"/>
      <c r="Y407" s="348"/>
      <c r="Z407" s="348"/>
    </row>
    <row r="408" ht="14.25" customHeight="1">
      <c r="A408" s="348"/>
      <c r="B408" s="348"/>
      <c r="C408" s="348"/>
      <c r="D408" s="348"/>
      <c r="E408" s="348"/>
      <c r="F408" s="348"/>
      <c r="G408" s="348"/>
      <c r="H408" s="348"/>
      <c r="I408" s="348"/>
      <c r="J408" s="348"/>
      <c r="K408" s="348"/>
      <c r="L408" s="348"/>
      <c r="M408" s="348"/>
      <c r="N408" s="348"/>
      <c r="O408" s="348"/>
      <c r="P408" s="348"/>
      <c r="Q408" s="348"/>
      <c r="R408" s="348"/>
      <c r="S408" s="348"/>
      <c r="T408" s="348"/>
      <c r="U408" s="348"/>
      <c r="V408" s="348"/>
      <c r="W408" s="348"/>
      <c r="X408" s="348"/>
      <c r="Y408" s="348"/>
      <c r="Z408" s="348"/>
    </row>
    <row r="409" ht="14.25" customHeight="1">
      <c r="A409" s="348"/>
      <c r="B409" s="348"/>
      <c r="C409" s="348"/>
      <c r="D409" s="348"/>
      <c r="E409" s="348"/>
      <c r="F409" s="348"/>
      <c r="G409" s="348"/>
      <c r="H409" s="348"/>
      <c r="I409" s="348"/>
      <c r="J409" s="348"/>
      <c r="K409" s="348"/>
      <c r="L409" s="348"/>
      <c r="M409" s="348"/>
      <c r="N409" s="348"/>
      <c r="O409" s="348"/>
      <c r="P409" s="348"/>
      <c r="Q409" s="348"/>
      <c r="R409" s="348"/>
      <c r="S409" s="348"/>
      <c r="T409" s="348"/>
      <c r="U409" s="348"/>
      <c r="V409" s="348"/>
      <c r="W409" s="348"/>
      <c r="X409" s="348"/>
      <c r="Y409" s="348"/>
      <c r="Z409" s="348"/>
    </row>
    <row r="410" ht="14.25" customHeight="1">
      <c r="A410" s="348"/>
      <c r="B410" s="348"/>
      <c r="C410" s="348"/>
      <c r="D410" s="348"/>
      <c r="E410" s="348"/>
      <c r="F410" s="348"/>
      <c r="G410" s="348"/>
      <c r="H410" s="348"/>
      <c r="I410" s="348"/>
      <c r="J410" s="348"/>
      <c r="K410" s="348"/>
      <c r="L410" s="348"/>
      <c r="M410" s="348"/>
      <c r="N410" s="348"/>
      <c r="O410" s="348"/>
      <c r="P410" s="348"/>
      <c r="Q410" s="348"/>
      <c r="R410" s="348"/>
      <c r="S410" s="348"/>
      <c r="T410" s="348"/>
      <c r="U410" s="348"/>
      <c r="V410" s="348"/>
      <c r="W410" s="348"/>
      <c r="X410" s="348"/>
      <c r="Y410" s="348"/>
      <c r="Z410" s="348"/>
    </row>
    <row r="411" ht="14.25" customHeight="1">
      <c r="A411" s="348"/>
      <c r="B411" s="348"/>
      <c r="C411" s="348"/>
      <c r="D411" s="348"/>
      <c r="E411" s="348"/>
      <c r="F411" s="348"/>
      <c r="G411" s="348"/>
      <c r="H411" s="348"/>
      <c r="I411" s="348"/>
      <c r="J411" s="348"/>
      <c r="K411" s="348"/>
      <c r="L411" s="348"/>
      <c r="M411" s="348"/>
      <c r="N411" s="348"/>
      <c r="O411" s="348"/>
      <c r="P411" s="348"/>
      <c r="Q411" s="348"/>
      <c r="R411" s="348"/>
      <c r="S411" s="348"/>
      <c r="T411" s="348"/>
      <c r="U411" s="348"/>
      <c r="V411" s="348"/>
      <c r="W411" s="348"/>
      <c r="X411" s="348"/>
      <c r="Y411" s="348"/>
      <c r="Z411" s="348"/>
    </row>
    <row r="412" ht="14.25" customHeight="1">
      <c r="A412" s="348"/>
      <c r="B412" s="348"/>
      <c r="C412" s="348"/>
      <c r="D412" s="348"/>
      <c r="E412" s="348"/>
      <c r="F412" s="348"/>
      <c r="G412" s="348"/>
      <c r="H412" s="348"/>
      <c r="I412" s="348"/>
      <c r="J412" s="348"/>
      <c r="K412" s="348"/>
      <c r="L412" s="348"/>
      <c r="M412" s="348"/>
      <c r="N412" s="348"/>
      <c r="O412" s="348"/>
      <c r="P412" s="348"/>
      <c r="Q412" s="348"/>
      <c r="R412" s="348"/>
      <c r="S412" s="348"/>
      <c r="T412" s="348"/>
      <c r="U412" s="348"/>
      <c r="V412" s="348"/>
      <c r="W412" s="348"/>
      <c r="X412" s="348"/>
      <c r="Y412" s="348"/>
      <c r="Z412" s="348"/>
    </row>
    <row r="413" ht="14.25" customHeight="1">
      <c r="A413" s="348"/>
      <c r="B413" s="348"/>
      <c r="C413" s="348"/>
      <c r="D413" s="348"/>
      <c r="E413" s="348"/>
      <c r="F413" s="348"/>
      <c r="G413" s="348"/>
      <c r="H413" s="348"/>
      <c r="I413" s="348"/>
      <c r="J413" s="348"/>
      <c r="K413" s="348"/>
      <c r="L413" s="348"/>
      <c r="M413" s="348"/>
      <c r="N413" s="348"/>
      <c r="O413" s="348"/>
      <c r="P413" s="348"/>
      <c r="Q413" s="348"/>
      <c r="R413" s="348"/>
      <c r="S413" s="348"/>
      <c r="T413" s="348"/>
      <c r="U413" s="348"/>
      <c r="V413" s="348"/>
      <c r="W413" s="348"/>
      <c r="X413" s="348"/>
      <c r="Y413" s="348"/>
      <c r="Z413" s="348"/>
    </row>
    <row r="414" ht="14.25" customHeight="1">
      <c r="A414" s="348"/>
      <c r="B414" s="348"/>
      <c r="C414" s="348"/>
      <c r="D414" s="348"/>
      <c r="E414" s="348"/>
      <c r="F414" s="348"/>
      <c r="G414" s="348"/>
      <c r="H414" s="348"/>
      <c r="I414" s="348"/>
      <c r="J414" s="348"/>
      <c r="K414" s="348"/>
      <c r="L414" s="348"/>
      <c r="M414" s="348"/>
      <c r="N414" s="348"/>
      <c r="O414" s="348"/>
      <c r="P414" s="348"/>
      <c r="Q414" s="348"/>
      <c r="R414" s="348"/>
      <c r="S414" s="348"/>
      <c r="T414" s="348"/>
      <c r="U414" s="348"/>
      <c r="V414" s="348"/>
      <c r="W414" s="348"/>
      <c r="X414" s="348"/>
      <c r="Y414" s="348"/>
      <c r="Z414" s="348"/>
    </row>
    <row r="415" ht="14.25" customHeight="1">
      <c r="A415" s="348"/>
      <c r="B415" s="348"/>
      <c r="C415" s="348"/>
      <c r="D415" s="348"/>
      <c r="E415" s="348"/>
      <c r="F415" s="348"/>
      <c r="G415" s="348"/>
      <c r="H415" s="348"/>
      <c r="I415" s="348"/>
      <c r="J415" s="348"/>
      <c r="K415" s="348"/>
      <c r="L415" s="348"/>
      <c r="M415" s="348"/>
      <c r="N415" s="348"/>
      <c r="O415" s="348"/>
      <c r="P415" s="348"/>
      <c r="Q415" s="348"/>
      <c r="R415" s="348"/>
      <c r="S415" s="348"/>
      <c r="T415" s="348"/>
      <c r="U415" s="348"/>
      <c r="V415" s="348"/>
      <c r="W415" s="348"/>
      <c r="X415" s="348"/>
      <c r="Y415" s="348"/>
      <c r="Z415" s="348"/>
    </row>
    <row r="416" ht="14.25" customHeight="1">
      <c r="A416" s="348"/>
      <c r="B416" s="348"/>
      <c r="C416" s="348"/>
      <c r="D416" s="348"/>
      <c r="E416" s="348"/>
      <c r="F416" s="348"/>
      <c r="G416" s="348"/>
      <c r="H416" s="348"/>
      <c r="I416" s="348"/>
      <c r="J416" s="348"/>
      <c r="K416" s="348"/>
      <c r="L416" s="348"/>
      <c r="M416" s="348"/>
      <c r="N416" s="348"/>
      <c r="O416" s="348"/>
      <c r="P416" s="348"/>
      <c r="Q416" s="348"/>
      <c r="R416" s="348"/>
      <c r="S416" s="348"/>
      <c r="T416" s="348"/>
      <c r="U416" s="348"/>
      <c r="V416" s="348"/>
      <c r="W416" s="348"/>
      <c r="X416" s="348"/>
      <c r="Y416" s="348"/>
      <c r="Z416" s="348"/>
    </row>
    <row r="417" ht="14.25" customHeight="1">
      <c r="A417" s="348"/>
      <c r="B417" s="348"/>
      <c r="C417" s="348"/>
      <c r="D417" s="348"/>
      <c r="E417" s="348"/>
      <c r="F417" s="348"/>
      <c r="G417" s="348"/>
      <c r="H417" s="348"/>
      <c r="I417" s="348"/>
      <c r="J417" s="348"/>
      <c r="K417" s="348"/>
      <c r="L417" s="348"/>
      <c r="M417" s="348"/>
      <c r="N417" s="348"/>
      <c r="O417" s="348"/>
      <c r="P417" s="348"/>
      <c r="Q417" s="348"/>
      <c r="R417" s="348"/>
      <c r="S417" s="348"/>
      <c r="T417" s="348"/>
      <c r="U417" s="348"/>
      <c r="V417" s="348"/>
      <c r="W417" s="348"/>
      <c r="X417" s="348"/>
      <c r="Y417" s="348"/>
      <c r="Z417" s="348"/>
    </row>
    <row r="418" ht="14.25" customHeight="1">
      <c r="A418" s="348"/>
      <c r="B418" s="348"/>
      <c r="C418" s="348"/>
      <c r="D418" s="348"/>
      <c r="E418" s="348"/>
      <c r="F418" s="348"/>
      <c r="G418" s="348"/>
      <c r="H418" s="348"/>
      <c r="I418" s="348"/>
      <c r="J418" s="348"/>
      <c r="K418" s="348"/>
      <c r="L418" s="348"/>
      <c r="M418" s="348"/>
      <c r="N418" s="348"/>
      <c r="O418" s="348"/>
      <c r="P418" s="348"/>
      <c r="Q418" s="348"/>
      <c r="R418" s="348"/>
      <c r="S418" s="348"/>
      <c r="T418" s="348"/>
      <c r="U418" s="348"/>
      <c r="V418" s="348"/>
      <c r="W418" s="348"/>
      <c r="X418" s="348"/>
      <c r="Y418" s="348"/>
      <c r="Z418" s="348"/>
    </row>
    <row r="419" ht="14.25" customHeight="1">
      <c r="A419" s="348"/>
      <c r="B419" s="348"/>
      <c r="C419" s="348"/>
      <c r="D419" s="348"/>
      <c r="E419" s="348"/>
      <c r="F419" s="348"/>
      <c r="G419" s="348"/>
      <c r="H419" s="348"/>
      <c r="I419" s="348"/>
      <c r="J419" s="348"/>
      <c r="K419" s="348"/>
      <c r="L419" s="348"/>
      <c r="M419" s="348"/>
      <c r="N419" s="348"/>
      <c r="O419" s="348"/>
      <c r="P419" s="348"/>
      <c r="Q419" s="348"/>
      <c r="R419" s="348"/>
      <c r="S419" s="348"/>
      <c r="T419" s="348"/>
      <c r="U419" s="348"/>
      <c r="V419" s="348"/>
      <c r="W419" s="348"/>
      <c r="X419" s="348"/>
      <c r="Y419" s="348"/>
      <c r="Z419" s="348"/>
    </row>
    <row r="420" ht="14.25" customHeight="1">
      <c r="A420" s="348"/>
      <c r="B420" s="348"/>
      <c r="C420" s="348"/>
      <c r="D420" s="348"/>
      <c r="E420" s="348"/>
      <c r="F420" s="348"/>
      <c r="G420" s="348"/>
      <c r="H420" s="348"/>
      <c r="I420" s="348"/>
      <c r="J420" s="348"/>
      <c r="K420" s="348"/>
      <c r="L420" s="348"/>
      <c r="M420" s="348"/>
      <c r="N420" s="348"/>
      <c r="O420" s="348"/>
      <c r="P420" s="348"/>
      <c r="Q420" s="348"/>
      <c r="R420" s="348"/>
      <c r="S420" s="348"/>
      <c r="T420" s="348"/>
      <c r="U420" s="348"/>
      <c r="V420" s="348"/>
      <c r="W420" s="348"/>
      <c r="X420" s="348"/>
      <c r="Y420" s="348"/>
      <c r="Z420" s="348"/>
    </row>
    <row r="421" ht="14.25" customHeight="1">
      <c r="A421" s="348"/>
      <c r="B421" s="348"/>
      <c r="C421" s="348"/>
      <c r="D421" s="348"/>
      <c r="E421" s="348"/>
      <c r="F421" s="348"/>
      <c r="G421" s="348"/>
      <c r="H421" s="348"/>
      <c r="I421" s="348"/>
      <c r="J421" s="348"/>
      <c r="K421" s="348"/>
      <c r="L421" s="348"/>
      <c r="M421" s="348"/>
      <c r="N421" s="348"/>
      <c r="O421" s="348"/>
      <c r="P421" s="348"/>
      <c r="Q421" s="348"/>
      <c r="R421" s="348"/>
      <c r="S421" s="348"/>
      <c r="T421" s="348"/>
      <c r="U421" s="348"/>
      <c r="V421" s="348"/>
      <c r="W421" s="348"/>
      <c r="X421" s="348"/>
      <c r="Y421" s="348"/>
      <c r="Z421" s="348"/>
    </row>
    <row r="422" ht="14.25" customHeight="1">
      <c r="A422" s="348"/>
      <c r="B422" s="348"/>
      <c r="C422" s="348"/>
      <c r="D422" s="348"/>
      <c r="E422" s="348"/>
      <c r="F422" s="348"/>
      <c r="G422" s="348"/>
      <c r="H422" s="348"/>
      <c r="I422" s="348"/>
      <c r="J422" s="348"/>
      <c r="K422" s="348"/>
      <c r="L422" s="348"/>
      <c r="M422" s="348"/>
      <c r="N422" s="348"/>
      <c r="O422" s="348"/>
      <c r="P422" s="348"/>
      <c r="Q422" s="348"/>
      <c r="R422" s="348"/>
      <c r="S422" s="348"/>
      <c r="T422" s="348"/>
      <c r="U422" s="348"/>
      <c r="V422" s="348"/>
      <c r="W422" s="348"/>
      <c r="X422" s="348"/>
      <c r="Y422" s="348"/>
      <c r="Z422" s="348"/>
    </row>
    <row r="423" ht="14.25" customHeight="1">
      <c r="A423" s="348"/>
      <c r="B423" s="348"/>
      <c r="C423" s="348"/>
      <c r="D423" s="348"/>
      <c r="E423" s="348"/>
      <c r="F423" s="348"/>
      <c r="G423" s="348"/>
      <c r="H423" s="348"/>
      <c r="I423" s="348"/>
      <c r="J423" s="348"/>
      <c r="K423" s="348"/>
      <c r="L423" s="348"/>
      <c r="M423" s="348"/>
      <c r="N423" s="348"/>
      <c r="O423" s="348"/>
      <c r="P423" s="348"/>
      <c r="Q423" s="348"/>
      <c r="R423" s="348"/>
      <c r="S423" s="348"/>
      <c r="T423" s="348"/>
      <c r="U423" s="348"/>
      <c r="V423" s="348"/>
      <c r="W423" s="348"/>
      <c r="X423" s="348"/>
      <c r="Y423" s="348"/>
      <c r="Z423" s="348"/>
    </row>
    <row r="424" ht="14.25" customHeight="1">
      <c r="A424" s="348"/>
      <c r="B424" s="348"/>
      <c r="C424" s="348"/>
      <c r="D424" s="348"/>
      <c r="E424" s="348"/>
      <c r="F424" s="348"/>
      <c r="G424" s="348"/>
      <c r="H424" s="348"/>
      <c r="I424" s="348"/>
      <c r="J424" s="348"/>
      <c r="K424" s="348"/>
      <c r="L424" s="348"/>
      <c r="M424" s="348"/>
      <c r="N424" s="348"/>
      <c r="O424" s="348"/>
      <c r="P424" s="348"/>
      <c r="Q424" s="348"/>
      <c r="R424" s="348"/>
      <c r="S424" s="348"/>
      <c r="T424" s="348"/>
      <c r="U424" s="348"/>
      <c r="V424" s="348"/>
      <c r="W424" s="348"/>
      <c r="X424" s="348"/>
      <c r="Y424" s="348"/>
      <c r="Z424" s="348"/>
    </row>
    <row r="425" ht="14.25" customHeight="1">
      <c r="A425" s="348"/>
      <c r="B425" s="348"/>
      <c r="C425" s="348"/>
      <c r="D425" s="348"/>
      <c r="E425" s="348"/>
      <c r="F425" s="348"/>
      <c r="G425" s="348"/>
      <c r="H425" s="348"/>
      <c r="I425" s="348"/>
      <c r="J425" s="348"/>
      <c r="K425" s="348"/>
      <c r="L425" s="348"/>
      <c r="M425" s="348"/>
      <c r="N425" s="348"/>
      <c r="O425" s="348"/>
      <c r="P425" s="348"/>
      <c r="Q425" s="348"/>
      <c r="R425" s="348"/>
      <c r="S425" s="348"/>
      <c r="T425" s="348"/>
      <c r="U425" s="348"/>
      <c r="V425" s="348"/>
      <c r="W425" s="348"/>
      <c r="X425" s="348"/>
      <c r="Y425" s="348"/>
      <c r="Z425" s="348"/>
    </row>
    <row r="426" ht="14.25" customHeight="1">
      <c r="A426" s="348"/>
      <c r="B426" s="348"/>
      <c r="C426" s="348"/>
      <c r="D426" s="348"/>
      <c r="E426" s="348"/>
      <c r="F426" s="348"/>
      <c r="G426" s="348"/>
      <c r="H426" s="348"/>
      <c r="I426" s="348"/>
      <c r="J426" s="348"/>
      <c r="K426" s="348"/>
      <c r="L426" s="348"/>
      <c r="M426" s="348"/>
      <c r="N426" s="348"/>
      <c r="O426" s="348"/>
      <c r="P426" s="348"/>
      <c r="Q426" s="348"/>
      <c r="R426" s="348"/>
      <c r="S426" s="348"/>
      <c r="T426" s="348"/>
      <c r="U426" s="348"/>
      <c r="V426" s="348"/>
      <c r="W426" s="348"/>
      <c r="X426" s="348"/>
      <c r="Y426" s="348"/>
      <c r="Z426" s="348"/>
    </row>
    <row r="427" ht="14.25" customHeight="1">
      <c r="A427" s="348"/>
      <c r="B427" s="348"/>
      <c r="C427" s="348"/>
      <c r="D427" s="348"/>
      <c r="E427" s="348"/>
      <c r="F427" s="348"/>
      <c r="G427" s="348"/>
      <c r="H427" s="348"/>
      <c r="I427" s="348"/>
      <c r="J427" s="348"/>
      <c r="K427" s="348"/>
      <c r="L427" s="348"/>
      <c r="M427" s="348"/>
      <c r="N427" s="348"/>
      <c r="O427" s="348"/>
      <c r="P427" s="348"/>
      <c r="Q427" s="348"/>
      <c r="R427" s="348"/>
      <c r="S427" s="348"/>
      <c r="T427" s="348"/>
      <c r="U427" s="348"/>
      <c r="V427" s="348"/>
      <c r="W427" s="348"/>
      <c r="X427" s="348"/>
      <c r="Y427" s="348"/>
      <c r="Z427" s="348"/>
    </row>
    <row r="428" ht="14.25" customHeight="1">
      <c r="A428" s="348"/>
      <c r="B428" s="348"/>
      <c r="C428" s="348"/>
      <c r="D428" s="348"/>
      <c r="E428" s="348"/>
      <c r="F428" s="348"/>
      <c r="G428" s="348"/>
      <c r="H428" s="348"/>
      <c r="I428" s="348"/>
      <c r="J428" s="348"/>
      <c r="K428" s="348"/>
      <c r="L428" s="348"/>
      <c r="M428" s="348"/>
      <c r="N428" s="348"/>
      <c r="O428" s="348"/>
      <c r="P428" s="348"/>
      <c r="Q428" s="348"/>
      <c r="R428" s="348"/>
      <c r="S428" s="348"/>
      <c r="T428" s="348"/>
      <c r="U428" s="348"/>
      <c r="V428" s="348"/>
      <c r="W428" s="348"/>
      <c r="X428" s="348"/>
      <c r="Y428" s="348"/>
      <c r="Z428" s="348"/>
    </row>
    <row r="429" ht="14.25" customHeight="1">
      <c r="A429" s="348"/>
      <c r="B429" s="348"/>
      <c r="C429" s="348"/>
      <c r="D429" s="348"/>
      <c r="E429" s="348"/>
      <c r="F429" s="348"/>
      <c r="G429" s="348"/>
      <c r="H429" s="348"/>
      <c r="I429" s="348"/>
      <c r="J429" s="348"/>
      <c r="K429" s="348"/>
      <c r="L429" s="348"/>
      <c r="M429" s="348"/>
      <c r="N429" s="348"/>
      <c r="O429" s="348"/>
      <c r="P429" s="348"/>
      <c r="Q429" s="348"/>
      <c r="R429" s="348"/>
      <c r="S429" s="348"/>
      <c r="T429" s="348"/>
      <c r="U429" s="348"/>
      <c r="V429" s="348"/>
      <c r="W429" s="348"/>
      <c r="X429" s="348"/>
      <c r="Y429" s="348"/>
      <c r="Z429" s="348"/>
    </row>
    <row r="430" ht="14.25" customHeight="1">
      <c r="A430" s="348"/>
      <c r="B430" s="348"/>
      <c r="C430" s="348"/>
      <c r="D430" s="348"/>
      <c r="E430" s="348"/>
      <c r="F430" s="348"/>
      <c r="G430" s="348"/>
      <c r="H430" s="348"/>
      <c r="I430" s="348"/>
      <c r="J430" s="348"/>
      <c r="K430" s="348"/>
      <c r="L430" s="348"/>
      <c r="M430" s="348"/>
      <c r="N430" s="348"/>
      <c r="O430" s="348"/>
      <c r="P430" s="348"/>
      <c r="Q430" s="348"/>
      <c r="R430" s="348"/>
      <c r="S430" s="348"/>
      <c r="T430" s="348"/>
      <c r="U430" s="348"/>
      <c r="V430" s="348"/>
      <c r="W430" s="348"/>
      <c r="X430" s="348"/>
      <c r="Y430" s="348"/>
      <c r="Z430" s="348"/>
    </row>
    <row r="431" ht="14.25" customHeight="1">
      <c r="A431" s="348"/>
      <c r="B431" s="348"/>
      <c r="C431" s="348"/>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row>
    <row r="432" ht="14.25" customHeight="1">
      <c r="A432" s="348"/>
      <c r="B432" s="348"/>
      <c r="C432" s="348"/>
      <c r="D432" s="348"/>
      <c r="E432" s="348"/>
      <c r="F432" s="348"/>
      <c r="G432" s="348"/>
      <c r="H432" s="348"/>
      <c r="I432" s="348"/>
      <c r="J432" s="348"/>
      <c r="K432" s="348"/>
      <c r="L432" s="348"/>
      <c r="M432" s="348"/>
      <c r="N432" s="348"/>
      <c r="O432" s="348"/>
      <c r="P432" s="348"/>
      <c r="Q432" s="348"/>
      <c r="R432" s="348"/>
      <c r="S432" s="348"/>
      <c r="T432" s="348"/>
      <c r="U432" s="348"/>
      <c r="V432" s="348"/>
      <c r="W432" s="348"/>
      <c r="X432" s="348"/>
      <c r="Y432" s="348"/>
      <c r="Z432" s="348"/>
    </row>
    <row r="433" ht="14.25" customHeight="1">
      <c r="A433" s="348"/>
      <c r="B433" s="348"/>
      <c r="C433" s="348"/>
      <c r="D433" s="348"/>
      <c r="E433" s="348"/>
      <c r="F433" s="348"/>
      <c r="G433" s="348"/>
      <c r="H433" s="348"/>
      <c r="I433" s="348"/>
      <c r="J433" s="348"/>
      <c r="K433" s="348"/>
      <c r="L433" s="348"/>
      <c r="M433" s="348"/>
      <c r="N433" s="348"/>
      <c r="O433" s="348"/>
      <c r="P433" s="348"/>
      <c r="Q433" s="348"/>
      <c r="R433" s="348"/>
      <c r="S433" s="348"/>
      <c r="T433" s="348"/>
      <c r="U433" s="348"/>
      <c r="V433" s="348"/>
      <c r="W433" s="348"/>
      <c r="X433" s="348"/>
      <c r="Y433" s="348"/>
      <c r="Z433" s="348"/>
    </row>
    <row r="434" ht="14.25" customHeight="1">
      <c r="A434" s="348"/>
      <c r="B434" s="348"/>
      <c r="C434" s="348"/>
      <c r="D434" s="348"/>
      <c r="E434" s="348"/>
      <c r="F434" s="348"/>
      <c r="G434" s="348"/>
      <c r="H434" s="348"/>
      <c r="I434" s="348"/>
      <c r="J434" s="348"/>
      <c r="K434" s="348"/>
      <c r="L434" s="348"/>
      <c r="M434" s="348"/>
      <c r="N434" s="348"/>
      <c r="O434" s="348"/>
      <c r="P434" s="348"/>
      <c r="Q434" s="348"/>
      <c r="R434" s="348"/>
      <c r="S434" s="348"/>
      <c r="T434" s="348"/>
      <c r="U434" s="348"/>
      <c r="V434" s="348"/>
      <c r="W434" s="348"/>
      <c r="X434" s="348"/>
      <c r="Y434" s="348"/>
      <c r="Z434" s="348"/>
    </row>
    <row r="435" ht="14.25" customHeight="1">
      <c r="A435" s="348"/>
      <c r="B435" s="348"/>
      <c r="C435" s="348"/>
      <c r="D435" s="348"/>
      <c r="E435" s="348"/>
      <c r="F435" s="348"/>
      <c r="G435" s="348"/>
      <c r="H435" s="348"/>
      <c r="I435" s="348"/>
      <c r="J435" s="348"/>
      <c r="K435" s="348"/>
      <c r="L435" s="348"/>
      <c r="M435" s="348"/>
      <c r="N435" s="348"/>
      <c r="O435" s="348"/>
      <c r="P435" s="348"/>
      <c r="Q435" s="348"/>
      <c r="R435" s="348"/>
      <c r="S435" s="348"/>
      <c r="T435" s="348"/>
      <c r="U435" s="348"/>
      <c r="V435" s="348"/>
      <c r="W435" s="348"/>
      <c r="X435" s="348"/>
      <c r="Y435" s="348"/>
      <c r="Z435" s="348"/>
    </row>
    <row r="436" ht="14.25" customHeight="1">
      <c r="A436" s="348"/>
      <c r="B436" s="348"/>
      <c r="C436" s="348"/>
      <c r="D436" s="348"/>
      <c r="E436" s="348"/>
      <c r="F436" s="348"/>
      <c r="G436" s="348"/>
      <c r="H436" s="348"/>
      <c r="I436" s="348"/>
      <c r="J436" s="348"/>
      <c r="K436" s="348"/>
      <c r="L436" s="348"/>
      <c r="M436" s="348"/>
      <c r="N436" s="348"/>
      <c r="O436" s="348"/>
      <c r="P436" s="348"/>
      <c r="Q436" s="348"/>
      <c r="R436" s="348"/>
      <c r="S436" s="348"/>
      <c r="T436" s="348"/>
      <c r="U436" s="348"/>
      <c r="V436" s="348"/>
      <c r="W436" s="348"/>
      <c r="X436" s="348"/>
      <c r="Y436" s="348"/>
      <c r="Z436" s="348"/>
    </row>
    <row r="437" ht="14.25" customHeight="1">
      <c r="A437" s="348"/>
      <c r="B437" s="348"/>
      <c r="C437" s="348"/>
      <c r="D437" s="348"/>
      <c r="E437" s="348"/>
      <c r="F437" s="348"/>
      <c r="G437" s="348"/>
      <c r="H437" s="348"/>
      <c r="I437" s="348"/>
      <c r="J437" s="348"/>
      <c r="K437" s="348"/>
      <c r="L437" s="348"/>
      <c r="M437" s="348"/>
      <c r="N437" s="348"/>
      <c r="O437" s="348"/>
      <c r="P437" s="348"/>
      <c r="Q437" s="348"/>
      <c r="R437" s="348"/>
      <c r="S437" s="348"/>
      <c r="T437" s="348"/>
      <c r="U437" s="348"/>
      <c r="V437" s="348"/>
      <c r="W437" s="348"/>
      <c r="X437" s="348"/>
      <c r="Y437" s="348"/>
      <c r="Z437" s="348"/>
    </row>
    <row r="438" ht="14.25" customHeight="1">
      <c r="A438" s="348"/>
      <c r="B438" s="348"/>
      <c r="C438" s="348"/>
      <c r="D438" s="348"/>
      <c r="E438" s="348"/>
      <c r="F438" s="348"/>
      <c r="G438" s="348"/>
      <c r="H438" s="348"/>
      <c r="I438" s="348"/>
      <c r="J438" s="348"/>
      <c r="K438" s="348"/>
      <c r="L438" s="348"/>
      <c r="M438" s="348"/>
      <c r="N438" s="348"/>
      <c r="O438" s="348"/>
      <c r="P438" s="348"/>
      <c r="Q438" s="348"/>
      <c r="R438" s="348"/>
      <c r="S438" s="348"/>
      <c r="T438" s="348"/>
      <c r="U438" s="348"/>
      <c r="V438" s="348"/>
      <c r="W438" s="348"/>
      <c r="X438" s="348"/>
      <c r="Y438" s="348"/>
      <c r="Z438" s="348"/>
    </row>
    <row r="439" ht="14.25" customHeight="1">
      <c r="A439" s="348"/>
      <c r="B439" s="348"/>
      <c r="C439" s="348"/>
      <c r="D439" s="348"/>
      <c r="E439" s="348"/>
      <c r="F439" s="348"/>
      <c r="G439" s="348"/>
      <c r="H439" s="348"/>
      <c r="I439" s="348"/>
      <c r="J439" s="348"/>
      <c r="K439" s="348"/>
      <c r="L439" s="348"/>
      <c r="M439" s="348"/>
      <c r="N439" s="348"/>
      <c r="O439" s="348"/>
      <c r="P439" s="348"/>
      <c r="Q439" s="348"/>
      <c r="R439" s="348"/>
      <c r="S439" s="348"/>
      <c r="T439" s="348"/>
      <c r="U439" s="348"/>
      <c r="V439" s="348"/>
      <c r="W439" s="348"/>
      <c r="X439" s="348"/>
      <c r="Y439" s="348"/>
      <c r="Z439" s="348"/>
    </row>
    <row r="440" ht="14.25" customHeight="1">
      <c r="A440" s="348"/>
      <c r="B440" s="348"/>
      <c r="C440" s="348"/>
      <c r="D440" s="348"/>
      <c r="E440" s="348"/>
      <c r="F440" s="348"/>
      <c r="G440" s="348"/>
      <c r="H440" s="348"/>
      <c r="I440" s="348"/>
      <c r="J440" s="348"/>
      <c r="K440" s="348"/>
      <c r="L440" s="348"/>
      <c r="M440" s="348"/>
      <c r="N440" s="348"/>
      <c r="O440" s="348"/>
      <c r="P440" s="348"/>
      <c r="Q440" s="348"/>
      <c r="R440" s="348"/>
      <c r="S440" s="348"/>
      <c r="T440" s="348"/>
      <c r="U440" s="348"/>
      <c r="V440" s="348"/>
      <c r="W440" s="348"/>
      <c r="X440" s="348"/>
      <c r="Y440" s="348"/>
      <c r="Z440" s="348"/>
    </row>
    <row r="441" ht="14.25" customHeight="1">
      <c r="A441" s="348"/>
      <c r="B441" s="348"/>
      <c r="C441" s="348"/>
      <c r="D441" s="348"/>
      <c r="E441" s="348"/>
      <c r="F441" s="348"/>
      <c r="G441" s="348"/>
      <c r="H441" s="348"/>
      <c r="I441" s="348"/>
      <c r="J441" s="348"/>
      <c r="K441" s="348"/>
      <c r="L441" s="348"/>
      <c r="M441" s="348"/>
      <c r="N441" s="348"/>
      <c r="O441" s="348"/>
      <c r="P441" s="348"/>
      <c r="Q441" s="348"/>
      <c r="R441" s="348"/>
      <c r="S441" s="348"/>
      <c r="T441" s="348"/>
      <c r="U441" s="348"/>
      <c r="V441" s="348"/>
      <c r="W441" s="348"/>
      <c r="X441" s="348"/>
      <c r="Y441" s="348"/>
      <c r="Z441" s="348"/>
    </row>
    <row r="442" ht="14.25" customHeight="1">
      <c r="A442" s="348"/>
      <c r="B442" s="348"/>
      <c r="C442" s="348"/>
      <c r="D442" s="348"/>
      <c r="E442" s="348"/>
      <c r="F442" s="348"/>
      <c r="G442" s="348"/>
      <c r="H442" s="348"/>
      <c r="I442" s="348"/>
      <c r="J442" s="348"/>
      <c r="K442" s="348"/>
      <c r="L442" s="348"/>
      <c r="M442" s="348"/>
      <c r="N442" s="348"/>
      <c r="O442" s="348"/>
      <c r="P442" s="348"/>
      <c r="Q442" s="348"/>
      <c r="R442" s="348"/>
      <c r="S442" s="348"/>
      <c r="T442" s="348"/>
      <c r="U442" s="348"/>
      <c r="V442" s="348"/>
      <c r="W442" s="348"/>
      <c r="X442" s="348"/>
      <c r="Y442" s="348"/>
      <c r="Z442" s="348"/>
    </row>
    <row r="443" ht="14.25" customHeight="1">
      <c r="A443" s="348"/>
      <c r="B443" s="348"/>
      <c r="C443" s="348"/>
      <c r="D443" s="348"/>
      <c r="E443" s="348"/>
      <c r="F443" s="348"/>
      <c r="G443" s="348"/>
      <c r="H443" s="348"/>
      <c r="I443" s="348"/>
      <c r="J443" s="348"/>
      <c r="K443" s="348"/>
      <c r="L443" s="348"/>
      <c r="M443" s="348"/>
      <c r="N443" s="348"/>
      <c r="O443" s="348"/>
      <c r="P443" s="348"/>
      <c r="Q443" s="348"/>
      <c r="R443" s="348"/>
      <c r="S443" s="348"/>
      <c r="T443" s="348"/>
      <c r="U443" s="348"/>
      <c r="V443" s="348"/>
      <c r="W443" s="348"/>
      <c r="X443" s="348"/>
      <c r="Y443" s="348"/>
      <c r="Z443" s="348"/>
    </row>
    <row r="444" ht="14.25" customHeight="1">
      <c r="A444" s="348"/>
      <c r="B444" s="348"/>
      <c r="C444" s="348"/>
      <c r="D444" s="348"/>
      <c r="E444" s="348"/>
      <c r="F444" s="348"/>
      <c r="G444" s="348"/>
      <c r="H444" s="348"/>
      <c r="I444" s="348"/>
      <c r="J444" s="348"/>
      <c r="K444" s="348"/>
      <c r="L444" s="348"/>
      <c r="M444" s="348"/>
      <c r="N444" s="348"/>
      <c r="O444" s="348"/>
      <c r="P444" s="348"/>
      <c r="Q444" s="348"/>
      <c r="R444" s="348"/>
      <c r="S444" s="348"/>
      <c r="T444" s="348"/>
      <c r="U444" s="348"/>
      <c r="V444" s="348"/>
      <c r="W444" s="348"/>
      <c r="X444" s="348"/>
      <c r="Y444" s="348"/>
      <c r="Z444" s="348"/>
    </row>
    <row r="445" ht="14.25" customHeight="1">
      <c r="A445" s="348"/>
      <c r="B445" s="348"/>
      <c r="C445" s="348"/>
      <c r="D445" s="348"/>
      <c r="E445" s="348"/>
      <c r="F445" s="348"/>
      <c r="G445" s="348"/>
      <c r="H445" s="348"/>
      <c r="I445" s="348"/>
      <c r="J445" s="348"/>
      <c r="K445" s="348"/>
      <c r="L445" s="348"/>
      <c r="M445" s="348"/>
      <c r="N445" s="348"/>
      <c r="O445" s="348"/>
      <c r="P445" s="348"/>
      <c r="Q445" s="348"/>
      <c r="R445" s="348"/>
      <c r="S445" s="348"/>
      <c r="T445" s="348"/>
      <c r="U445" s="348"/>
      <c r="V445" s="348"/>
      <c r="W445" s="348"/>
      <c r="X445" s="348"/>
      <c r="Y445" s="348"/>
      <c r="Z445" s="348"/>
    </row>
    <row r="446" ht="14.25" customHeight="1">
      <c r="A446" s="348"/>
      <c r="B446" s="348"/>
      <c r="C446" s="348"/>
      <c r="D446" s="348"/>
      <c r="E446" s="348"/>
      <c r="F446" s="348"/>
      <c r="G446" s="348"/>
      <c r="H446" s="348"/>
      <c r="I446" s="348"/>
      <c r="J446" s="348"/>
      <c r="K446" s="348"/>
      <c r="L446" s="348"/>
      <c r="M446" s="348"/>
      <c r="N446" s="348"/>
      <c r="O446" s="348"/>
      <c r="P446" s="348"/>
      <c r="Q446" s="348"/>
      <c r="R446" s="348"/>
      <c r="S446" s="348"/>
      <c r="T446" s="348"/>
      <c r="U446" s="348"/>
      <c r="V446" s="348"/>
      <c r="W446" s="348"/>
      <c r="X446" s="348"/>
      <c r="Y446" s="348"/>
      <c r="Z446" s="348"/>
    </row>
    <row r="447" ht="14.25" customHeight="1">
      <c r="A447" s="348"/>
      <c r="B447" s="348"/>
      <c r="C447" s="348"/>
      <c r="D447" s="348"/>
      <c r="E447" s="348"/>
      <c r="F447" s="348"/>
      <c r="G447" s="348"/>
      <c r="H447" s="348"/>
      <c r="I447" s="348"/>
      <c r="J447" s="348"/>
      <c r="K447" s="348"/>
      <c r="L447" s="348"/>
      <c r="M447" s="348"/>
      <c r="N447" s="348"/>
      <c r="O447" s="348"/>
      <c r="P447" s="348"/>
      <c r="Q447" s="348"/>
      <c r="R447" s="348"/>
      <c r="S447" s="348"/>
      <c r="T447" s="348"/>
      <c r="U447" s="348"/>
      <c r="V447" s="348"/>
      <c r="W447" s="348"/>
      <c r="X447" s="348"/>
      <c r="Y447" s="348"/>
      <c r="Z447" s="348"/>
    </row>
    <row r="448" ht="14.25" customHeight="1">
      <c r="A448" s="348"/>
      <c r="B448" s="348"/>
      <c r="C448" s="348"/>
      <c r="D448" s="348"/>
      <c r="E448" s="348"/>
      <c r="F448" s="348"/>
      <c r="G448" s="348"/>
      <c r="H448" s="348"/>
      <c r="I448" s="348"/>
      <c r="J448" s="348"/>
      <c r="K448" s="348"/>
      <c r="L448" s="348"/>
      <c r="M448" s="348"/>
      <c r="N448" s="348"/>
      <c r="O448" s="348"/>
      <c r="P448" s="348"/>
      <c r="Q448" s="348"/>
      <c r="R448" s="348"/>
      <c r="S448" s="348"/>
      <c r="T448" s="348"/>
      <c r="U448" s="348"/>
      <c r="V448" s="348"/>
      <c r="W448" s="348"/>
      <c r="X448" s="348"/>
      <c r="Y448" s="348"/>
      <c r="Z448" s="348"/>
    </row>
    <row r="449" ht="14.25" customHeight="1">
      <c r="A449" s="348"/>
      <c r="B449" s="348"/>
      <c r="C449" s="348"/>
      <c r="D449" s="348"/>
      <c r="E449" s="348"/>
      <c r="F449" s="348"/>
      <c r="G449" s="348"/>
      <c r="H449" s="348"/>
      <c r="I449" s="348"/>
      <c r="J449" s="348"/>
      <c r="K449" s="348"/>
      <c r="L449" s="348"/>
      <c r="M449" s="348"/>
      <c r="N449" s="348"/>
      <c r="O449" s="348"/>
      <c r="P449" s="348"/>
      <c r="Q449" s="348"/>
      <c r="R449" s="348"/>
      <c r="S449" s="348"/>
      <c r="T449" s="348"/>
      <c r="U449" s="348"/>
      <c r="V449" s="348"/>
      <c r="W449" s="348"/>
      <c r="X449" s="348"/>
      <c r="Y449" s="348"/>
      <c r="Z449" s="348"/>
    </row>
    <row r="450" ht="14.25" customHeight="1">
      <c r="A450" s="348"/>
      <c r="B450" s="348"/>
      <c r="C450" s="348"/>
      <c r="D450" s="348"/>
      <c r="E450" s="348"/>
      <c r="F450" s="348"/>
      <c r="G450" s="348"/>
      <c r="H450" s="348"/>
      <c r="I450" s="348"/>
      <c r="J450" s="348"/>
      <c r="K450" s="348"/>
      <c r="L450" s="348"/>
      <c r="M450" s="348"/>
      <c r="N450" s="348"/>
      <c r="O450" s="348"/>
      <c r="P450" s="348"/>
      <c r="Q450" s="348"/>
      <c r="R450" s="348"/>
      <c r="S450" s="348"/>
      <c r="T450" s="348"/>
      <c r="U450" s="348"/>
      <c r="V450" s="348"/>
      <c r="W450" s="348"/>
      <c r="X450" s="348"/>
      <c r="Y450" s="348"/>
      <c r="Z450" s="348"/>
    </row>
    <row r="451" ht="14.25" customHeight="1">
      <c r="A451" s="348"/>
      <c r="B451" s="348"/>
      <c r="C451" s="348"/>
      <c r="D451" s="348"/>
      <c r="E451" s="348"/>
      <c r="F451" s="348"/>
      <c r="G451" s="348"/>
      <c r="H451" s="348"/>
      <c r="I451" s="348"/>
      <c r="J451" s="348"/>
      <c r="K451" s="348"/>
      <c r="L451" s="348"/>
      <c r="M451" s="348"/>
      <c r="N451" s="348"/>
      <c r="O451" s="348"/>
      <c r="P451" s="348"/>
      <c r="Q451" s="348"/>
      <c r="R451" s="348"/>
      <c r="S451" s="348"/>
      <c r="T451" s="348"/>
      <c r="U451" s="348"/>
      <c r="V451" s="348"/>
      <c r="W451" s="348"/>
      <c r="X451" s="348"/>
      <c r="Y451" s="348"/>
      <c r="Z451" s="348"/>
    </row>
    <row r="452" ht="14.25" customHeight="1">
      <c r="A452" s="348"/>
      <c r="B452" s="348"/>
      <c r="C452" s="348"/>
      <c r="D452" s="348"/>
      <c r="E452" s="348"/>
      <c r="F452" s="348"/>
      <c r="G452" s="348"/>
      <c r="H452" s="348"/>
      <c r="I452" s="348"/>
      <c r="J452" s="348"/>
      <c r="K452" s="348"/>
      <c r="L452" s="348"/>
      <c r="M452" s="348"/>
      <c r="N452" s="348"/>
      <c r="O452" s="348"/>
      <c r="P452" s="348"/>
      <c r="Q452" s="348"/>
      <c r="R452" s="348"/>
      <c r="S452" s="348"/>
      <c r="T452" s="348"/>
      <c r="U452" s="348"/>
      <c r="V452" s="348"/>
      <c r="W452" s="348"/>
      <c r="X452" s="348"/>
      <c r="Y452" s="348"/>
      <c r="Z452" s="348"/>
    </row>
    <row r="453" ht="14.25" customHeight="1">
      <c r="A453" s="348"/>
      <c r="B453" s="348"/>
      <c r="C453" s="348"/>
      <c r="D453" s="348"/>
      <c r="E453" s="348"/>
      <c r="F453" s="348"/>
      <c r="G453" s="348"/>
      <c r="H453" s="348"/>
      <c r="I453" s="348"/>
      <c r="J453" s="348"/>
      <c r="K453" s="348"/>
      <c r="L453" s="348"/>
      <c r="M453" s="348"/>
      <c r="N453" s="348"/>
      <c r="O453" s="348"/>
      <c r="P453" s="348"/>
      <c r="Q453" s="348"/>
      <c r="R453" s="348"/>
      <c r="S453" s="348"/>
      <c r="T453" s="348"/>
      <c r="U453" s="348"/>
      <c r="V453" s="348"/>
      <c r="W453" s="348"/>
      <c r="X453" s="348"/>
      <c r="Y453" s="348"/>
      <c r="Z453" s="348"/>
    </row>
    <row r="454" ht="14.25" customHeight="1">
      <c r="A454" s="348"/>
      <c r="B454" s="348"/>
      <c r="C454" s="348"/>
      <c r="D454" s="348"/>
      <c r="E454" s="348"/>
      <c r="F454" s="348"/>
      <c r="G454" s="348"/>
      <c r="H454" s="348"/>
      <c r="I454" s="348"/>
      <c r="J454" s="348"/>
      <c r="K454" s="348"/>
      <c r="L454" s="348"/>
      <c r="M454" s="348"/>
      <c r="N454" s="348"/>
      <c r="O454" s="348"/>
      <c r="P454" s="348"/>
      <c r="Q454" s="348"/>
      <c r="R454" s="348"/>
      <c r="S454" s="348"/>
      <c r="T454" s="348"/>
      <c r="U454" s="348"/>
      <c r="V454" s="348"/>
      <c r="W454" s="348"/>
      <c r="X454" s="348"/>
      <c r="Y454" s="348"/>
      <c r="Z454" s="348"/>
    </row>
    <row r="455" ht="14.25" customHeight="1">
      <c r="A455" s="348"/>
      <c r="B455" s="348"/>
      <c r="C455" s="348"/>
      <c r="D455" s="348"/>
      <c r="E455" s="348"/>
      <c r="F455" s="348"/>
      <c r="G455" s="348"/>
      <c r="H455" s="348"/>
      <c r="I455" s="348"/>
      <c r="J455" s="348"/>
      <c r="K455" s="348"/>
      <c r="L455" s="348"/>
      <c r="M455" s="348"/>
      <c r="N455" s="348"/>
      <c r="O455" s="348"/>
      <c r="P455" s="348"/>
      <c r="Q455" s="348"/>
      <c r="R455" s="348"/>
      <c r="S455" s="348"/>
      <c r="T455" s="348"/>
      <c r="U455" s="348"/>
      <c r="V455" s="348"/>
      <c r="W455" s="348"/>
      <c r="X455" s="348"/>
      <c r="Y455" s="348"/>
      <c r="Z455" s="348"/>
    </row>
    <row r="456" ht="14.25" customHeight="1">
      <c r="A456" s="348"/>
      <c r="B456" s="348"/>
      <c r="C456" s="348"/>
      <c r="D456" s="348"/>
      <c r="E456" s="348"/>
      <c r="F456" s="348"/>
      <c r="G456" s="348"/>
      <c r="H456" s="348"/>
      <c r="I456" s="348"/>
      <c r="J456" s="348"/>
      <c r="K456" s="348"/>
      <c r="L456" s="348"/>
      <c r="M456" s="348"/>
      <c r="N456" s="348"/>
      <c r="O456" s="348"/>
      <c r="P456" s="348"/>
      <c r="Q456" s="348"/>
      <c r="R456" s="348"/>
      <c r="S456" s="348"/>
      <c r="T456" s="348"/>
      <c r="U456" s="348"/>
      <c r="V456" s="348"/>
      <c r="W456" s="348"/>
      <c r="X456" s="348"/>
      <c r="Y456" s="348"/>
      <c r="Z456" s="348"/>
    </row>
    <row r="457" ht="14.25" customHeight="1">
      <c r="A457" s="348"/>
      <c r="B457" s="348"/>
      <c r="C457" s="348"/>
      <c r="D457" s="348"/>
      <c r="E457" s="348"/>
      <c r="F457" s="348"/>
      <c r="G457" s="348"/>
      <c r="H457" s="348"/>
      <c r="I457" s="348"/>
      <c r="J457" s="348"/>
      <c r="K457" s="348"/>
      <c r="L457" s="348"/>
      <c r="M457" s="348"/>
      <c r="N457" s="348"/>
      <c r="O457" s="348"/>
      <c r="P457" s="348"/>
      <c r="Q457" s="348"/>
      <c r="R457" s="348"/>
      <c r="S457" s="348"/>
      <c r="T457" s="348"/>
      <c r="U457" s="348"/>
      <c r="V457" s="348"/>
      <c r="W457" s="348"/>
      <c r="X457" s="348"/>
      <c r="Y457" s="348"/>
      <c r="Z457" s="348"/>
    </row>
    <row r="458" ht="14.25" customHeight="1">
      <c r="A458" s="348"/>
      <c r="B458" s="348"/>
      <c r="C458" s="348"/>
      <c r="D458" s="348"/>
      <c r="E458" s="348"/>
      <c r="F458" s="348"/>
      <c r="G458" s="348"/>
      <c r="H458" s="348"/>
      <c r="I458" s="348"/>
      <c r="J458" s="348"/>
      <c r="K458" s="348"/>
      <c r="L458" s="348"/>
      <c r="M458" s="348"/>
      <c r="N458" s="348"/>
      <c r="O458" s="348"/>
      <c r="P458" s="348"/>
      <c r="Q458" s="348"/>
      <c r="R458" s="348"/>
      <c r="S458" s="348"/>
      <c r="T458" s="348"/>
      <c r="U458" s="348"/>
      <c r="V458" s="348"/>
      <c r="W458" s="348"/>
      <c r="X458" s="348"/>
      <c r="Y458" s="348"/>
      <c r="Z458" s="348"/>
    </row>
    <row r="459" ht="14.25" customHeight="1">
      <c r="A459" s="348"/>
      <c r="B459" s="348"/>
      <c r="C459" s="348"/>
      <c r="D459" s="348"/>
      <c r="E459" s="348"/>
      <c r="F459" s="348"/>
      <c r="G459" s="348"/>
      <c r="H459" s="348"/>
      <c r="I459" s="348"/>
      <c r="J459" s="348"/>
      <c r="K459" s="348"/>
      <c r="L459" s="348"/>
      <c r="M459" s="348"/>
      <c r="N459" s="348"/>
      <c r="O459" s="348"/>
      <c r="P459" s="348"/>
      <c r="Q459" s="348"/>
      <c r="R459" s="348"/>
      <c r="S459" s="348"/>
      <c r="T459" s="348"/>
      <c r="U459" s="348"/>
      <c r="V459" s="348"/>
      <c r="W459" s="348"/>
      <c r="X459" s="348"/>
      <c r="Y459" s="348"/>
      <c r="Z459" s="348"/>
    </row>
    <row r="460" ht="14.25" customHeight="1">
      <c r="A460" s="348"/>
      <c r="B460" s="348"/>
      <c r="C460" s="348"/>
      <c r="D460" s="348"/>
      <c r="E460" s="348"/>
      <c r="F460" s="348"/>
      <c r="G460" s="348"/>
      <c r="H460" s="348"/>
      <c r="I460" s="348"/>
      <c r="J460" s="348"/>
      <c r="K460" s="348"/>
      <c r="L460" s="348"/>
      <c r="M460" s="348"/>
      <c r="N460" s="348"/>
      <c r="O460" s="348"/>
      <c r="P460" s="348"/>
      <c r="Q460" s="348"/>
      <c r="R460" s="348"/>
      <c r="S460" s="348"/>
      <c r="T460" s="348"/>
      <c r="U460" s="348"/>
      <c r="V460" s="348"/>
      <c r="W460" s="348"/>
      <c r="X460" s="348"/>
      <c r="Y460" s="348"/>
      <c r="Z460" s="348"/>
    </row>
    <row r="461" ht="14.25" customHeight="1">
      <c r="A461" s="348"/>
      <c r="B461" s="348"/>
      <c r="C461" s="348"/>
      <c r="D461" s="348"/>
      <c r="E461" s="348"/>
      <c r="F461" s="348"/>
      <c r="G461" s="348"/>
      <c r="H461" s="348"/>
      <c r="I461" s="348"/>
      <c r="J461" s="348"/>
      <c r="K461" s="348"/>
      <c r="L461" s="348"/>
      <c r="M461" s="348"/>
      <c r="N461" s="348"/>
      <c r="O461" s="348"/>
      <c r="P461" s="348"/>
      <c r="Q461" s="348"/>
      <c r="R461" s="348"/>
      <c r="S461" s="348"/>
      <c r="T461" s="348"/>
      <c r="U461" s="348"/>
      <c r="V461" s="348"/>
      <c r="W461" s="348"/>
      <c r="X461" s="348"/>
      <c r="Y461" s="348"/>
      <c r="Z461" s="348"/>
    </row>
    <row r="462" ht="14.25" customHeight="1">
      <c r="A462" s="348"/>
      <c r="B462" s="348"/>
      <c r="C462" s="348"/>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row>
    <row r="463" ht="14.25" customHeight="1">
      <c r="A463" s="348"/>
      <c r="B463" s="348"/>
      <c r="C463" s="348"/>
      <c r="D463" s="348"/>
      <c r="E463" s="348"/>
      <c r="F463" s="348"/>
      <c r="G463" s="348"/>
      <c r="H463" s="348"/>
      <c r="I463" s="348"/>
      <c r="J463" s="348"/>
      <c r="K463" s="348"/>
      <c r="L463" s="348"/>
      <c r="M463" s="348"/>
      <c r="N463" s="348"/>
      <c r="O463" s="348"/>
      <c r="P463" s="348"/>
      <c r="Q463" s="348"/>
      <c r="R463" s="348"/>
      <c r="S463" s="348"/>
      <c r="T463" s="348"/>
      <c r="U463" s="348"/>
      <c r="V463" s="348"/>
      <c r="W463" s="348"/>
      <c r="X463" s="348"/>
      <c r="Y463" s="348"/>
      <c r="Z463" s="348"/>
    </row>
    <row r="464" ht="14.25" customHeight="1">
      <c r="A464" s="348"/>
      <c r="B464" s="348"/>
      <c r="C464" s="348"/>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row>
    <row r="465" ht="14.25" customHeight="1">
      <c r="A465" s="348"/>
      <c r="B465" s="348"/>
      <c r="C465" s="348"/>
      <c r="D465" s="348"/>
      <c r="E465" s="348"/>
      <c r="F465" s="348"/>
      <c r="G465" s="348"/>
      <c r="H465" s="348"/>
      <c r="I465" s="348"/>
      <c r="J465" s="348"/>
      <c r="K465" s="348"/>
      <c r="L465" s="348"/>
      <c r="M465" s="348"/>
      <c r="N465" s="348"/>
      <c r="O465" s="348"/>
      <c r="P465" s="348"/>
      <c r="Q465" s="348"/>
      <c r="R465" s="348"/>
      <c r="S465" s="348"/>
      <c r="T465" s="348"/>
      <c r="U465" s="348"/>
      <c r="V465" s="348"/>
      <c r="W465" s="348"/>
      <c r="X465" s="348"/>
      <c r="Y465" s="348"/>
      <c r="Z465" s="348"/>
    </row>
    <row r="466" ht="14.25" customHeight="1">
      <c r="A466" s="348"/>
      <c r="B466" s="348"/>
      <c r="C466" s="348"/>
      <c r="D466" s="348"/>
      <c r="E466" s="348"/>
      <c r="F466" s="348"/>
      <c r="G466" s="348"/>
      <c r="H466" s="348"/>
      <c r="I466" s="348"/>
      <c r="J466" s="348"/>
      <c r="K466" s="348"/>
      <c r="L466" s="348"/>
      <c r="M466" s="348"/>
      <c r="N466" s="348"/>
      <c r="O466" s="348"/>
      <c r="P466" s="348"/>
      <c r="Q466" s="348"/>
      <c r="R466" s="348"/>
      <c r="S466" s="348"/>
      <c r="T466" s="348"/>
      <c r="U466" s="348"/>
      <c r="V466" s="348"/>
      <c r="W466" s="348"/>
      <c r="X466" s="348"/>
      <c r="Y466" s="348"/>
      <c r="Z466" s="348"/>
    </row>
    <row r="467" ht="14.25" customHeight="1">
      <c r="A467" s="348"/>
      <c r="B467" s="348"/>
      <c r="C467" s="348"/>
      <c r="D467" s="348"/>
      <c r="E467" s="348"/>
      <c r="F467" s="348"/>
      <c r="G467" s="348"/>
      <c r="H467" s="348"/>
      <c r="I467" s="348"/>
      <c r="J467" s="348"/>
      <c r="K467" s="348"/>
      <c r="L467" s="348"/>
      <c r="M467" s="348"/>
      <c r="N467" s="348"/>
      <c r="O467" s="348"/>
      <c r="P467" s="348"/>
      <c r="Q467" s="348"/>
      <c r="R467" s="348"/>
      <c r="S467" s="348"/>
      <c r="T467" s="348"/>
      <c r="U467" s="348"/>
      <c r="V467" s="348"/>
      <c r="W467" s="348"/>
      <c r="X467" s="348"/>
      <c r="Y467" s="348"/>
      <c r="Z467" s="348"/>
    </row>
    <row r="468" ht="14.25" customHeight="1">
      <c r="A468" s="348"/>
      <c r="B468" s="348"/>
      <c r="C468" s="348"/>
      <c r="D468" s="348"/>
      <c r="E468" s="348"/>
      <c r="F468" s="348"/>
      <c r="G468" s="348"/>
      <c r="H468" s="348"/>
      <c r="I468" s="348"/>
      <c r="J468" s="348"/>
      <c r="K468" s="348"/>
      <c r="L468" s="348"/>
      <c r="M468" s="348"/>
      <c r="N468" s="348"/>
      <c r="O468" s="348"/>
      <c r="P468" s="348"/>
      <c r="Q468" s="348"/>
      <c r="R468" s="348"/>
      <c r="S468" s="348"/>
      <c r="T468" s="348"/>
      <c r="U468" s="348"/>
      <c r="V468" s="348"/>
      <c r="W468" s="348"/>
      <c r="X468" s="348"/>
      <c r="Y468" s="348"/>
      <c r="Z468" s="348"/>
    </row>
    <row r="469" ht="14.25" customHeight="1">
      <c r="A469" s="348"/>
      <c r="B469" s="348"/>
      <c r="C469" s="348"/>
      <c r="D469" s="348"/>
      <c r="E469" s="348"/>
      <c r="F469" s="348"/>
      <c r="G469" s="348"/>
      <c r="H469" s="348"/>
      <c r="I469" s="348"/>
      <c r="J469" s="348"/>
      <c r="K469" s="348"/>
      <c r="L469" s="348"/>
      <c r="M469" s="348"/>
      <c r="N469" s="348"/>
      <c r="O469" s="348"/>
      <c r="P469" s="348"/>
      <c r="Q469" s="348"/>
      <c r="R469" s="348"/>
      <c r="S469" s="348"/>
      <c r="T469" s="348"/>
      <c r="U469" s="348"/>
      <c r="V469" s="348"/>
      <c r="W469" s="348"/>
      <c r="X469" s="348"/>
      <c r="Y469" s="348"/>
      <c r="Z469" s="348"/>
    </row>
    <row r="470" ht="14.25" customHeight="1">
      <c r="A470" s="348"/>
      <c r="B470" s="348"/>
      <c r="C470" s="348"/>
      <c r="D470" s="348"/>
      <c r="E470" s="348"/>
      <c r="F470" s="348"/>
      <c r="G470" s="348"/>
      <c r="H470" s="348"/>
      <c r="I470" s="348"/>
      <c r="J470" s="348"/>
      <c r="K470" s="348"/>
      <c r="L470" s="348"/>
      <c r="M470" s="348"/>
      <c r="N470" s="348"/>
      <c r="O470" s="348"/>
      <c r="P470" s="348"/>
      <c r="Q470" s="348"/>
      <c r="R470" s="348"/>
      <c r="S470" s="348"/>
      <c r="T470" s="348"/>
      <c r="U470" s="348"/>
      <c r="V470" s="348"/>
      <c r="W470" s="348"/>
      <c r="X470" s="348"/>
      <c r="Y470" s="348"/>
      <c r="Z470" s="348"/>
    </row>
    <row r="471" ht="14.25" customHeight="1">
      <c r="A471" s="348"/>
      <c r="B471" s="348"/>
      <c r="C471" s="348"/>
      <c r="D471" s="348"/>
      <c r="E471" s="348"/>
      <c r="F471" s="348"/>
      <c r="G471" s="348"/>
      <c r="H471" s="348"/>
      <c r="I471" s="348"/>
      <c r="J471" s="348"/>
      <c r="K471" s="348"/>
      <c r="L471" s="348"/>
      <c r="M471" s="348"/>
      <c r="N471" s="348"/>
      <c r="O471" s="348"/>
      <c r="P471" s="348"/>
      <c r="Q471" s="348"/>
      <c r="R471" s="348"/>
      <c r="S471" s="348"/>
      <c r="T471" s="348"/>
      <c r="U471" s="348"/>
      <c r="V471" s="348"/>
      <c r="W471" s="348"/>
      <c r="X471" s="348"/>
      <c r="Y471" s="348"/>
      <c r="Z471" s="348"/>
    </row>
    <row r="472" ht="14.25" customHeight="1">
      <c r="A472" s="348"/>
      <c r="B472" s="348"/>
      <c r="C472" s="348"/>
      <c r="D472" s="348"/>
      <c r="E472" s="348"/>
      <c r="F472" s="348"/>
      <c r="G472" s="348"/>
      <c r="H472" s="348"/>
      <c r="I472" s="348"/>
      <c r="J472" s="348"/>
      <c r="K472" s="348"/>
      <c r="L472" s="348"/>
      <c r="M472" s="348"/>
      <c r="N472" s="348"/>
      <c r="O472" s="348"/>
      <c r="P472" s="348"/>
      <c r="Q472" s="348"/>
      <c r="R472" s="348"/>
      <c r="S472" s="348"/>
      <c r="T472" s="348"/>
      <c r="U472" s="348"/>
      <c r="V472" s="348"/>
      <c r="W472" s="348"/>
      <c r="X472" s="348"/>
      <c r="Y472" s="348"/>
      <c r="Z472" s="348"/>
    </row>
    <row r="473" ht="14.25" customHeight="1">
      <c r="A473" s="348"/>
      <c r="B473" s="348"/>
      <c r="C473" s="348"/>
      <c r="D473" s="348"/>
      <c r="E473" s="348"/>
      <c r="F473" s="348"/>
      <c r="G473" s="348"/>
      <c r="H473" s="348"/>
      <c r="I473" s="348"/>
      <c r="J473" s="348"/>
      <c r="K473" s="348"/>
      <c r="L473" s="348"/>
      <c r="M473" s="348"/>
      <c r="N473" s="348"/>
      <c r="O473" s="348"/>
      <c r="P473" s="348"/>
      <c r="Q473" s="348"/>
      <c r="R473" s="348"/>
      <c r="S473" s="348"/>
      <c r="T473" s="348"/>
      <c r="U473" s="348"/>
      <c r="V473" s="348"/>
      <c r="W473" s="348"/>
      <c r="X473" s="348"/>
      <c r="Y473" s="348"/>
      <c r="Z473" s="348"/>
    </row>
    <row r="474" ht="14.25" customHeight="1">
      <c r="A474" s="348"/>
      <c r="B474" s="348"/>
      <c r="C474" s="348"/>
      <c r="D474" s="348"/>
      <c r="E474" s="348"/>
      <c r="F474" s="348"/>
      <c r="G474" s="348"/>
      <c r="H474" s="348"/>
      <c r="I474" s="348"/>
      <c r="J474" s="348"/>
      <c r="K474" s="348"/>
      <c r="L474" s="348"/>
      <c r="M474" s="348"/>
      <c r="N474" s="348"/>
      <c r="O474" s="348"/>
      <c r="P474" s="348"/>
      <c r="Q474" s="348"/>
      <c r="R474" s="348"/>
      <c r="S474" s="348"/>
      <c r="T474" s="348"/>
      <c r="U474" s="348"/>
      <c r="V474" s="348"/>
      <c r="W474" s="348"/>
      <c r="X474" s="348"/>
      <c r="Y474" s="348"/>
      <c r="Z474" s="348"/>
    </row>
    <row r="475" ht="14.25" customHeight="1">
      <c r="A475" s="348"/>
      <c r="B475" s="348"/>
      <c r="C475" s="348"/>
      <c r="D475" s="348"/>
      <c r="E475" s="348"/>
      <c r="F475" s="348"/>
      <c r="G475" s="348"/>
      <c r="H475" s="348"/>
      <c r="I475" s="348"/>
      <c r="J475" s="348"/>
      <c r="K475" s="348"/>
      <c r="L475" s="348"/>
      <c r="M475" s="348"/>
      <c r="N475" s="348"/>
      <c r="O475" s="348"/>
      <c r="P475" s="348"/>
      <c r="Q475" s="348"/>
      <c r="R475" s="348"/>
      <c r="S475" s="348"/>
      <c r="T475" s="348"/>
      <c r="U475" s="348"/>
      <c r="V475" s="348"/>
      <c r="W475" s="348"/>
      <c r="X475" s="348"/>
      <c r="Y475" s="348"/>
      <c r="Z475" s="348"/>
    </row>
    <row r="476" ht="14.25" customHeight="1">
      <c r="A476" s="348"/>
      <c r="B476" s="348"/>
      <c r="C476" s="348"/>
      <c r="D476" s="348"/>
      <c r="E476" s="348"/>
      <c r="F476" s="348"/>
      <c r="G476" s="348"/>
      <c r="H476" s="348"/>
      <c r="I476" s="348"/>
      <c r="J476" s="348"/>
      <c r="K476" s="348"/>
      <c r="L476" s="348"/>
      <c r="M476" s="348"/>
      <c r="N476" s="348"/>
      <c r="O476" s="348"/>
      <c r="P476" s="348"/>
      <c r="Q476" s="348"/>
      <c r="R476" s="348"/>
      <c r="S476" s="348"/>
      <c r="T476" s="348"/>
      <c r="U476" s="348"/>
      <c r="V476" s="348"/>
      <c r="W476" s="348"/>
      <c r="X476" s="348"/>
      <c r="Y476" s="348"/>
      <c r="Z476" s="348"/>
    </row>
    <row r="477" ht="14.25" customHeight="1">
      <c r="A477" s="348"/>
      <c r="B477" s="348"/>
      <c r="C477" s="348"/>
      <c r="D477" s="348"/>
      <c r="E477" s="348"/>
      <c r="F477" s="348"/>
      <c r="G477" s="348"/>
      <c r="H477" s="348"/>
      <c r="I477" s="348"/>
      <c r="J477" s="348"/>
      <c r="K477" s="348"/>
      <c r="L477" s="348"/>
      <c r="M477" s="348"/>
      <c r="N477" s="348"/>
      <c r="O477" s="348"/>
      <c r="P477" s="348"/>
      <c r="Q477" s="348"/>
      <c r="R477" s="348"/>
      <c r="S477" s="348"/>
      <c r="T477" s="348"/>
      <c r="U477" s="348"/>
      <c r="V477" s="348"/>
      <c r="W477" s="348"/>
      <c r="X477" s="348"/>
      <c r="Y477" s="348"/>
      <c r="Z477" s="348"/>
    </row>
    <row r="478" ht="14.25" customHeight="1">
      <c r="A478" s="348"/>
      <c r="B478" s="348"/>
      <c r="C478" s="348"/>
      <c r="D478" s="348"/>
      <c r="E478" s="348"/>
      <c r="F478" s="348"/>
      <c r="G478" s="348"/>
      <c r="H478" s="348"/>
      <c r="I478" s="348"/>
      <c r="J478" s="348"/>
      <c r="K478" s="348"/>
      <c r="L478" s="348"/>
      <c r="M478" s="348"/>
      <c r="N478" s="348"/>
      <c r="O478" s="348"/>
      <c r="P478" s="348"/>
      <c r="Q478" s="348"/>
      <c r="R478" s="348"/>
      <c r="S478" s="348"/>
      <c r="T478" s="348"/>
      <c r="U478" s="348"/>
      <c r="V478" s="348"/>
      <c r="W478" s="348"/>
      <c r="X478" s="348"/>
      <c r="Y478" s="348"/>
      <c r="Z478" s="348"/>
    </row>
    <row r="479" ht="14.25" customHeight="1">
      <c r="A479" s="348"/>
      <c r="B479" s="348"/>
      <c r="C479" s="348"/>
      <c r="D479" s="348"/>
      <c r="E479" s="348"/>
      <c r="F479" s="348"/>
      <c r="G479" s="348"/>
      <c r="H479" s="348"/>
      <c r="I479" s="348"/>
      <c r="J479" s="348"/>
      <c r="K479" s="348"/>
      <c r="L479" s="348"/>
      <c r="M479" s="348"/>
      <c r="N479" s="348"/>
      <c r="O479" s="348"/>
      <c r="P479" s="348"/>
      <c r="Q479" s="348"/>
      <c r="R479" s="348"/>
      <c r="S479" s="348"/>
      <c r="T479" s="348"/>
      <c r="U479" s="348"/>
      <c r="V479" s="348"/>
      <c r="W479" s="348"/>
      <c r="X479" s="348"/>
      <c r="Y479" s="348"/>
      <c r="Z479" s="348"/>
    </row>
    <row r="480" ht="14.25" customHeight="1">
      <c r="A480" s="348"/>
      <c r="B480" s="348"/>
      <c r="C480" s="348"/>
      <c r="D480" s="348"/>
      <c r="E480" s="348"/>
      <c r="F480" s="348"/>
      <c r="G480" s="348"/>
      <c r="H480" s="348"/>
      <c r="I480" s="348"/>
      <c r="J480" s="348"/>
      <c r="K480" s="348"/>
      <c r="L480" s="348"/>
      <c r="M480" s="348"/>
      <c r="N480" s="348"/>
      <c r="O480" s="348"/>
      <c r="P480" s="348"/>
      <c r="Q480" s="348"/>
      <c r="R480" s="348"/>
      <c r="S480" s="348"/>
      <c r="T480" s="348"/>
      <c r="U480" s="348"/>
      <c r="V480" s="348"/>
      <c r="W480" s="348"/>
      <c r="X480" s="348"/>
      <c r="Y480" s="348"/>
      <c r="Z480" s="348"/>
    </row>
    <row r="481" ht="14.25" customHeight="1">
      <c r="A481" s="348"/>
      <c r="B481" s="348"/>
      <c r="C481" s="348"/>
      <c r="D481" s="348"/>
      <c r="E481" s="348"/>
      <c r="F481" s="348"/>
      <c r="G481" s="348"/>
      <c r="H481" s="348"/>
      <c r="I481" s="348"/>
      <c r="J481" s="348"/>
      <c r="K481" s="348"/>
      <c r="L481" s="348"/>
      <c r="M481" s="348"/>
      <c r="N481" s="348"/>
      <c r="O481" s="348"/>
      <c r="P481" s="348"/>
      <c r="Q481" s="348"/>
      <c r="R481" s="348"/>
      <c r="S481" s="348"/>
      <c r="T481" s="348"/>
      <c r="U481" s="348"/>
      <c r="V481" s="348"/>
      <c r="W481" s="348"/>
      <c r="X481" s="348"/>
      <c r="Y481" s="348"/>
      <c r="Z481" s="348"/>
    </row>
    <row r="482" ht="14.25" customHeight="1">
      <c r="A482" s="348"/>
      <c r="B482" s="348"/>
      <c r="C482" s="348"/>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row>
    <row r="483" ht="14.25" customHeight="1">
      <c r="A483" s="348"/>
      <c r="B483" s="348"/>
      <c r="C483" s="348"/>
      <c r="D483" s="348"/>
      <c r="E483" s="348"/>
      <c r="F483" s="348"/>
      <c r="G483" s="348"/>
      <c r="H483" s="348"/>
      <c r="I483" s="348"/>
      <c r="J483" s="348"/>
      <c r="K483" s="348"/>
      <c r="L483" s="348"/>
      <c r="M483" s="348"/>
      <c r="N483" s="348"/>
      <c r="O483" s="348"/>
      <c r="P483" s="348"/>
      <c r="Q483" s="348"/>
      <c r="R483" s="348"/>
      <c r="S483" s="348"/>
      <c r="T483" s="348"/>
      <c r="U483" s="348"/>
      <c r="V483" s="348"/>
      <c r="W483" s="348"/>
      <c r="X483" s="348"/>
      <c r="Y483" s="348"/>
      <c r="Z483" s="348"/>
    </row>
    <row r="484" ht="14.25" customHeight="1">
      <c r="A484" s="348"/>
      <c r="B484" s="348"/>
      <c r="C484" s="348"/>
      <c r="D484" s="348"/>
      <c r="E484" s="348"/>
      <c r="F484" s="348"/>
      <c r="G484" s="348"/>
      <c r="H484" s="348"/>
      <c r="I484" s="348"/>
      <c r="J484" s="348"/>
      <c r="K484" s="348"/>
      <c r="L484" s="348"/>
      <c r="M484" s="348"/>
      <c r="N484" s="348"/>
      <c r="O484" s="348"/>
      <c r="P484" s="348"/>
      <c r="Q484" s="348"/>
      <c r="R484" s="348"/>
      <c r="S484" s="348"/>
      <c r="T484" s="348"/>
      <c r="U484" s="348"/>
      <c r="V484" s="348"/>
      <c r="W484" s="348"/>
      <c r="X484" s="348"/>
      <c r="Y484" s="348"/>
      <c r="Z484" s="348"/>
    </row>
    <row r="485" ht="14.25" customHeight="1">
      <c r="A485" s="348"/>
      <c r="B485" s="348"/>
      <c r="C485" s="348"/>
      <c r="D485" s="348"/>
      <c r="E485" s="348"/>
      <c r="F485" s="348"/>
      <c r="G485" s="348"/>
      <c r="H485" s="348"/>
      <c r="I485" s="348"/>
      <c r="J485" s="348"/>
      <c r="K485" s="348"/>
      <c r="L485" s="348"/>
      <c r="M485" s="348"/>
      <c r="N485" s="348"/>
      <c r="O485" s="348"/>
      <c r="P485" s="348"/>
      <c r="Q485" s="348"/>
      <c r="R485" s="348"/>
      <c r="S485" s="348"/>
      <c r="T485" s="348"/>
      <c r="U485" s="348"/>
      <c r="V485" s="348"/>
      <c r="W485" s="348"/>
      <c r="X485" s="348"/>
      <c r="Y485" s="348"/>
      <c r="Z485" s="348"/>
    </row>
    <row r="486" ht="14.25" customHeight="1">
      <c r="A486" s="348"/>
      <c r="B486" s="348"/>
      <c r="C486" s="348"/>
      <c r="D486" s="348"/>
      <c r="E486" s="348"/>
      <c r="F486" s="348"/>
      <c r="G486" s="348"/>
      <c r="H486" s="348"/>
      <c r="I486" s="348"/>
      <c r="J486" s="348"/>
      <c r="K486" s="348"/>
      <c r="L486" s="348"/>
      <c r="M486" s="348"/>
      <c r="N486" s="348"/>
      <c r="O486" s="348"/>
      <c r="P486" s="348"/>
      <c r="Q486" s="348"/>
      <c r="R486" s="348"/>
      <c r="S486" s="348"/>
      <c r="T486" s="348"/>
      <c r="U486" s="348"/>
      <c r="V486" s="348"/>
      <c r="W486" s="348"/>
      <c r="X486" s="348"/>
      <c r="Y486" s="348"/>
      <c r="Z486" s="348"/>
    </row>
    <row r="487" ht="14.25" customHeight="1">
      <c r="A487" s="348"/>
      <c r="B487" s="348"/>
      <c r="C487" s="348"/>
      <c r="D487" s="348"/>
      <c r="E487" s="348"/>
      <c r="F487" s="348"/>
      <c r="G487" s="348"/>
      <c r="H487" s="348"/>
      <c r="I487" s="348"/>
      <c r="J487" s="348"/>
      <c r="K487" s="348"/>
      <c r="L487" s="348"/>
      <c r="M487" s="348"/>
      <c r="N487" s="348"/>
      <c r="O487" s="348"/>
      <c r="P487" s="348"/>
      <c r="Q487" s="348"/>
      <c r="R487" s="348"/>
      <c r="S487" s="348"/>
      <c r="T487" s="348"/>
      <c r="U487" s="348"/>
      <c r="V487" s="348"/>
      <c r="W487" s="348"/>
      <c r="X487" s="348"/>
      <c r="Y487" s="348"/>
      <c r="Z487" s="348"/>
    </row>
    <row r="488" ht="14.25" customHeight="1">
      <c r="A488" s="348"/>
      <c r="B488" s="348"/>
      <c r="C488" s="348"/>
      <c r="D488" s="348"/>
      <c r="E488" s="348"/>
      <c r="F488" s="348"/>
      <c r="G488" s="348"/>
      <c r="H488" s="348"/>
      <c r="I488" s="348"/>
      <c r="J488" s="348"/>
      <c r="K488" s="348"/>
      <c r="L488" s="348"/>
      <c r="M488" s="348"/>
      <c r="N488" s="348"/>
      <c r="O488" s="348"/>
      <c r="P488" s="348"/>
      <c r="Q488" s="348"/>
      <c r="R488" s="348"/>
      <c r="S488" s="348"/>
      <c r="T488" s="348"/>
      <c r="U488" s="348"/>
      <c r="V488" s="348"/>
      <c r="W488" s="348"/>
      <c r="X488" s="348"/>
      <c r="Y488" s="348"/>
      <c r="Z488" s="348"/>
    </row>
    <row r="489" ht="14.25" customHeight="1">
      <c r="A489" s="348"/>
      <c r="B489" s="348"/>
      <c r="C489" s="348"/>
      <c r="D489" s="348"/>
      <c r="E489" s="348"/>
      <c r="F489" s="348"/>
      <c r="G489" s="348"/>
      <c r="H489" s="348"/>
      <c r="I489" s="348"/>
      <c r="J489" s="348"/>
      <c r="K489" s="348"/>
      <c r="L489" s="348"/>
      <c r="M489" s="348"/>
      <c r="N489" s="348"/>
      <c r="O489" s="348"/>
      <c r="P489" s="348"/>
      <c r="Q489" s="348"/>
      <c r="R489" s="348"/>
      <c r="S489" s="348"/>
      <c r="T489" s="348"/>
      <c r="U489" s="348"/>
      <c r="V489" s="348"/>
      <c r="W489" s="348"/>
      <c r="X489" s="348"/>
      <c r="Y489" s="348"/>
      <c r="Z489" s="348"/>
    </row>
    <row r="490" ht="14.25" customHeight="1">
      <c r="A490" s="348"/>
      <c r="B490" s="348"/>
      <c r="C490" s="348"/>
      <c r="D490" s="348"/>
      <c r="E490" s="348"/>
      <c r="F490" s="348"/>
      <c r="G490" s="348"/>
      <c r="H490" s="348"/>
      <c r="I490" s="348"/>
      <c r="J490" s="348"/>
      <c r="K490" s="348"/>
      <c r="L490" s="348"/>
      <c r="M490" s="348"/>
      <c r="N490" s="348"/>
      <c r="O490" s="348"/>
      <c r="P490" s="348"/>
      <c r="Q490" s="348"/>
      <c r="R490" s="348"/>
      <c r="S490" s="348"/>
      <c r="T490" s="348"/>
      <c r="U490" s="348"/>
      <c r="V490" s="348"/>
      <c r="W490" s="348"/>
      <c r="X490" s="348"/>
      <c r="Y490" s="348"/>
      <c r="Z490" s="348"/>
    </row>
    <row r="491" ht="14.25" customHeight="1">
      <c r="A491" s="348"/>
      <c r="B491" s="348"/>
      <c r="C491" s="348"/>
      <c r="D491" s="348"/>
      <c r="E491" s="348"/>
      <c r="F491" s="348"/>
      <c r="G491" s="348"/>
      <c r="H491" s="348"/>
      <c r="I491" s="348"/>
      <c r="J491" s="348"/>
      <c r="K491" s="348"/>
      <c r="L491" s="348"/>
      <c r="M491" s="348"/>
      <c r="N491" s="348"/>
      <c r="O491" s="348"/>
      <c r="P491" s="348"/>
      <c r="Q491" s="348"/>
      <c r="R491" s="348"/>
      <c r="S491" s="348"/>
      <c r="T491" s="348"/>
      <c r="U491" s="348"/>
      <c r="V491" s="348"/>
      <c r="W491" s="348"/>
      <c r="X491" s="348"/>
      <c r="Y491" s="348"/>
      <c r="Z491" s="348"/>
    </row>
    <row r="492" ht="14.25" customHeight="1">
      <c r="A492" s="348"/>
      <c r="B492" s="348"/>
      <c r="C492" s="348"/>
      <c r="D492" s="348"/>
      <c r="E492" s="348"/>
      <c r="F492" s="348"/>
      <c r="G492" s="348"/>
      <c r="H492" s="348"/>
      <c r="I492" s="348"/>
      <c r="J492" s="348"/>
      <c r="K492" s="348"/>
      <c r="L492" s="348"/>
      <c r="M492" s="348"/>
      <c r="N492" s="348"/>
      <c r="O492" s="348"/>
      <c r="P492" s="348"/>
      <c r="Q492" s="348"/>
      <c r="R492" s="348"/>
      <c r="S492" s="348"/>
      <c r="T492" s="348"/>
      <c r="U492" s="348"/>
      <c r="V492" s="348"/>
      <c r="W492" s="348"/>
      <c r="X492" s="348"/>
      <c r="Y492" s="348"/>
      <c r="Z492" s="348"/>
    </row>
    <row r="493" ht="14.25" customHeight="1">
      <c r="A493" s="348"/>
      <c r="B493" s="348"/>
      <c r="C493" s="348"/>
      <c r="D493" s="348"/>
      <c r="E493" s="348"/>
      <c r="F493" s="348"/>
      <c r="G493" s="348"/>
      <c r="H493" s="348"/>
      <c r="I493" s="348"/>
      <c r="J493" s="348"/>
      <c r="K493" s="348"/>
      <c r="L493" s="348"/>
      <c r="M493" s="348"/>
      <c r="N493" s="348"/>
      <c r="O493" s="348"/>
      <c r="P493" s="348"/>
      <c r="Q493" s="348"/>
      <c r="R493" s="348"/>
      <c r="S493" s="348"/>
      <c r="T493" s="348"/>
      <c r="U493" s="348"/>
      <c r="V493" s="348"/>
      <c r="W493" s="348"/>
      <c r="X493" s="348"/>
      <c r="Y493" s="348"/>
      <c r="Z493" s="348"/>
    </row>
    <row r="494" ht="14.25" customHeight="1">
      <c r="A494" s="348"/>
      <c r="B494" s="348"/>
      <c r="C494" s="348"/>
      <c r="D494" s="348"/>
      <c r="E494" s="348"/>
      <c r="F494" s="348"/>
      <c r="G494" s="348"/>
      <c r="H494" s="348"/>
      <c r="I494" s="348"/>
      <c r="J494" s="348"/>
      <c r="K494" s="348"/>
      <c r="L494" s="348"/>
      <c r="M494" s="348"/>
      <c r="N494" s="348"/>
      <c r="O494" s="348"/>
      <c r="P494" s="348"/>
      <c r="Q494" s="348"/>
      <c r="R494" s="348"/>
      <c r="S494" s="348"/>
      <c r="T494" s="348"/>
      <c r="U494" s="348"/>
      <c r="V494" s="348"/>
      <c r="W494" s="348"/>
      <c r="X494" s="348"/>
      <c r="Y494" s="348"/>
      <c r="Z494" s="348"/>
    </row>
    <row r="495" ht="14.25" customHeight="1">
      <c r="A495" s="348"/>
      <c r="B495" s="348"/>
      <c r="C495" s="348"/>
      <c r="D495" s="348"/>
      <c r="E495" s="348"/>
      <c r="F495" s="348"/>
      <c r="G495" s="348"/>
      <c r="H495" s="348"/>
      <c r="I495" s="348"/>
      <c r="J495" s="348"/>
      <c r="K495" s="348"/>
      <c r="L495" s="348"/>
      <c r="M495" s="348"/>
      <c r="N495" s="348"/>
      <c r="O495" s="348"/>
      <c r="P495" s="348"/>
      <c r="Q495" s="348"/>
      <c r="R495" s="348"/>
      <c r="S495" s="348"/>
      <c r="T495" s="348"/>
      <c r="U495" s="348"/>
      <c r="V495" s="348"/>
      <c r="W495" s="348"/>
      <c r="X495" s="348"/>
      <c r="Y495" s="348"/>
      <c r="Z495" s="348"/>
    </row>
    <row r="496" ht="14.25" customHeight="1">
      <c r="A496" s="348"/>
      <c r="B496" s="348"/>
      <c r="C496" s="348"/>
      <c r="D496" s="348"/>
      <c r="E496" s="348"/>
      <c r="F496" s="348"/>
      <c r="G496" s="348"/>
      <c r="H496" s="348"/>
      <c r="I496" s="348"/>
      <c r="J496" s="348"/>
      <c r="K496" s="348"/>
      <c r="L496" s="348"/>
      <c r="M496" s="348"/>
      <c r="N496" s="348"/>
      <c r="O496" s="348"/>
      <c r="P496" s="348"/>
      <c r="Q496" s="348"/>
      <c r="R496" s="348"/>
      <c r="S496" s="348"/>
      <c r="T496" s="348"/>
      <c r="U496" s="348"/>
      <c r="V496" s="348"/>
      <c r="W496" s="348"/>
      <c r="X496" s="348"/>
      <c r="Y496" s="348"/>
      <c r="Z496" s="348"/>
    </row>
    <row r="497" ht="14.25" customHeight="1">
      <c r="A497" s="348"/>
      <c r="B497" s="348"/>
      <c r="C497" s="348"/>
      <c r="D497" s="348"/>
      <c r="E497" s="348"/>
      <c r="F497" s="348"/>
      <c r="G497" s="348"/>
      <c r="H497" s="348"/>
      <c r="I497" s="348"/>
      <c r="J497" s="348"/>
      <c r="K497" s="348"/>
      <c r="L497" s="348"/>
      <c r="M497" s="348"/>
      <c r="N497" s="348"/>
      <c r="O497" s="348"/>
      <c r="P497" s="348"/>
      <c r="Q497" s="348"/>
      <c r="R497" s="348"/>
      <c r="S497" s="348"/>
      <c r="T497" s="348"/>
      <c r="U497" s="348"/>
      <c r="V497" s="348"/>
      <c r="W497" s="348"/>
      <c r="X497" s="348"/>
      <c r="Y497" s="348"/>
      <c r="Z497" s="348"/>
    </row>
    <row r="498" ht="14.25" customHeight="1">
      <c r="A498" s="348"/>
      <c r="B498" s="348"/>
      <c r="C498" s="348"/>
      <c r="D498" s="348"/>
      <c r="E498" s="348"/>
      <c r="F498" s="348"/>
      <c r="G498" s="348"/>
      <c r="H498" s="348"/>
      <c r="I498" s="348"/>
      <c r="J498" s="348"/>
      <c r="K498" s="348"/>
      <c r="L498" s="348"/>
      <c r="M498" s="348"/>
      <c r="N498" s="348"/>
      <c r="O498" s="348"/>
      <c r="P498" s="348"/>
      <c r="Q498" s="348"/>
      <c r="R498" s="348"/>
      <c r="S498" s="348"/>
      <c r="T498" s="348"/>
      <c r="U498" s="348"/>
      <c r="V498" s="348"/>
      <c r="W498" s="348"/>
      <c r="X498" s="348"/>
      <c r="Y498" s="348"/>
      <c r="Z498" s="348"/>
    </row>
    <row r="499" ht="14.25" customHeight="1">
      <c r="A499" s="348"/>
      <c r="B499" s="348"/>
      <c r="C499" s="348"/>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row>
    <row r="500" ht="14.25" customHeight="1">
      <c r="A500" s="348"/>
      <c r="B500" s="348"/>
      <c r="C500" s="348"/>
      <c r="D500" s="348"/>
      <c r="E500" s="348"/>
      <c r="F500" s="348"/>
      <c r="G500" s="348"/>
      <c r="H500" s="348"/>
      <c r="I500" s="348"/>
      <c r="J500" s="348"/>
      <c r="K500" s="348"/>
      <c r="L500" s="348"/>
      <c r="M500" s="348"/>
      <c r="N500" s="348"/>
      <c r="O500" s="348"/>
      <c r="P500" s="348"/>
      <c r="Q500" s="348"/>
      <c r="R500" s="348"/>
      <c r="S500" s="348"/>
      <c r="T500" s="348"/>
      <c r="U500" s="348"/>
      <c r="V500" s="348"/>
      <c r="W500" s="348"/>
      <c r="X500" s="348"/>
      <c r="Y500" s="348"/>
      <c r="Z500" s="348"/>
    </row>
    <row r="501" ht="14.25" customHeight="1">
      <c r="A501" s="348"/>
      <c r="B501" s="348"/>
      <c r="C501" s="348"/>
      <c r="D501" s="348"/>
      <c r="E501" s="348"/>
      <c r="F501" s="348"/>
      <c r="G501" s="348"/>
      <c r="H501" s="348"/>
      <c r="I501" s="348"/>
      <c r="J501" s="348"/>
      <c r="K501" s="348"/>
      <c r="L501" s="348"/>
      <c r="M501" s="348"/>
      <c r="N501" s="348"/>
      <c r="O501" s="348"/>
      <c r="P501" s="348"/>
      <c r="Q501" s="348"/>
      <c r="R501" s="348"/>
      <c r="S501" s="348"/>
      <c r="T501" s="348"/>
      <c r="U501" s="348"/>
      <c r="V501" s="348"/>
      <c r="W501" s="348"/>
      <c r="X501" s="348"/>
      <c r="Y501" s="348"/>
      <c r="Z501" s="348"/>
    </row>
    <row r="502" ht="14.25" customHeight="1">
      <c r="A502" s="348"/>
      <c r="B502" s="348"/>
      <c r="C502" s="348"/>
      <c r="D502" s="348"/>
      <c r="E502" s="348"/>
      <c r="F502" s="348"/>
      <c r="G502" s="348"/>
      <c r="H502" s="348"/>
      <c r="I502" s="348"/>
      <c r="J502" s="348"/>
      <c r="K502" s="348"/>
      <c r="L502" s="348"/>
      <c r="M502" s="348"/>
      <c r="N502" s="348"/>
      <c r="O502" s="348"/>
      <c r="P502" s="348"/>
      <c r="Q502" s="348"/>
      <c r="R502" s="348"/>
      <c r="S502" s="348"/>
      <c r="T502" s="348"/>
      <c r="U502" s="348"/>
      <c r="V502" s="348"/>
      <c r="W502" s="348"/>
      <c r="X502" s="348"/>
      <c r="Y502" s="348"/>
      <c r="Z502" s="348"/>
    </row>
    <row r="503" ht="14.25" customHeight="1">
      <c r="A503" s="348"/>
      <c r="B503" s="348"/>
      <c r="C503" s="348"/>
      <c r="D503" s="348"/>
      <c r="E503" s="348"/>
      <c r="F503" s="348"/>
      <c r="G503" s="348"/>
      <c r="H503" s="348"/>
      <c r="I503" s="348"/>
      <c r="J503" s="348"/>
      <c r="K503" s="348"/>
      <c r="L503" s="348"/>
      <c r="M503" s="348"/>
      <c r="N503" s="348"/>
      <c r="O503" s="348"/>
      <c r="P503" s="348"/>
      <c r="Q503" s="348"/>
      <c r="R503" s="348"/>
      <c r="S503" s="348"/>
      <c r="T503" s="348"/>
      <c r="U503" s="348"/>
      <c r="V503" s="348"/>
      <c r="W503" s="348"/>
      <c r="X503" s="348"/>
      <c r="Y503" s="348"/>
      <c r="Z503" s="348"/>
    </row>
    <row r="504" ht="14.25" customHeight="1">
      <c r="A504" s="348"/>
      <c r="B504" s="348"/>
      <c r="C504" s="348"/>
      <c r="D504" s="348"/>
      <c r="E504" s="348"/>
      <c r="F504" s="348"/>
      <c r="G504" s="348"/>
      <c r="H504" s="348"/>
      <c r="I504" s="348"/>
      <c r="J504" s="348"/>
      <c r="K504" s="348"/>
      <c r="L504" s="348"/>
      <c r="M504" s="348"/>
      <c r="N504" s="348"/>
      <c r="O504" s="348"/>
      <c r="P504" s="348"/>
      <c r="Q504" s="348"/>
      <c r="R504" s="348"/>
      <c r="S504" s="348"/>
      <c r="T504" s="348"/>
      <c r="U504" s="348"/>
      <c r="V504" s="348"/>
      <c r="W504" s="348"/>
      <c r="X504" s="348"/>
      <c r="Y504" s="348"/>
      <c r="Z504" s="348"/>
    </row>
    <row r="505" ht="14.25" customHeight="1">
      <c r="A505" s="348"/>
      <c r="B505" s="348"/>
      <c r="C505" s="348"/>
      <c r="D505" s="348"/>
      <c r="E505" s="348"/>
      <c r="F505" s="348"/>
      <c r="G505" s="348"/>
      <c r="H505" s="348"/>
      <c r="I505" s="348"/>
      <c r="J505" s="348"/>
      <c r="K505" s="348"/>
      <c r="L505" s="348"/>
      <c r="M505" s="348"/>
      <c r="N505" s="348"/>
      <c r="O505" s="348"/>
      <c r="P505" s="348"/>
      <c r="Q505" s="348"/>
      <c r="R505" s="348"/>
      <c r="S505" s="348"/>
      <c r="T505" s="348"/>
      <c r="U505" s="348"/>
      <c r="V505" s="348"/>
      <c r="W505" s="348"/>
      <c r="X505" s="348"/>
      <c r="Y505" s="348"/>
      <c r="Z505" s="348"/>
    </row>
    <row r="506" ht="14.25" customHeight="1">
      <c r="A506" s="348"/>
      <c r="B506" s="348"/>
      <c r="C506" s="348"/>
      <c r="D506" s="348"/>
      <c r="E506" s="348"/>
      <c r="F506" s="348"/>
      <c r="G506" s="348"/>
      <c r="H506" s="348"/>
      <c r="I506" s="348"/>
      <c r="J506" s="348"/>
      <c r="K506" s="348"/>
      <c r="L506" s="348"/>
      <c r="M506" s="348"/>
      <c r="N506" s="348"/>
      <c r="O506" s="348"/>
      <c r="P506" s="348"/>
      <c r="Q506" s="348"/>
      <c r="R506" s="348"/>
      <c r="S506" s="348"/>
      <c r="T506" s="348"/>
      <c r="U506" s="348"/>
      <c r="V506" s="348"/>
      <c r="W506" s="348"/>
      <c r="X506" s="348"/>
      <c r="Y506" s="348"/>
      <c r="Z506" s="348"/>
    </row>
    <row r="507" ht="14.25" customHeight="1">
      <c r="A507" s="348"/>
      <c r="B507" s="348"/>
      <c r="C507" s="348"/>
      <c r="D507" s="348"/>
      <c r="E507" s="348"/>
      <c r="F507" s="348"/>
      <c r="G507" s="348"/>
      <c r="H507" s="348"/>
      <c r="I507" s="348"/>
      <c r="J507" s="348"/>
      <c r="K507" s="348"/>
      <c r="L507" s="348"/>
      <c r="M507" s="348"/>
      <c r="N507" s="348"/>
      <c r="O507" s="348"/>
      <c r="P507" s="348"/>
      <c r="Q507" s="348"/>
      <c r="R507" s="348"/>
      <c r="S507" s="348"/>
      <c r="T507" s="348"/>
      <c r="U507" s="348"/>
      <c r="V507" s="348"/>
      <c r="W507" s="348"/>
      <c r="X507" s="348"/>
      <c r="Y507" s="348"/>
      <c r="Z507" s="348"/>
    </row>
    <row r="508" ht="14.25" customHeight="1">
      <c r="A508" s="348"/>
      <c r="B508" s="348"/>
      <c r="C508" s="348"/>
      <c r="D508" s="348"/>
      <c r="E508" s="348"/>
      <c r="F508" s="348"/>
      <c r="G508" s="348"/>
      <c r="H508" s="348"/>
      <c r="I508" s="348"/>
      <c r="J508" s="348"/>
      <c r="K508" s="348"/>
      <c r="L508" s="348"/>
      <c r="M508" s="348"/>
      <c r="N508" s="348"/>
      <c r="O508" s="348"/>
      <c r="P508" s="348"/>
      <c r="Q508" s="348"/>
      <c r="R508" s="348"/>
      <c r="S508" s="348"/>
      <c r="T508" s="348"/>
      <c r="U508" s="348"/>
      <c r="V508" s="348"/>
      <c r="W508" s="348"/>
      <c r="X508" s="348"/>
      <c r="Y508" s="348"/>
      <c r="Z508" s="348"/>
    </row>
    <row r="509" ht="14.25" customHeight="1">
      <c r="A509" s="348"/>
      <c r="B509" s="348"/>
      <c r="C509" s="348"/>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row>
    <row r="510" ht="14.25" customHeight="1">
      <c r="A510" s="348"/>
      <c r="B510" s="348"/>
      <c r="C510" s="348"/>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row>
    <row r="511" ht="14.25" customHeight="1">
      <c r="A511" s="348"/>
      <c r="B511" s="348"/>
      <c r="C511" s="348"/>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row>
    <row r="512" ht="14.25" customHeight="1">
      <c r="A512" s="348"/>
      <c r="B512" s="348"/>
      <c r="C512" s="348"/>
      <c r="D512" s="348"/>
      <c r="E512" s="348"/>
      <c r="F512" s="348"/>
      <c r="G512" s="348"/>
      <c r="H512" s="348"/>
      <c r="I512" s="348"/>
      <c r="J512" s="348"/>
      <c r="K512" s="348"/>
      <c r="L512" s="348"/>
      <c r="M512" s="348"/>
      <c r="N512" s="348"/>
      <c r="O512" s="348"/>
      <c r="P512" s="348"/>
      <c r="Q512" s="348"/>
      <c r="R512" s="348"/>
      <c r="S512" s="348"/>
      <c r="T512" s="348"/>
      <c r="U512" s="348"/>
      <c r="V512" s="348"/>
      <c r="W512" s="348"/>
      <c r="X512" s="348"/>
      <c r="Y512" s="348"/>
      <c r="Z512" s="348"/>
    </row>
    <row r="513" ht="14.25" customHeight="1">
      <c r="A513" s="348"/>
      <c r="B513" s="348"/>
      <c r="C513" s="348"/>
      <c r="D513" s="348"/>
      <c r="E513" s="348"/>
      <c r="F513" s="348"/>
      <c r="G513" s="348"/>
      <c r="H513" s="348"/>
      <c r="I513" s="348"/>
      <c r="J513" s="348"/>
      <c r="K513" s="348"/>
      <c r="L513" s="348"/>
      <c r="M513" s="348"/>
      <c r="N513" s="348"/>
      <c r="O513" s="348"/>
      <c r="P513" s="348"/>
      <c r="Q513" s="348"/>
      <c r="R513" s="348"/>
      <c r="S513" s="348"/>
      <c r="T513" s="348"/>
      <c r="U513" s="348"/>
      <c r="V513" s="348"/>
      <c r="W513" s="348"/>
      <c r="X513" s="348"/>
      <c r="Y513" s="348"/>
      <c r="Z513" s="348"/>
    </row>
    <row r="514" ht="14.25" customHeight="1">
      <c r="A514" s="348"/>
      <c r="B514" s="348"/>
      <c r="C514" s="348"/>
      <c r="D514" s="348"/>
      <c r="E514" s="348"/>
      <c r="F514" s="348"/>
      <c r="G514" s="348"/>
      <c r="H514" s="348"/>
      <c r="I514" s="348"/>
      <c r="J514" s="348"/>
      <c r="K514" s="348"/>
      <c r="L514" s="348"/>
      <c r="M514" s="348"/>
      <c r="N514" s="348"/>
      <c r="O514" s="348"/>
      <c r="P514" s="348"/>
      <c r="Q514" s="348"/>
      <c r="R514" s="348"/>
      <c r="S514" s="348"/>
      <c r="T514" s="348"/>
      <c r="U514" s="348"/>
      <c r="V514" s="348"/>
      <c r="W514" s="348"/>
      <c r="X514" s="348"/>
      <c r="Y514" s="348"/>
      <c r="Z514" s="348"/>
    </row>
    <row r="515" ht="14.25" customHeight="1">
      <c r="A515" s="348"/>
      <c r="B515" s="348"/>
      <c r="C515" s="348"/>
      <c r="D515" s="348"/>
      <c r="E515" s="348"/>
      <c r="F515" s="348"/>
      <c r="G515" s="348"/>
      <c r="H515" s="348"/>
      <c r="I515" s="348"/>
      <c r="J515" s="348"/>
      <c r="K515" s="348"/>
      <c r="L515" s="348"/>
      <c r="M515" s="348"/>
      <c r="N515" s="348"/>
      <c r="O515" s="348"/>
      <c r="P515" s="348"/>
      <c r="Q515" s="348"/>
      <c r="R515" s="348"/>
      <c r="S515" s="348"/>
      <c r="T515" s="348"/>
      <c r="U515" s="348"/>
      <c r="V515" s="348"/>
      <c r="W515" s="348"/>
      <c r="X515" s="348"/>
      <c r="Y515" s="348"/>
      <c r="Z515" s="348"/>
    </row>
    <row r="516" ht="14.25" customHeight="1">
      <c r="A516" s="348"/>
      <c r="B516" s="348"/>
      <c r="C516" s="348"/>
      <c r="D516" s="348"/>
      <c r="E516" s="348"/>
      <c r="F516" s="348"/>
      <c r="G516" s="348"/>
      <c r="H516" s="348"/>
      <c r="I516" s="348"/>
      <c r="J516" s="348"/>
      <c r="K516" s="348"/>
      <c r="L516" s="348"/>
      <c r="M516" s="348"/>
      <c r="N516" s="348"/>
      <c r="O516" s="348"/>
      <c r="P516" s="348"/>
      <c r="Q516" s="348"/>
      <c r="R516" s="348"/>
      <c r="S516" s="348"/>
      <c r="T516" s="348"/>
      <c r="U516" s="348"/>
      <c r="V516" s="348"/>
      <c r="W516" s="348"/>
      <c r="X516" s="348"/>
      <c r="Y516" s="348"/>
      <c r="Z516" s="348"/>
    </row>
    <row r="517" ht="14.25" customHeight="1">
      <c r="A517" s="348"/>
      <c r="B517" s="348"/>
      <c r="C517" s="348"/>
      <c r="D517" s="348"/>
      <c r="E517" s="348"/>
      <c r="F517" s="348"/>
      <c r="G517" s="348"/>
      <c r="H517" s="348"/>
      <c r="I517" s="348"/>
      <c r="J517" s="348"/>
      <c r="K517" s="348"/>
      <c r="L517" s="348"/>
      <c r="M517" s="348"/>
      <c r="N517" s="348"/>
      <c r="O517" s="348"/>
      <c r="P517" s="348"/>
      <c r="Q517" s="348"/>
      <c r="R517" s="348"/>
      <c r="S517" s="348"/>
      <c r="T517" s="348"/>
      <c r="U517" s="348"/>
      <c r="V517" s="348"/>
      <c r="W517" s="348"/>
      <c r="X517" s="348"/>
      <c r="Y517" s="348"/>
      <c r="Z517" s="348"/>
    </row>
    <row r="518" ht="14.25" customHeight="1">
      <c r="A518" s="348"/>
      <c r="B518" s="348"/>
      <c r="C518" s="348"/>
      <c r="D518" s="348"/>
      <c r="E518" s="348"/>
      <c r="F518" s="348"/>
      <c r="G518" s="348"/>
      <c r="H518" s="348"/>
      <c r="I518" s="348"/>
      <c r="J518" s="348"/>
      <c r="K518" s="348"/>
      <c r="L518" s="348"/>
      <c r="M518" s="348"/>
      <c r="N518" s="348"/>
      <c r="O518" s="348"/>
      <c r="P518" s="348"/>
      <c r="Q518" s="348"/>
      <c r="R518" s="348"/>
      <c r="S518" s="348"/>
      <c r="T518" s="348"/>
      <c r="U518" s="348"/>
      <c r="V518" s="348"/>
      <c r="W518" s="348"/>
      <c r="X518" s="348"/>
      <c r="Y518" s="348"/>
      <c r="Z518" s="348"/>
    </row>
    <row r="519" ht="14.25" customHeight="1">
      <c r="A519" s="348"/>
      <c r="B519" s="348"/>
      <c r="C519" s="348"/>
      <c r="D519" s="348"/>
      <c r="E519" s="348"/>
      <c r="F519" s="348"/>
      <c r="G519" s="348"/>
      <c r="H519" s="348"/>
      <c r="I519" s="348"/>
      <c r="J519" s="348"/>
      <c r="K519" s="348"/>
      <c r="L519" s="348"/>
      <c r="M519" s="348"/>
      <c r="N519" s="348"/>
      <c r="O519" s="348"/>
      <c r="P519" s="348"/>
      <c r="Q519" s="348"/>
      <c r="R519" s="348"/>
      <c r="S519" s="348"/>
      <c r="T519" s="348"/>
      <c r="U519" s="348"/>
      <c r="V519" s="348"/>
      <c r="W519" s="348"/>
      <c r="X519" s="348"/>
      <c r="Y519" s="348"/>
      <c r="Z519" s="348"/>
    </row>
    <row r="520" ht="14.25" customHeight="1">
      <c r="A520" s="348"/>
      <c r="B520" s="348"/>
      <c r="C520" s="348"/>
      <c r="D520" s="348"/>
      <c r="E520" s="348"/>
      <c r="F520" s="348"/>
      <c r="G520" s="348"/>
      <c r="H520" s="348"/>
      <c r="I520" s="348"/>
      <c r="J520" s="348"/>
      <c r="K520" s="348"/>
      <c r="L520" s="348"/>
      <c r="M520" s="348"/>
      <c r="N520" s="348"/>
      <c r="O520" s="348"/>
      <c r="P520" s="348"/>
      <c r="Q520" s="348"/>
      <c r="R520" s="348"/>
      <c r="S520" s="348"/>
      <c r="T520" s="348"/>
      <c r="U520" s="348"/>
      <c r="V520" s="348"/>
      <c r="W520" s="348"/>
      <c r="X520" s="348"/>
      <c r="Y520" s="348"/>
      <c r="Z520" s="348"/>
    </row>
    <row r="521" ht="14.25" customHeight="1">
      <c r="A521" s="348"/>
      <c r="B521" s="348"/>
      <c r="C521" s="348"/>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row>
    <row r="522" ht="14.25" customHeight="1">
      <c r="A522" s="348"/>
      <c r="B522" s="348"/>
      <c r="C522" s="348"/>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row>
    <row r="523" ht="14.25" customHeight="1">
      <c r="A523" s="348"/>
      <c r="B523" s="348"/>
      <c r="C523" s="348"/>
      <c r="D523" s="348"/>
      <c r="E523" s="348"/>
      <c r="F523" s="348"/>
      <c r="G523" s="348"/>
      <c r="H523" s="348"/>
      <c r="I523" s="348"/>
      <c r="J523" s="348"/>
      <c r="K523" s="348"/>
      <c r="L523" s="348"/>
      <c r="M523" s="348"/>
      <c r="N523" s="348"/>
      <c r="O523" s="348"/>
      <c r="P523" s="348"/>
      <c r="Q523" s="348"/>
      <c r="R523" s="348"/>
      <c r="S523" s="348"/>
      <c r="T523" s="348"/>
      <c r="U523" s="348"/>
      <c r="V523" s="348"/>
      <c r="W523" s="348"/>
      <c r="X523" s="348"/>
      <c r="Y523" s="348"/>
      <c r="Z523" s="348"/>
    </row>
    <row r="524" ht="14.25" customHeight="1">
      <c r="A524" s="348"/>
      <c r="B524" s="348"/>
      <c r="C524" s="348"/>
      <c r="D524" s="348"/>
      <c r="E524" s="348"/>
      <c r="F524" s="348"/>
      <c r="G524" s="348"/>
      <c r="H524" s="348"/>
      <c r="I524" s="348"/>
      <c r="J524" s="348"/>
      <c r="K524" s="348"/>
      <c r="L524" s="348"/>
      <c r="M524" s="348"/>
      <c r="N524" s="348"/>
      <c r="O524" s="348"/>
      <c r="P524" s="348"/>
      <c r="Q524" s="348"/>
      <c r="R524" s="348"/>
      <c r="S524" s="348"/>
      <c r="T524" s="348"/>
      <c r="U524" s="348"/>
      <c r="V524" s="348"/>
      <c r="W524" s="348"/>
      <c r="X524" s="348"/>
      <c r="Y524" s="348"/>
      <c r="Z524" s="348"/>
    </row>
    <row r="525" ht="14.25" customHeight="1">
      <c r="A525" s="348"/>
      <c r="B525" s="348"/>
      <c r="C525" s="348"/>
      <c r="D525" s="348"/>
      <c r="E525" s="348"/>
      <c r="F525" s="348"/>
      <c r="G525" s="348"/>
      <c r="H525" s="348"/>
      <c r="I525" s="348"/>
      <c r="J525" s="348"/>
      <c r="K525" s="348"/>
      <c r="L525" s="348"/>
      <c r="M525" s="348"/>
      <c r="N525" s="348"/>
      <c r="O525" s="348"/>
      <c r="P525" s="348"/>
      <c r="Q525" s="348"/>
      <c r="R525" s="348"/>
      <c r="S525" s="348"/>
      <c r="T525" s="348"/>
      <c r="U525" s="348"/>
      <c r="V525" s="348"/>
      <c r="W525" s="348"/>
      <c r="X525" s="348"/>
      <c r="Y525" s="348"/>
      <c r="Z525" s="348"/>
    </row>
    <row r="526" ht="14.25" customHeight="1">
      <c r="A526" s="348"/>
      <c r="B526" s="348"/>
      <c r="C526" s="348"/>
      <c r="D526" s="348"/>
      <c r="E526" s="348"/>
      <c r="F526" s="348"/>
      <c r="G526" s="348"/>
      <c r="H526" s="348"/>
      <c r="I526" s="348"/>
      <c r="J526" s="348"/>
      <c r="K526" s="348"/>
      <c r="L526" s="348"/>
      <c r="M526" s="348"/>
      <c r="N526" s="348"/>
      <c r="O526" s="348"/>
      <c r="P526" s="348"/>
      <c r="Q526" s="348"/>
      <c r="R526" s="348"/>
      <c r="S526" s="348"/>
      <c r="T526" s="348"/>
      <c r="U526" s="348"/>
      <c r="V526" s="348"/>
      <c r="W526" s="348"/>
      <c r="X526" s="348"/>
      <c r="Y526" s="348"/>
      <c r="Z526" s="348"/>
    </row>
    <row r="527" ht="14.25" customHeight="1">
      <c r="A527" s="348"/>
      <c r="B527" s="348"/>
      <c r="C527" s="348"/>
      <c r="D527" s="348"/>
      <c r="E527" s="348"/>
      <c r="F527" s="348"/>
      <c r="G527" s="348"/>
      <c r="H527" s="348"/>
      <c r="I527" s="348"/>
      <c r="J527" s="348"/>
      <c r="K527" s="348"/>
      <c r="L527" s="348"/>
      <c r="M527" s="348"/>
      <c r="N527" s="348"/>
      <c r="O527" s="348"/>
      <c r="P527" s="348"/>
      <c r="Q527" s="348"/>
      <c r="R527" s="348"/>
      <c r="S527" s="348"/>
      <c r="T527" s="348"/>
      <c r="U527" s="348"/>
      <c r="V527" s="348"/>
      <c r="W527" s="348"/>
      <c r="X527" s="348"/>
      <c r="Y527" s="348"/>
      <c r="Z527" s="348"/>
    </row>
    <row r="528" ht="14.25" customHeight="1">
      <c r="A528" s="348"/>
      <c r="B528" s="348"/>
      <c r="C528" s="348"/>
      <c r="D528" s="348"/>
      <c r="E528" s="348"/>
      <c r="F528" s="348"/>
      <c r="G528" s="348"/>
      <c r="H528" s="348"/>
      <c r="I528" s="348"/>
      <c r="J528" s="348"/>
      <c r="K528" s="348"/>
      <c r="L528" s="348"/>
      <c r="M528" s="348"/>
      <c r="N528" s="348"/>
      <c r="O528" s="348"/>
      <c r="P528" s="348"/>
      <c r="Q528" s="348"/>
      <c r="R528" s="348"/>
      <c r="S528" s="348"/>
      <c r="T528" s="348"/>
      <c r="U528" s="348"/>
      <c r="V528" s="348"/>
      <c r="W528" s="348"/>
      <c r="X528" s="348"/>
      <c r="Y528" s="348"/>
      <c r="Z528" s="348"/>
    </row>
    <row r="529" ht="14.25" customHeight="1">
      <c r="A529" s="348"/>
      <c r="B529" s="348"/>
      <c r="C529" s="348"/>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row>
    <row r="530" ht="14.25" customHeight="1">
      <c r="A530" s="348"/>
      <c r="B530" s="348"/>
      <c r="C530" s="348"/>
      <c r="D530" s="348"/>
      <c r="E530" s="348"/>
      <c r="F530" s="348"/>
      <c r="G530" s="348"/>
      <c r="H530" s="348"/>
      <c r="I530" s="348"/>
      <c r="J530" s="348"/>
      <c r="K530" s="348"/>
      <c r="L530" s="348"/>
      <c r="M530" s="348"/>
      <c r="N530" s="348"/>
      <c r="O530" s="348"/>
      <c r="P530" s="348"/>
      <c r="Q530" s="348"/>
      <c r="R530" s="348"/>
      <c r="S530" s="348"/>
      <c r="T530" s="348"/>
      <c r="U530" s="348"/>
      <c r="V530" s="348"/>
      <c r="W530" s="348"/>
      <c r="X530" s="348"/>
      <c r="Y530" s="348"/>
      <c r="Z530" s="348"/>
    </row>
    <row r="531" ht="14.25" customHeight="1">
      <c r="A531" s="348"/>
      <c r="B531" s="348"/>
      <c r="C531" s="348"/>
      <c r="D531" s="348"/>
      <c r="E531" s="348"/>
      <c r="F531" s="348"/>
      <c r="G531" s="348"/>
      <c r="H531" s="348"/>
      <c r="I531" s="348"/>
      <c r="J531" s="348"/>
      <c r="K531" s="348"/>
      <c r="L531" s="348"/>
      <c r="M531" s="348"/>
      <c r="N531" s="348"/>
      <c r="O531" s="348"/>
      <c r="P531" s="348"/>
      <c r="Q531" s="348"/>
      <c r="R531" s="348"/>
      <c r="S531" s="348"/>
      <c r="T531" s="348"/>
      <c r="U531" s="348"/>
      <c r="V531" s="348"/>
      <c r="W531" s="348"/>
      <c r="X531" s="348"/>
      <c r="Y531" s="348"/>
      <c r="Z531" s="348"/>
    </row>
    <row r="532" ht="14.25" customHeight="1">
      <c r="A532" s="348"/>
      <c r="B532" s="348"/>
      <c r="C532" s="348"/>
      <c r="D532" s="348"/>
      <c r="E532" s="348"/>
      <c r="F532" s="348"/>
      <c r="G532" s="348"/>
      <c r="H532" s="348"/>
      <c r="I532" s="348"/>
      <c r="J532" s="348"/>
      <c r="K532" s="348"/>
      <c r="L532" s="348"/>
      <c r="M532" s="348"/>
      <c r="N532" s="348"/>
      <c r="O532" s="348"/>
      <c r="P532" s="348"/>
      <c r="Q532" s="348"/>
      <c r="R532" s="348"/>
      <c r="S532" s="348"/>
      <c r="T532" s="348"/>
      <c r="U532" s="348"/>
      <c r="V532" s="348"/>
      <c r="W532" s="348"/>
      <c r="X532" s="348"/>
      <c r="Y532" s="348"/>
      <c r="Z532" s="348"/>
    </row>
    <row r="533" ht="14.25" customHeight="1">
      <c r="A533" s="348"/>
      <c r="B533" s="348"/>
      <c r="C533" s="348"/>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row>
    <row r="534" ht="14.25" customHeight="1">
      <c r="A534" s="348"/>
      <c r="B534" s="348"/>
      <c r="C534" s="348"/>
      <c r="D534" s="348"/>
      <c r="E534" s="348"/>
      <c r="F534" s="348"/>
      <c r="G534" s="348"/>
      <c r="H534" s="348"/>
      <c r="I534" s="348"/>
      <c r="J534" s="348"/>
      <c r="K534" s="348"/>
      <c r="L534" s="348"/>
      <c r="M534" s="348"/>
      <c r="N534" s="348"/>
      <c r="O534" s="348"/>
      <c r="P534" s="348"/>
      <c r="Q534" s="348"/>
      <c r="R534" s="348"/>
      <c r="S534" s="348"/>
      <c r="T534" s="348"/>
      <c r="U534" s="348"/>
      <c r="V534" s="348"/>
      <c r="W534" s="348"/>
      <c r="X534" s="348"/>
      <c r="Y534" s="348"/>
      <c r="Z534" s="348"/>
    </row>
    <row r="535" ht="14.25" customHeight="1">
      <c r="A535" s="348"/>
      <c r="B535" s="348"/>
      <c r="C535" s="348"/>
      <c r="D535" s="348"/>
      <c r="E535" s="348"/>
      <c r="F535" s="348"/>
      <c r="G535" s="348"/>
      <c r="H535" s="348"/>
      <c r="I535" s="348"/>
      <c r="J535" s="348"/>
      <c r="K535" s="348"/>
      <c r="L535" s="348"/>
      <c r="M535" s="348"/>
      <c r="N535" s="348"/>
      <c r="O535" s="348"/>
      <c r="P535" s="348"/>
      <c r="Q535" s="348"/>
      <c r="R535" s="348"/>
      <c r="S535" s="348"/>
      <c r="T535" s="348"/>
      <c r="U535" s="348"/>
      <c r="V535" s="348"/>
      <c r="W535" s="348"/>
      <c r="X535" s="348"/>
      <c r="Y535" s="348"/>
      <c r="Z535" s="348"/>
    </row>
    <row r="536" ht="14.25" customHeight="1">
      <c r="A536" s="348"/>
      <c r="B536" s="348"/>
      <c r="C536" s="348"/>
      <c r="D536" s="348"/>
      <c r="E536" s="348"/>
      <c r="F536" s="348"/>
      <c r="G536" s="348"/>
      <c r="H536" s="348"/>
      <c r="I536" s="348"/>
      <c r="J536" s="348"/>
      <c r="K536" s="348"/>
      <c r="L536" s="348"/>
      <c r="M536" s="348"/>
      <c r="N536" s="348"/>
      <c r="O536" s="348"/>
      <c r="P536" s="348"/>
      <c r="Q536" s="348"/>
      <c r="R536" s="348"/>
      <c r="S536" s="348"/>
      <c r="T536" s="348"/>
      <c r="U536" s="348"/>
      <c r="V536" s="348"/>
      <c r="W536" s="348"/>
      <c r="X536" s="348"/>
      <c r="Y536" s="348"/>
      <c r="Z536" s="348"/>
    </row>
    <row r="537" ht="14.25" customHeight="1">
      <c r="A537" s="348"/>
      <c r="B537" s="348"/>
      <c r="C537" s="348"/>
      <c r="D537" s="348"/>
      <c r="E537" s="348"/>
      <c r="F537" s="348"/>
      <c r="G537" s="348"/>
      <c r="H537" s="348"/>
      <c r="I537" s="348"/>
      <c r="J537" s="348"/>
      <c r="K537" s="348"/>
      <c r="L537" s="348"/>
      <c r="M537" s="348"/>
      <c r="N537" s="348"/>
      <c r="O537" s="348"/>
      <c r="P537" s="348"/>
      <c r="Q537" s="348"/>
      <c r="R537" s="348"/>
      <c r="S537" s="348"/>
      <c r="T537" s="348"/>
      <c r="U537" s="348"/>
      <c r="V537" s="348"/>
      <c r="W537" s="348"/>
      <c r="X537" s="348"/>
      <c r="Y537" s="348"/>
      <c r="Z537" s="348"/>
    </row>
    <row r="538" ht="14.25" customHeight="1">
      <c r="A538" s="348"/>
      <c r="B538" s="348"/>
      <c r="C538" s="348"/>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row>
    <row r="539" ht="14.25" customHeight="1">
      <c r="A539" s="348"/>
      <c r="B539" s="348"/>
      <c r="C539" s="348"/>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row>
    <row r="540" ht="14.25" customHeight="1">
      <c r="A540" s="348"/>
      <c r="B540" s="348"/>
      <c r="C540" s="348"/>
      <c r="D540" s="348"/>
      <c r="E540" s="348"/>
      <c r="F540" s="348"/>
      <c r="G540" s="348"/>
      <c r="H540" s="348"/>
      <c r="I540" s="348"/>
      <c r="J540" s="348"/>
      <c r="K540" s="348"/>
      <c r="L540" s="348"/>
      <c r="M540" s="348"/>
      <c r="N540" s="348"/>
      <c r="O540" s="348"/>
      <c r="P540" s="348"/>
      <c r="Q540" s="348"/>
      <c r="R540" s="348"/>
      <c r="S540" s="348"/>
      <c r="T540" s="348"/>
      <c r="U540" s="348"/>
      <c r="V540" s="348"/>
      <c r="W540" s="348"/>
      <c r="X540" s="348"/>
      <c r="Y540" s="348"/>
      <c r="Z540" s="348"/>
    </row>
    <row r="541" ht="14.25" customHeight="1">
      <c r="A541" s="348"/>
      <c r="B541" s="348"/>
      <c r="C541" s="348"/>
      <c r="D541" s="348"/>
      <c r="E541" s="348"/>
      <c r="F541" s="348"/>
      <c r="G541" s="348"/>
      <c r="H541" s="348"/>
      <c r="I541" s="348"/>
      <c r="J541" s="348"/>
      <c r="K541" s="348"/>
      <c r="L541" s="348"/>
      <c r="M541" s="348"/>
      <c r="N541" s="348"/>
      <c r="O541" s="348"/>
      <c r="P541" s="348"/>
      <c r="Q541" s="348"/>
      <c r="R541" s="348"/>
      <c r="S541" s="348"/>
      <c r="T541" s="348"/>
      <c r="U541" s="348"/>
      <c r="V541" s="348"/>
      <c r="W541" s="348"/>
      <c r="X541" s="348"/>
      <c r="Y541" s="348"/>
      <c r="Z541" s="348"/>
    </row>
    <row r="542" ht="14.25" customHeight="1">
      <c r="A542" s="348"/>
      <c r="B542" s="348"/>
      <c r="C542" s="348"/>
      <c r="D542" s="348"/>
      <c r="E542" s="348"/>
      <c r="F542" s="348"/>
      <c r="G542" s="348"/>
      <c r="H542" s="348"/>
      <c r="I542" s="348"/>
      <c r="J542" s="348"/>
      <c r="K542" s="348"/>
      <c r="L542" s="348"/>
      <c r="M542" s="348"/>
      <c r="N542" s="348"/>
      <c r="O542" s="348"/>
      <c r="P542" s="348"/>
      <c r="Q542" s="348"/>
      <c r="R542" s="348"/>
      <c r="S542" s="348"/>
      <c r="T542" s="348"/>
      <c r="U542" s="348"/>
      <c r="V542" s="348"/>
      <c r="W542" s="348"/>
      <c r="X542" s="348"/>
      <c r="Y542" s="348"/>
      <c r="Z542" s="348"/>
    </row>
    <row r="543" ht="14.25" customHeight="1">
      <c r="A543" s="348"/>
      <c r="B543" s="348"/>
      <c r="C543" s="348"/>
      <c r="D543" s="348"/>
      <c r="E543" s="348"/>
      <c r="F543" s="348"/>
      <c r="G543" s="348"/>
      <c r="H543" s="348"/>
      <c r="I543" s="348"/>
      <c r="J543" s="348"/>
      <c r="K543" s="348"/>
      <c r="L543" s="348"/>
      <c r="M543" s="348"/>
      <c r="N543" s="348"/>
      <c r="O543" s="348"/>
      <c r="P543" s="348"/>
      <c r="Q543" s="348"/>
      <c r="R543" s="348"/>
      <c r="S543" s="348"/>
      <c r="T543" s="348"/>
      <c r="U543" s="348"/>
      <c r="V543" s="348"/>
      <c r="W543" s="348"/>
      <c r="X543" s="348"/>
      <c r="Y543" s="348"/>
      <c r="Z543" s="348"/>
    </row>
    <row r="544" ht="14.25" customHeight="1">
      <c r="A544" s="348"/>
      <c r="B544" s="348"/>
      <c r="C544" s="348"/>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row>
    <row r="545" ht="14.25" customHeight="1">
      <c r="A545" s="348"/>
      <c r="B545" s="348"/>
      <c r="C545" s="348"/>
      <c r="D545" s="348"/>
      <c r="E545" s="348"/>
      <c r="F545" s="348"/>
      <c r="G545" s="348"/>
      <c r="H545" s="348"/>
      <c r="I545" s="348"/>
      <c r="J545" s="348"/>
      <c r="K545" s="348"/>
      <c r="L545" s="348"/>
      <c r="M545" s="348"/>
      <c r="N545" s="348"/>
      <c r="O545" s="348"/>
      <c r="P545" s="348"/>
      <c r="Q545" s="348"/>
      <c r="R545" s="348"/>
      <c r="S545" s="348"/>
      <c r="T545" s="348"/>
      <c r="U545" s="348"/>
      <c r="V545" s="348"/>
      <c r="W545" s="348"/>
      <c r="X545" s="348"/>
      <c r="Y545" s="348"/>
      <c r="Z545" s="348"/>
    </row>
    <row r="546" ht="14.25" customHeight="1">
      <c r="A546" s="348"/>
      <c r="B546" s="348"/>
      <c r="C546" s="348"/>
      <c r="D546" s="348"/>
      <c r="E546" s="348"/>
      <c r="F546" s="348"/>
      <c r="G546" s="348"/>
      <c r="H546" s="348"/>
      <c r="I546" s="348"/>
      <c r="J546" s="348"/>
      <c r="K546" s="348"/>
      <c r="L546" s="348"/>
      <c r="M546" s="348"/>
      <c r="N546" s="348"/>
      <c r="O546" s="348"/>
      <c r="P546" s="348"/>
      <c r="Q546" s="348"/>
      <c r="R546" s="348"/>
      <c r="S546" s="348"/>
      <c r="T546" s="348"/>
      <c r="U546" s="348"/>
      <c r="V546" s="348"/>
      <c r="W546" s="348"/>
      <c r="X546" s="348"/>
      <c r="Y546" s="348"/>
      <c r="Z546" s="348"/>
    </row>
    <row r="547" ht="14.25" customHeight="1">
      <c r="A547" s="348"/>
      <c r="B547" s="348"/>
      <c r="C547" s="348"/>
      <c r="D547" s="348"/>
      <c r="E547" s="348"/>
      <c r="F547" s="348"/>
      <c r="G547" s="348"/>
      <c r="H547" s="348"/>
      <c r="I547" s="348"/>
      <c r="J547" s="348"/>
      <c r="K547" s="348"/>
      <c r="L547" s="348"/>
      <c r="M547" s="348"/>
      <c r="N547" s="348"/>
      <c r="O547" s="348"/>
      <c r="P547" s="348"/>
      <c r="Q547" s="348"/>
      <c r="R547" s="348"/>
      <c r="S547" s="348"/>
      <c r="T547" s="348"/>
      <c r="U547" s="348"/>
      <c r="V547" s="348"/>
      <c r="W547" s="348"/>
      <c r="X547" s="348"/>
      <c r="Y547" s="348"/>
      <c r="Z547" s="348"/>
    </row>
    <row r="548" ht="14.25" customHeight="1">
      <c r="A548" s="348"/>
      <c r="B548" s="348"/>
      <c r="C548" s="348"/>
      <c r="D548" s="348"/>
      <c r="E548" s="348"/>
      <c r="F548" s="348"/>
      <c r="G548" s="348"/>
      <c r="H548" s="348"/>
      <c r="I548" s="348"/>
      <c r="J548" s="348"/>
      <c r="K548" s="348"/>
      <c r="L548" s="348"/>
      <c r="M548" s="348"/>
      <c r="N548" s="348"/>
      <c r="O548" s="348"/>
      <c r="P548" s="348"/>
      <c r="Q548" s="348"/>
      <c r="R548" s="348"/>
      <c r="S548" s="348"/>
      <c r="T548" s="348"/>
      <c r="U548" s="348"/>
      <c r="V548" s="348"/>
      <c r="W548" s="348"/>
      <c r="X548" s="348"/>
      <c r="Y548" s="348"/>
      <c r="Z548" s="348"/>
    </row>
    <row r="549" ht="14.25" customHeight="1">
      <c r="A549" s="348"/>
      <c r="B549" s="348"/>
      <c r="C549" s="348"/>
      <c r="D549" s="348"/>
      <c r="E549" s="348"/>
      <c r="F549" s="348"/>
      <c r="G549" s="348"/>
      <c r="H549" s="348"/>
      <c r="I549" s="348"/>
      <c r="J549" s="348"/>
      <c r="K549" s="348"/>
      <c r="L549" s="348"/>
      <c r="M549" s="348"/>
      <c r="N549" s="348"/>
      <c r="O549" s="348"/>
      <c r="P549" s="348"/>
      <c r="Q549" s="348"/>
      <c r="R549" s="348"/>
      <c r="S549" s="348"/>
      <c r="T549" s="348"/>
      <c r="U549" s="348"/>
      <c r="V549" s="348"/>
      <c r="W549" s="348"/>
      <c r="X549" s="348"/>
      <c r="Y549" s="348"/>
      <c r="Z549" s="348"/>
    </row>
    <row r="550" ht="14.25" customHeight="1">
      <c r="A550" s="348"/>
      <c r="B550" s="348"/>
      <c r="C550" s="348"/>
      <c r="D550" s="348"/>
      <c r="E550" s="348"/>
      <c r="F550" s="348"/>
      <c r="G550" s="348"/>
      <c r="H550" s="348"/>
      <c r="I550" s="348"/>
      <c r="J550" s="348"/>
      <c r="K550" s="348"/>
      <c r="L550" s="348"/>
      <c r="M550" s="348"/>
      <c r="N550" s="348"/>
      <c r="O550" s="348"/>
      <c r="P550" s="348"/>
      <c r="Q550" s="348"/>
      <c r="R550" s="348"/>
      <c r="S550" s="348"/>
      <c r="T550" s="348"/>
      <c r="U550" s="348"/>
      <c r="V550" s="348"/>
      <c r="W550" s="348"/>
      <c r="X550" s="348"/>
      <c r="Y550" s="348"/>
      <c r="Z550" s="348"/>
    </row>
    <row r="551" ht="14.25" customHeight="1">
      <c r="A551" s="348"/>
      <c r="B551" s="348"/>
      <c r="C551" s="348"/>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row>
    <row r="552" ht="14.25" customHeight="1">
      <c r="A552" s="348"/>
      <c r="B552" s="348"/>
      <c r="C552" s="348"/>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row>
    <row r="553" ht="14.25" customHeight="1">
      <c r="A553" s="348"/>
      <c r="B553" s="348"/>
      <c r="C553" s="348"/>
      <c r="D553" s="348"/>
      <c r="E553" s="348"/>
      <c r="F553" s="348"/>
      <c r="G553" s="348"/>
      <c r="H553" s="348"/>
      <c r="I553" s="348"/>
      <c r="J553" s="348"/>
      <c r="K553" s="348"/>
      <c r="L553" s="348"/>
      <c r="M553" s="348"/>
      <c r="N553" s="348"/>
      <c r="O553" s="348"/>
      <c r="P553" s="348"/>
      <c r="Q553" s="348"/>
      <c r="R553" s="348"/>
      <c r="S553" s="348"/>
      <c r="T553" s="348"/>
      <c r="U553" s="348"/>
      <c r="V553" s="348"/>
      <c r="W553" s="348"/>
      <c r="X553" s="348"/>
      <c r="Y553" s="348"/>
      <c r="Z553" s="348"/>
    </row>
    <row r="554" ht="14.25" customHeight="1">
      <c r="A554" s="348"/>
      <c r="B554" s="348"/>
      <c r="C554" s="348"/>
      <c r="D554" s="348"/>
      <c r="E554" s="348"/>
      <c r="F554" s="348"/>
      <c r="G554" s="348"/>
      <c r="H554" s="348"/>
      <c r="I554" s="348"/>
      <c r="J554" s="348"/>
      <c r="K554" s="348"/>
      <c r="L554" s="348"/>
      <c r="M554" s="348"/>
      <c r="N554" s="348"/>
      <c r="O554" s="348"/>
      <c r="P554" s="348"/>
      <c r="Q554" s="348"/>
      <c r="R554" s="348"/>
      <c r="S554" s="348"/>
      <c r="T554" s="348"/>
      <c r="U554" s="348"/>
      <c r="V554" s="348"/>
      <c r="W554" s="348"/>
      <c r="X554" s="348"/>
      <c r="Y554" s="348"/>
      <c r="Z554" s="348"/>
    </row>
    <row r="555" ht="14.25" customHeight="1">
      <c r="A555" s="348"/>
      <c r="B555" s="348"/>
      <c r="C555" s="348"/>
      <c r="D555" s="348"/>
      <c r="E555" s="348"/>
      <c r="F555" s="348"/>
      <c r="G555" s="348"/>
      <c r="H555" s="348"/>
      <c r="I555" s="348"/>
      <c r="J555" s="348"/>
      <c r="K555" s="348"/>
      <c r="L555" s="348"/>
      <c r="M555" s="348"/>
      <c r="N555" s="348"/>
      <c r="O555" s="348"/>
      <c r="P555" s="348"/>
      <c r="Q555" s="348"/>
      <c r="R555" s="348"/>
      <c r="S555" s="348"/>
      <c r="T555" s="348"/>
      <c r="U555" s="348"/>
      <c r="V555" s="348"/>
      <c r="W555" s="348"/>
      <c r="X555" s="348"/>
      <c r="Y555" s="348"/>
      <c r="Z555" s="348"/>
    </row>
    <row r="556" ht="14.25" customHeight="1">
      <c r="A556" s="348"/>
      <c r="B556" s="348"/>
      <c r="C556" s="348"/>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row>
    <row r="557" ht="14.25" customHeight="1">
      <c r="A557" s="348"/>
      <c r="B557" s="348"/>
      <c r="C557" s="348"/>
      <c r="D557" s="348"/>
      <c r="E557" s="348"/>
      <c r="F557" s="348"/>
      <c r="G557" s="348"/>
      <c r="H557" s="348"/>
      <c r="I557" s="348"/>
      <c r="J557" s="348"/>
      <c r="K557" s="348"/>
      <c r="L557" s="348"/>
      <c r="M557" s="348"/>
      <c r="N557" s="348"/>
      <c r="O557" s="348"/>
      <c r="P557" s="348"/>
      <c r="Q557" s="348"/>
      <c r="R557" s="348"/>
      <c r="S557" s="348"/>
      <c r="T557" s="348"/>
      <c r="U557" s="348"/>
      <c r="V557" s="348"/>
      <c r="W557" s="348"/>
      <c r="X557" s="348"/>
      <c r="Y557" s="348"/>
      <c r="Z557" s="348"/>
    </row>
    <row r="558" ht="14.25" customHeight="1">
      <c r="A558" s="348"/>
      <c r="B558" s="348"/>
      <c r="C558" s="348"/>
      <c r="D558" s="348"/>
      <c r="E558" s="348"/>
      <c r="F558" s="348"/>
      <c r="G558" s="348"/>
      <c r="H558" s="348"/>
      <c r="I558" s="348"/>
      <c r="J558" s="348"/>
      <c r="K558" s="348"/>
      <c r="L558" s="348"/>
      <c r="M558" s="348"/>
      <c r="N558" s="348"/>
      <c r="O558" s="348"/>
      <c r="P558" s="348"/>
      <c r="Q558" s="348"/>
      <c r="R558" s="348"/>
      <c r="S558" s="348"/>
      <c r="T558" s="348"/>
      <c r="U558" s="348"/>
      <c r="V558" s="348"/>
      <c r="W558" s="348"/>
      <c r="X558" s="348"/>
      <c r="Y558" s="348"/>
      <c r="Z558" s="348"/>
    </row>
    <row r="559" ht="14.25" customHeight="1">
      <c r="A559" s="348"/>
      <c r="B559" s="348"/>
      <c r="C559" s="348"/>
      <c r="D559" s="348"/>
      <c r="E559" s="348"/>
      <c r="F559" s="348"/>
      <c r="G559" s="348"/>
      <c r="H559" s="348"/>
      <c r="I559" s="348"/>
      <c r="J559" s="348"/>
      <c r="K559" s="348"/>
      <c r="L559" s="348"/>
      <c r="M559" s="348"/>
      <c r="N559" s="348"/>
      <c r="O559" s="348"/>
      <c r="P559" s="348"/>
      <c r="Q559" s="348"/>
      <c r="R559" s="348"/>
      <c r="S559" s="348"/>
      <c r="T559" s="348"/>
      <c r="U559" s="348"/>
      <c r="V559" s="348"/>
      <c r="W559" s="348"/>
      <c r="X559" s="348"/>
      <c r="Y559" s="348"/>
      <c r="Z559" s="348"/>
    </row>
    <row r="560" ht="14.25" customHeight="1">
      <c r="A560" s="348"/>
      <c r="B560" s="348"/>
      <c r="C560" s="348"/>
      <c r="D560" s="348"/>
      <c r="E560" s="348"/>
      <c r="F560" s="348"/>
      <c r="G560" s="348"/>
      <c r="H560" s="348"/>
      <c r="I560" s="348"/>
      <c r="J560" s="348"/>
      <c r="K560" s="348"/>
      <c r="L560" s="348"/>
      <c r="M560" s="348"/>
      <c r="N560" s="348"/>
      <c r="O560" s="348"/>
      <c r="P560" s="348"/>
      <c r="Q560" s="348"/>
      <c r="R560" s="348"/>
      <c r="S560" s="348"/>
      <c r="T560" s="348"/>
      <c r="U560" s="348"/>
      <c r="V560" s="348"/>
      <c r="W560" s="348"/>
      <c r="X560" s="348"/>
      <c r="Y560" s="348"/>
      <c r="Z560" s="348"/>
    </row>
    <row r="561" ht="14.25" customHeight="1">
      <c r="A561" s="348"/>
      <c r="B561" s="348"/>
      <c r="C561" s="348"/>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row>
    <row r="562" ht="14.25" customHeight="1">
      <c r="A562" s="348"/>
      <c r="B562" s="348"/>
      <c r="C562" s="348"/>
      <c r="D562" s="348"/>
      <c r="E562" s="348"/>
      <c r="F562" s="348"/>
      <c r="G562" s="348"/>
      <c r="H562" s="348"/>
      <c r="I562" s="348"/>
      <c r="J562" s="348"/>
      <c r="K562" s="348"/>
      <c r="L562" s="348"/>
      <c r="M562" s="348"/>
      <c r="N562" s="348"/>
      <c r="O562" s="348"/>
      <c r="P562" s="348"/>
      <c r="Q562" s="348"/>
      <c r="R562" s="348"/>
      <c r="S562" s="348"/>
      <c r="T562" s="348"/>
      <c r="U562" s="348"/>
      <c r="V562" s="348"/>
      <c r="W562" s="348"/>
      <c r="X562" s="348"/>
      <c r="Y562" s="348"/>
      <c r="Z562" s="348"/>
    </row>
    <row r="563" ht="14.25" customHeight="1">
      <c r="A563" s="348"/>
      <c r="B563" s="348"/>
      <c r="C563" s="348"/>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row>
    <row r="564" ht="14.25" customHeight="1">
      <c r="A564" s="348"/>
      <c r="B564" s="348"/>
      <c r="C564" s="348"/>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row>
    <row r="565" ht="14.25" customHeight="1">
      <c r="A565" s="348"/>
      <c r="B565" s="348"/>
      <c r="C565" s="348"/>
      <c r="D565" s="348"/>
      <c r="E565" s="348"/>
      <c r="F565" s="348"/>
      <c r="G565" s="348"/>
      <c r="H565" s="348"/>
      <c r="I565" s="348"/>
      <c r="J565" s="348"/>
      <c r="K565" s="348"/>
      <c r="L565" s="348"/>
      <c r="M565" s="348"/>
      <c r="N565" s="348"/>
      <c r="O565" s="348"/>
      <c r="P565" s="348"/>
      <c r="Q565" s="348"/>
      <c r="R565" s="348"/>
      <c r="S565" s="348"/>
      <c r="T565" s="348"/>
      <c r="U565" s="348"/>
      <c r="V565" s="348"/>
      <c r="W565" s="348"/>
      <c r="X565" s="348"/>
      <c r="Y565" s="348"/>
      <c r="Z565" s="348"/>
    </row>
    <row r="566" ht="14.25" customHeight="1">
      <c r="A566" s="348"/>
      <c r="B566" s="348"/>
      <c r="C566" s="348"/>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row>
    <row r="567" ht="14.25" customHeight="1">
      <c r="A567" s="348"/>
      <c r="B567" s="348"/>
      <c r="C567" s="348"/>
      <c r="D567" s="348"/>
      <c r="E567" s="348"/>
      <c r="F567" s="348"/>
      <c r="G567" s="348"/>
      <c r="H567" s="348"/>
      <c r="I567" s="348"/>
      <c r="J567" s="348"/>
      <c r="K567" s="348"/>
      <c r="L567" s="348"/>
      <c r="M567" s="348"/>
      <c r="N567" s="348"/>
      <c r="O567" s="348"/>
      <c r="P567" s="348"/>
      <c r="Q567" s="348"/>
      <c r="R567" s="348"/>
      <c r="S567" s="348"/>
      <c r="T567" s="348"/>
      <c r="U567" s="348"/>
      <c r="V567" s="348"/>
      <c r="W567" s="348"/>
      <c r="X567" s="348"/>
      <c r="Y567" s="348"/>
      <c r="Z567" s="348"/>
    </row>
    <row r="568" ht="14.25" customHeight="1">
      <c r="A568" s="348"/>
      <c r="B568" s="348"/>
      <c r="C568" s="348"/>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row>
    <row r="569" ht="14.25" customHeight="1">
      <c r="A569" s="348"/>
      <c r="B569" s="348"/>
      <c r="C569" s="348"/>
      <c r="D569" s="348"/>
      <c r="E569" s="348"/>
      <c r="F569" s="348"/>
      <c r="G569" s="348"/>
      <c r="H569" s="348"/>
      <c r="I569" s="348"/>
      <c r="J569" s="348"/>
      <c r="K569" s="348"/>
      <c r="L569" s="348"/>
      <c r="M569" s="348"/>
      <c r="N569" s="348"/>
      <c r="O569" s="348"/>
      <c r="P569" s="348"/>
      <c r="Q569" s="348"/>
      <c r="R569" s="348"/>
      <c r="S569" s="348"/>
      <c r="T569" s="348"/>
      <c r="U569" s="348"/>
      <c r="V569" s="348"/>
      <c r="W569" s="348"/>
      <c r="X569" s="348"/>
      <c r="Y569" s="348"/>
      <c r="Z569" s="348"/>
    </row>
    <row r="570" ht="14.25" customHeight="1">
      <c r="A570" s="348"/>
      <c r="B570" s="348"/>
      <c r="C570" s="348"/>
      <c r="D570" s="348"/>
      <c r="E570" s="348"/>
      <c r="F570" s="348"/>
      <c r="G570" s="348"/>
      <c r="H570" s="348"/>
      <c r="I570" s="348"/>
      <c r="J570" s="348"/>
      <c r="K570" s="348"/>
      <c r="L570" s="348"/>
      <c r="M570" s="348"/>
      <c r="N570" s="348"/>
      <c r="O570" s="348"/>
      <c r="P570" s="348"/>
      <c r="Q570" s="348"/>
      <c r="R570" s="348"/>
      <c r="S570" s="348"/>
      <c r="T570" s="348"/>
      <c r="U570" s="348"/>
      <c r="V570" s="348"/>
      <c r="W570" s="348"/>
      <c r="X570" s="348"/>
      <c r="Y570" s="348"/>
      <c r="Z570" s="348"/>
    </row>
    <row r="571" ht="14.25" customHeight="1">
      <c r="A571" s="348"/>
      <c r="B571" s="348"/>
      <c r="C571" s="348"/>
      <c r="D571" s="348"/>
      <c r="E571" s="348"/>
      <c r="F571" s="348"/>
      <c r="G571" s="348"/>
      <c r="H571" s="348"/>
      <c r="I571" s="348"/>
      <c r="J571" s="348"/>
      <c r="K571" s="348"/>
      <c r="L571" s="348"/>
      <c r="M571" s="348"/>
      <c r="N571" s="348"/>
      <c r="O571" s="348"/>
      <c r="P571" s="348"/>
      <c r="Q571" s="348"/>
      <c r="R571" s="348"/>
      <c r="S571" s="348"/>
      <c r="T571" s="348"/>
      <c r="U571" s="348"/>
      <c r="V571" s="348"/>
      <c r="W571" s="348"/>
      <c r="X571" s="348"/>
      <c r="Y571" s="348"/>
      <c r="Z571" s="348"/>
    </row>
    <row r="572" ht="14.25" customHeight="1">
      <c r="A572" s="348"/>
      <c r="B572" s="348"/>
      <c r="C572" s="348"/>
      <c r="D572" s="348"/>
      <c r="E572" s="348"/>
      <c r="F572" s="348"/>
      <c r="G572" s="348"/>
      <c r="H572" s="348"/>
      <c r="I572" s="348"/>
      <c r="J572" s="348"/>
      <c r="K572" s="348"/>
      <c r="L572" s="348"/>
      <c r="M572" s="348"/>
      <c r="N572" s="348"/>
      <c r="O572" s="348"/>
      <c r="P572" s="348"/>
      <c r="Q572" s="348"/>
      <c r="R572" s="348"/>
      <c r="S572" s="348"/>
      <c r="T572" s="348"/>
      <c r="U572" s="348"/>
      <c r="V572" s="348"/>
      <c r="W572" s="348"/>
      <c r="X572" s="348"/>
      <c r="Y572" s="348"/>
      <c r="Z572" s="348"/>
    </row>
    <row r="573" ht="14.25" customHeight="1">
      <c r="A573" s="348"/>
      <c r="B573" s="348"/>
      <c r="C573" s="348"/>
      <c r="D573" s="348"/>
      <c r="E573" s="348"/>
      <c r="F573" s="348"/>
      <c r="G573" s="348"/>
      <c r="H573" s="348"/>
      <c r="I573" s="348"/>
      <c r="J573" s="348"/>
      <c r="K573" s="348"/>
      <c r="L573" s="348"/>
      <c r="M573" s="348"/>
      <c r="N573" s="348"/>
      <c r="O573" s="348"/>
      <c r="P573" s="348"/>
      <c r="Q573" s="348"/>
      <c r="R573" s="348"/>
      <c r="S573" s="348"/>
      <c r="T573" s="348"/>
      <c r="U573" s="348"/>
      <c r="V573" s="348"/>
      <c r="W573" s="348"/>
      <c r="X573" s="348"/>
      <c r="Y573" s="348"/>
      <c r="Z573" s="348"/>
    </row>
    <row r="574" ht="14.25" customHeight="1">
      <c r="A574" s="348"/>
      <c r="B574" s="348"/>
      <c r="C574" s="348"/>
      <c r="D574" s="348"/>
      <c r="E574" s="348"/>
      <c r="F574" s="348"/>
      <c r="G574" s="348"/>
      <c r="H574" s="348"/>
      <c r="I574" s="348"/>
      <c r="J574" s="348"/>
      <c r="K574" s="348"/>
      <c r="L574" s="348"/>
      <c r="M574" s="348"/>
      <c r="N574" s="348"/>
      <c r="O574" s="348"/>
      <c r="P574" s="348"/>
      <c r="Q574" s="348"/>
      <c r="R574" s="348"/>
      <c r="S574" s="348"/>
      <c r="T574" s="348"/>
      <c r="U574" s="348"/>
      <c r="V574" s="348"/>
      <c r="W574" s="348"/>
      <c r="X574" s="348"/>
      <c r="Y574" s="348"/>
      <c r="Z574" s="348"/>
    </row>
    <row r="575" ht="14.25" customHeight="1">
      <c r="A575" s="348"/>
      <c r="B575" s="348"/>
      <c r="C575" s="348"/>
      <c r="D575" s="348"/>
      <c r="E575" s="348"/>
      <c r="F575" s="348"/>
      <c r="G575" s="348"/>
      <c r="H575" s="348"/>
      <c r="I575" s="348"/>
      <c r="J575" s="348"/>
      <c r="K575" s="348"/>
      <c r="L575" s="348"/>
      <c r="M575" s="348"/>
      <c r="N575" s="348"/>
      <c r="O575" s="348"/>
      <c r="P575" s="348"/>
      <c r="Q575" s="348"/>
      <c r="R575" s="348"/>
      <c r="S575" s="348"/>
      <c r="T575" s="348"/>
      <c r="U575" s="348"/>
      <c r="V575" s="348"/>
      <c r="W575" s="348"/>
      <c r="X575" s="348"/>
      <c r="Y575" s="348"/>
      <c r="Z575" s="348"/>
    </row>
    <row r="576" ht="14.25" customHeight="1">
      <c r="A576" s="348"/>
      <c r="B576" s="348"/>
      <c r="C576" s="348"/>
      <c r="D576" s="348"/>
      <c r="E576" s="348"/>
      <c r="F576" s="348"/>
      <c r="G576" s="348"/>
      <c r="H576" s="348"/>
      <c r="I576" s="348"/>
      <c r="J576" s="348"/>
      <c r="K576" s="348"/>
      <c r="L576" s="348"/>
      <c r="M576" s="348"/>
      <c r="N576" s="348"/>
      <c r="O576" s="348"/>
      <c r="P576" s="348"/>
      <c r="Q576" s="348"/>
      <c r="R576" s="348"/>
      <c r="S576" s="348"/>
      <c r="T576" s="348"/>
      <c r="U576" s="348"/>
      <c r="V576" s="348"/>
      <c r="W576" s="348"/>
      <c r="X576" s="348"/>
      <c r="Y576" s="348"/>
      <c r="Z576" s="348"/>
    </row>
    <row r="577" ht="14.25" customHeight="1">
      <c r="A577" s="348"/>
      <c r="B577" s="348"/>
      <c r="C577" s="348"/>
      <c r="D577" s="348"/>
      <c r="E577" s="348"/>
      <c r="F577" s="348"/>
      <c r="G577" s="348"/>
      <c r="H577" s="348"/>
      <c r="I577" s="348"/>
      <c r="J577" s="348"/>
      <c r="K577" s="348"/>
      <c r="L577" s="348"/>
      <c r="M577" s="348"/>
      <c r="N577" s="348"/>
      <c r="O577" s="348"/>
      <c r="P577" s="348"/>
      <c r="Q577" s="348"/>
      <c r="R577" s="348"/>
      <c r="S577" s="348"/>
      <c r="T577" s="348"/>
      <c r="U577" s="348"/>
      <c r="V577" s="348"/>
      <c r="W577" s="348"/>
      <c r="X577" s="348"/>
      <c r="Y577" s="348"/>
      <c r="Z577" s="348"/>
    </row>
    <row r="578" ht="14.25" customHeight="1">
      <c r="A578" s="348"/>
      <c r="B578" s="348"/>
      <c r="C578" s="348"/>
      <c r="D578" s="348"/>
      <c r="E578" s="348"/>
      <c r="F578" s="348"/>
      <c r="G578" s="348"/>
      <c r="H578" s="348"/>
      <c r="I578" s="348"/>
      <c r="J578" s="348"/>
      <c r="K578" s="348"/>
      <c r="L578" s="348"/>
      <c r="M578" s="348"/>
      <c r="N578" s="348"/>
      <c r="O578" s="348"/>
      <c r="P578" s="348"/>
      <c r="Q578" s="348"/>
      <c r="R578" s="348"/>
      <c r="S578" s="348"/>
      <c r="T578" s="348"/>
      <c r="U578" s="348"/>
      <c r="V578" s="348"/>
      <c r="W578" s="348"/>
      <c r="X578" s="348"/>
      <c r="Y578" s="348"/>
      <c r="Z578" s="348"/>
    </row>
    <row r="579" ht="14.25" customHeight="1">
      <c r="A579" s="348"/>
      <c r="B579" s="348"/>
      <c r="C579" s="348"/>
      <c r="D579" s="348"/>
      <c r="E579" s="348"/>
      <c r="F579" s="348"/>
      <c r="G579" s="348"/>
      <c r="H579" s="348"/>
      <c r="I579" s="348"/>
      <c r="J579" s="348"/>
      <c r="K579" s="348"/>
      <c r="L579" s="348"/>
      <c r="M579" s="348"/>
      <c r="N579" s="348"/>
      <c r="O579" s="348"/>
      <c r="P579" s="348"/>
      <c r="Q579" s="348"/>
      <c r="R579" s="348"/>
      <c r="S579" s="348"/>
      <c r="T579" s="348"/>
      <c r="U579" s="348"/>
      <c r="V579" s="348"/>
      <c r="W579" s="348"/>
      <c r="X579" s="348"/>
      <c r="Y579" s="348"/>
      <c r="Z579" s="348"/>
    </row>
    <row r="580" ht="14.25" customHeight="1">
      <c r="A580" s="348"/>
      <c r="B580" s="348"/>
      <c r="C580" s="348"/>
      <c r="D580" s="348"/>
      <c r="E580" s="348"/>
      <c r="F580" s="348"/>
      <c r="G580" s="348"/>
      <c r="H580" s="348"/>
      <c r="I580" s="348"/>
      <c r="J580" s="348"/>
      <c r="K580" s="348"/>
      <c r="L580" s="348"/>
      <c r="M580" s="348"/>
      <c r="N580" s="348"/>
      <c r="O580" s="348"/>
      <c r="P580" s="348"/>
      <c r="Q580" s="348"/>
      <c r="R580" s="348"/>
      <c r="S580" s="348"/>
      <c r="T580" s="348"/>
      <c r="U580" s="348"/>
      <c r="V580" s="348"/>
      <c r="W580" s="348"/>
      <c r="X580" s="348"/>
      <c r="Y580" s="348"/>
      <c r="Z580" s="348"/>
    </row>
    <row r="581" ht="14.25" customHeight="1">
      <c r="A581" s="348"/>
      <c r="B581" s="348"/>
      <c r="C581" s="348"/>
      <c r="D581" s="348"/>
      <c r="E581" s="348"/>
      <c r="F581" s="348"/>
      <c r="G581" s="348"/>
      <c r="H581" s="348"/>
      <c r="I581" s="348"/>
      <c r="J581" s="348"/>
      <c r="K581" s="348"/>
      <c r="L581" s="348"/>
      <c r="M581" s="348"/>
      <c r="N581" s="348"/>
      <c r="O581" s="348"/>
      <c r="P581" s="348"/>
      <c r="Q581" s="348"/>
      <c r="R581" s="348"/>
      <c r="S581" s="348"/>
      <c r="T581" s="348"/>
      <c r="U581" s="348"/>
      <c r="V581" s="348"/>
      <c r="W581" s="348"/>
      <c r="X581" s="348"/>
      <c r="Y581" s="348"/>
      <c r="Z581" s="348"/>
    </row>
    <row r="582" ht="14.25" customHeight="1">
      <c r="A582" s="348"/>
      <c r="B582" s="348"/>
      <c r="C582" s="348"/>
      <c r="D582" s="348"/>
      <c r="E582" s="348"/>
      <c r="F582" s="348"/>
      <c r="G582" s="348"/>
      <c r="H582" s="348"/>
      <c r="I582" s="348"/>
      <c r="J582" s="348"/>
      <c r="K582" s="348"/>
      <c r="L582" s="348"/>
      <c r="M582" s="348"/>
      <c r="N582" s="348"/>
      <c r="O582" s="348"/>
      <c r="P582" s="348"/>
      <c r="Q582" s="348"/>
      <c r="R582" s="348"/>
      <c r="S582" s="348"/>
      <c r="T582" s="348"/>
      <c r="U582" s="348"/>
      <c r="V582" s="348"/>
      <c r="W582" s="348"/>
      <c r="X582" s="348"/>
      <c r="Y582" s="348"/>
      <c r="Z582" s="348"/>
    </row>
    <row r="583" ht="14.25" customHeight="1">
      <c r="A583" s="348"/>
      <c r="B583" s="348"/>
      <c r="C583" s="348"/>
      <c r="D583" s="348"/>
      <c r="E583" s="348"/>
      <c r="F583" s="348"/>
      <c r="G583" s="348"/>
      <c r="H583" s="348"/>
      <c r="I583" s="348"/>
      <c r="J583" s="348"/>
      <c r="K583" s="348"/>
      <c r="L583" s="348"/>
      <c r="M583" s="348"/>
      <c r="N583" s="348"/>
      <c r="O583" s="348"/>
      <c r="P583" s="348"/>
      <c r="Q583" s="348"/>
      <c r="R583" s="348"/>
      <c r="S583" s="348"/>
      <c r="T583" s="348"/>
      <c r="U583" s="348"/>
      <c r="V583" s="348"/>
      <c r="W583" s="348"/>
      <c r="X583" s="348"/>
      <c r="Y583" s="348"/>
      <c r="Z583" s="348"/>
    </row>
    <row r="584" ht="14.25" customHeight="1">
      <c r="A584" s="348"/>
      <c r="B584" s="348"/>
      <c r="C584" s="348"/>
      <c r="D584" s="348"/>
      <c r="E584" s="348"/>
      <c r="F584" s="348"/>
      <c r="G584" s="348"/>
      <c r="H584" s="348"/>
      <c r="I584" s="348"/>
      <c r="J584" s="348"/>
      <c r="K584" s="348"/>
      <c r="L584" s="348"/>
      <c r="M584" s="348"/>
      <c r="N584" s="348"/>
      <c r="O584" s="348"/>
      <c r="P584" s="348"/>
      <c r="Q584" s="348"/>
      <c r="R584" s="348"/>
      <c r="S584" s="348"/>
      <c r="T584" s="348"/>
      <c r="U584" s="348"/>
      <c r="V584" s="348"/>
      <c r="W584" s="348"/>
      <c r="X584" s="348"/>
      <c r="Y584" s="348"/>
      <c r="Z584" s="348"/>
    </row>
    <row r="585" ht="14.25" customHeight="1">
      <c r="A585" s="348"/>
      <c r="B585" s="348"/>
      <c r="C585" s="348"/>
      <c r="D585" s="348"/>
      <c r="E585" s="348"/>
      <c r="F585" s="348"/>
      <c r="G585" s="348"/>
      <c r="H585" s="348"/>
      <c r="I585" s="348"/>
      <c r="J585" s="348"/>
      <c r="K585" s="348"/>
      <c r="L585" s="348"/>
      <c r="M585" s="348"/>
      <c r="N585" s="348"/>
      <c r="O585" s="348"/>
      <c r="P585" s="348"/>
      <c r="Q585" s="348"/>
      <c r="R585" s="348"/>
      <c r="S585" s="348"/>
      <c r="T585" s="348"/>
      <c r="U585" s="348"/>
      <c r="V585" s="348"/>
      <c r="W585" s="348"/>
      <c r="X585" s="348"/>
      <c r="Y585" s="348"/>
      <c r="Z585" s="348"/>
    </row>
    <row r="586" ht="14.25" customHeight="1">
      <c r="A586" s="348"/>
      <c r="B586" s="348"/>
      <c r="C586" s="348"/>
      <c r="D586" s="348"/>
      <c r="E586" s="348"/>
      <c r="F586" s="348"/>
      <c r="G586" s="348"/>
      <c r="H586" s="348"/>
      <c r="I586" s="348"/>
      <c r="J586" s="348"/>
      <c r="K586" s="348"/>
      <c r="L586" s="348"/>
      <c r="M586" s="348"/>
      <c r="N586" s="348"/>
      <c r="O586" s="348"/>
      <c r="P586" s="348"/>
      <c r="Q586" s="348"/>
      <c r="R586" s="348"/>
      <c r="S586" s="348"/>
      <c r="T586" s="348"/>
      <c r="U586" s="348"/>
      <c r="V586" s="348"/>
      <c r="W586" s="348"/>
      <c r="X586" s="348"/>
      <c r="Y586" s="348"/>
      <c r="Z586" s="348"/>
    </row>
    <row r="587" ht="14.25" customHeight="1">
      <c r="A587" s="348"/>
      <c r="B587" s="348"/>
      <c r="C587" s="348"/>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row>
    <row r="588" ht="14.25" customHeight="1">
      <c r="A588" s="348"/>
      <c r="B588" s="348"/>
      <c r="C588" s="348"/>
      <c r="D588" s="348"/>
      <c r="E588" s="348"/>
      <c r="F588" s="348"/>
      <c r="G588" s="348"/>
      <c r="H588" s="348"/>
      <c r="I588" s="348"/>
      <c r="J588" s="348"/>
      <c r="K588" s="348"/>
      <c r="L588" s="348"/>
      <c r="M588" s="348"/>
      <c r="N588" s="348"/>
      <c r="O588" s="348"/>
      <c r="P588" s="348"/>
      <c r="Q588" s="348"/>
      <c r="R588" s="348"/>
      <c r="S588" s="348"/>
      <c r="T588" s="348"/>
      <c r="U588" s="348"/>
      <c r="V588" s="348"/>
      <c r="W588" s="348"/>
      <c r="X588" s="348"/>
      <c r="Y588" s="348"/>
      <c r="Z588" s="348"/>
    </row>
    <row r="589" ht="14.25" customHeight="1">
      <c r="A589" s="348"/>
      <c r="B589" s="348"/>
      <c r="C589" s="348"/>
      <c r="D589" s="348"/>
      <c r="E589" s="348"/>
      <c r="F589" s="348"/>
      <c r="G589" s="348"/>
      <c r="H589" s="348"/>
      <c r="I589" s="348"/>
      <c r="J589" s="348"/>
      <c r="K589" s="348"/>
      <c r="L589" s="348"/>
      <c r="M589" s="348"/>
      <c r="N589" s="348"/>
      <c r="O589" s="348"/>
      <c r="P589" s="348"/>
      <c r="Q589" s="348"/>
      <c r="R589" s="348"/>
      <c r="S589" s="348"/>
      <c r="T589" s="348"/>
      <c r="U589" s="348"/>
      <c r="V589" s="348"/>
      <c r="W589" s="348"/>
      <c r="X589" s="348"/>
      <c r="Y589" s="348"/>
      <c r="Z589" s="348"/>
    </row>
    <row r="590" ht="14.25" customHeight="1">
      <c r="A590" s="348"/>
      <c r="B590" s="348"/>
      <c r="C590" s="348"/>
      <c r="D590" s="348"/>
      <c r="E590" s="348"/>
      <c r="F590" s="348"/>
      <c r="G590" s="348"/>
      <c r="H590" s="348"/>
      <c r="I590" s="348"/>
      <c r="J590" s="348"/>
      <c r="K590" s="348"/>
      <c r="L590" s="348"/>
      <c r="M590" s="348"/>
      <c r="N590" s="348"/>
      <c r="O590" s="348"/>
      <c r="P590" s="348"/>
      <c r="Q590" s="348"/>
      <c r="R590" s="348"/>
      <c r="S590" s="348"/>
      <c r="T590" s="348"/>
      <c r="U590" s="348"/>
      <c r="V590" s="348"/>
      <c r="W590" s="348"/>
      <c r="X590" s="348"/>
      <c r="Y590" s="348"/>
      <c r="Z590" s="348"/>
    </row>
    <row r="591" ht="14.25" customHeight="1">
      <c r="A591" s="348"/>
      <c r="B591" s="348"/>
      <c r="C591" s="348"/>
      <c r="D591" s="348"/>
      <c r="E591" s="348"/>
      <c r="F591" s="348"/>
      <c r="G591" s="348"/>
      <c r="H591" s="348"/>
      <c r="I591" s="348"/>
      <c r="J591" s="348"/>
      <c r="K591" s="348"/>
      <c r="L591" s="348"/>
      <c r="M591" s="348"/>
      <c r="N591" s="348"/>
      <c r="O591" s="348"/>
      <c r="P591" s="348"/>
      <c r="Q591" s="348"/>
      <c r="R591" s="348"/>
      <c r="S591" s="348"/>
      <c r="T591" s="348"/>
      <c r="U591" s="348"/>
      <c r="V591" s="348"/>
      <c r="W591" s="348"/>
      <c r="X591" s="348"/>
      <c r="Y591" s="348"/>
      <c r="Z591" s="348"/>
    </row>
    <row r="592" ht="14.25" customHeight="1">
      <c r="A592" s="348"/>
      <c r="B592" s="348"/>
      <c r="C592" s="348"/>
      <c r="D592" s="348"/>
      <c r="E592" s="348"/>
      <c r="F592" s="348"/>
      <c r="G592" s="348"/>
      <c r="H592" s="348"/>
      <c r="I592" s="348"/>
      <c r="J592" s="348"/>
      <c r="K592" s="348"/>
      <c r="L592" s="348"/>
      <c r="M592" s="348"/>
      <c r="N592" s="348"/>
      <c r="O592" s="348"/>
      <c r="P592" s="348"/>
      <c r="Q592" s="348"/>
      <c r="R592" s="348"/>
      <c r="S592" s="348"/>
      <c r="T592" s="348"/>
      <c r="U592" s="348"/>
      <c r="V592" s="348"/>
      <c r="W592" s="348"/>
      <c r="X592" s="348"/>
      <c r="Y592" s="348"/>
      <c r="Z592" s="348"/>
    </row>
    <row r="593" ht="14.25" customHeight="1">
      <c r="A593" s="348"/>
      <c r="B593" s="348"/>
      <c r="C593" s="348"/>
      <c r="D593" s="348"/>
      <c r="E593" s="348"/>
      <c r="F593" s="348"/>
      <c r="G593" s="348"/>
      <c r="H593" s="348"/>
      <c r="I593" s="348"/>
      <c r="J593" s="348"/>
      <c r="K593" s="348"/>
      <c r="L593" s="348"/>
      <c r="M593" s="348"/>
      <c r="N593" s="348"/>
      <c r="O593" s="348"/>
      <c r="P593" s="348"/>
      <c r="Q593" s="348"/>
      <c r="R593" s="348"/>
      <c r="S593" s="348"/>
      <c r="T593" s="348"/>
      <c r="U593" s="348"/>
      <c r="V593" s="348"/>
      <c r="W593" s="348"/>
      <c r="X593" s="348"/>
      <c r="Y593" s="348"/>
      <c r="Z593" s="348"/>
    </row>
    <row r="594" ht="14.25" customHeight="1">
      <c r="A594" s="348"/>
      <c r="B594" s="348"/>
      <c r="C594" s="348"/>
      <c r="D594" s="348"/>
      <c r="E594" s="348"/>
      <c r="F594" s="348"/>
      <c r="G594" s="348"/>
      <c r="H594" s="348"/>
      <c r="I594" s="348"/>
      <c r="J594" s="348"/>
      <c r="K594" s="348"/>
      <c r="L594" s="348"/>
      <c r="M594" s="348"/>
      <c r="N594" s="348"/>
      <c r="O594" s="348"/>
      <c r="P594" s="348"/>
      <c r="Q594" s="348"/>
      <c r="R594" s="348"/>
      <c r="S594" s="348"/>
      <c r="T594" s="348"/>
      <c r="U594" s="348"/>
      <c r="V594" s="348"/>
      <c r="W594" s="348"/>
      <c r="X594" s="348"/>
      <c r="Y594" s="348"/>
      <c r="Z594" s="348"/>
    </row>
    <row r="595" ht="14.25" customHeight="1">
      <c r="A595" s="348"/>
      <c r="B595" s="348"/>
      <c r="C595" s="348"/>
      <c r="D595" s="348"/>
      <c r="E595" s="348"/>
      <c r="F595" s="348"/>
      <c r="G595" s="348"/>
      <c r="H595" s="348"/>
      <c r="I595" s="348"/>
      <c r="J595" s="348"/>
      <c r="K595" s="348"/>
      <c r="L595" s="348"/>
      <c r="M595" s="348"/>
      <c r="N595" s="348"/>
      <c r="O595" s="348"/>
      <c r="P595" s="348"/>
      <c r="Q595" s="348"/>
      <c r="R595" s="348"/>
      <c r="S595" s="348"/>
      <c r="T595" s="348"/>
      <c r="U595" s="348"/>
      <c r="V595" s="348"/>
      <c r="W595" s="348"/>
      <c r="X595" s="348"/>
      <c r="Y595" s="348"/>
      <c r="Z595" s="348"/>
    </row>
    <row r="596" ht="14.25" customHeight="1">
      <c r="A596" s="348"/>
      <c r="B596" s="348"/>
      <c r="C596" s="348"/>
      <c r="D596" s="348"/>
      <c r="E596" s="348"/>
      <c r="F596" s="348"/>
      <c r="G596" s="348"/>
      <c r="H596" s="348"/>
      <c r="I596" s="348"/>
      <c r="J596" s="348"/>
      <c r="K596" s="348"/>
      <c r="L596" s="348"/>
      <c r="M596" s="348"/>
      <c r="N596" s="348"/>
      <c r="O596" s="348"/>
      <c r="P596" s="348"/>
      <c r="Q596" s="348"/>
      <c r="R596" s="348"/>
      <c r="S596" s="348"/>
      <c r="T596" s="348"/>
      <c r="U596" s="348"/>
      <c r="V596" s="348"/>
      <c r="W596" s="348"/>
      <c r="X596" s="348"/>
      <c r="Y596" s="348"/>
      <c r="Z596" s="348"/>
    </row>
    <row r="597" ht="14.25" customHeight="1">
      <c r="A597" s="348"/>
      <c r="B597" s="348"/>
      <c r="C597" s="348"/>
      <c r="D597" s="348"/>
      <c r="E597" s="348"/>
      <c r="F597" s="348"/>
      <c r="G597" s="348"/>
      <c r="H597" s="348"/>
      <c r="I597" s="348"/>
      <c r="J597" s="348"/>
      <c r="K597" s="348"/>
      <c r="L597" s="348"/>
      <c r="M597" s="348"/>
      <c r="N597" s="348"/>
      <c r="O597" s="348"/>
      <c r="P597" s="348"/>
      <c r="Q597" s="348"/>
      <c r="R597" s="348"/>
      <c r="S597" s="348"/>
      <c r="T597" s="348"/>
      <c r="U597" s="348"/>
      <c r="V597" s="348"/>
      <c r="W597" s="348"/>
      <c r="X597" s="348"/>
      <c r="Y597" s="348"/>
      <c r="Z597" s="348"/>
    </row>
    <row r="598" ht="14.25" customHeight="1">
      <c r="A598" s="348"/>
      <c r="B598" s="348"/>
      <c r="C598" s="348"/>
      <c r="D598" s="348"/>
      <c r="E598" s="348"/>
      <c r="F598" s="348"/>
      <c r="G598" s="348"/>
      <c r="H598" s="348"/>
      <c r="I598" s="348"/>
      <c r="J598" s="348"/>
      <c r="K598" s="348"/>
      <c r="L598" s="348"/>
      <c r="M598" s="348"/>
      <c r="N598" s="348"/>
      <c r="O598" s="348"/>
      <c r="P598" s="348"/>
      <c r="Q598" s="348"/>
      <c r="R598" s="348"/>
      <c r="S598" s="348"/>
      <c r="T598" s="348"/>
      <c r="U598" s="348"/>
      <c r="V598" s="348"/>
      <c r="W598" s="348"/>
      <c r="X598" s="348"/>
      <c r="Y598" s="348"/>
      <c r="Z598" s="348"/>
    </row>
    <row r="599" ht="14.25" customHeight="1">
      <c r="A599" s="348"/>
      <c r="B599" s="348"/>
      <c r="C599" s="348"/>
      <c r="D599" s="348"/>
      <c r="E599" s="348"/>
      <c r="F599" s="348"/>
      <c r="G599" s="348"/>
      <c r="H599" s="348"/>
      <c r="I599" s="348"/>
      <c r="J599" s="348"/>
      <c r="K599" s="348"/>
      <c r="L599" s="348"/>
      <c r="M599" s="348"/>
      <c r="N599" s="348"/>
      <c r="O599" s="348"/>
      <c r="P599" s="348"/>
      <c r="Q599" s="348"/>
      <c r="R599" s="348"/>
      <c r="S599" s="348"/>
      <c r="T599" s="348"/>
      <c r="U599" s="348"/>
      <c r="V599" s="348"/>
      <c r="W599" s="348"/>
      <c r="X599" s="348"/>
      <c r="Y599" s="348"/>
      <c r="Z599" s="348"/>
    </row>
    <row r="600" ht="14.25" customHeight="1">
      <c r="A600" s="348"/>
      <c r="B600" s="348"/>
      <c r="C600" s="348"/>
      <c r="D600" s="348"/>
      <c r="E600" s="348"/>
      <c r="F600" s="348"/>
      <c r="G600" s="348"/>
      <c r="H600" s="348"/>
      <c r="I600" s="348"/>
      <c r="J600" s="348"/>
      <c r="K600" s="348"/>
      <c r="L600" s="348"/>
      <c r="M600" s="348"/>
      <c r="N600" s="348"/>
      <c r="O600" s="348"/>
      <c r="P600" s="348"/>
      <c r="Q600" s="348"/>
      <c r="R600" s="348"/>
      <c r="S600" s="348"/>
      <c r="T600" s="348"/>
      <c r="U600" s="348"/>
      <c r="V600" s="348"/>
      <c r="W600" s="348"/>
      <c r="X600" s="348"/>
      <c r="Y600" s="348"/>
      <c r="Z600" s="348"/>
    </row>
    <row r="601" ht="14.25" customHeight="1">
      <c r="A601" s="348"/>
      <c r="B601" s="348"/>
      <c r="C601" s="348"/>
      <c r="D601" s="348"/>
      <c r="E601" s="348"/>
      <c r="F601" s="348"/>
      <c r="G601" s="348"/>
      <c r="H601" s="348"/>
      <c r="I601" s="348"/>
      <c r="J601" s="348"/>
      <c r="K601" s="348"/>
      <c r="L601" s="348"/>
      <c r="M601" s="348"/>
      <c r="N601" s="348"/>
      <c r="O601" s="348"/>
      <c r="P601" s="348"/>
      <c r="Q601" s="348"/>
      <c r="R601" s="348"/>
      <c r="S601" s="348"/>
      <c r="T601" s="348"/>
      <c r="U601" s="348"/>
      <c r="V601" s="348"/>
      <c r="W601" s="348"/>
      <c r="X601" s="348"/>
      <c r="Y601" s="348"/>
      <c r="Z601" s="348"/>
    </row>
    <row r="602" ht="14.25" customHeight="1">
      <c r="A602" s="348"/>
      <c r="B602" s="348"/>
      <c r="C602" s="348"/>
      <c r="D602" s="348"/>
      <c r="E602" s="348"/>
      <c r="F602" s="348"/>
      <c r="G602" s="348"/>
      <c r="H602" s="348"/>
      <c r="I602" s="348"/>
      <c r="J602" s="348"/>
      <c r="K602" s="348"/>
      <c r="L602" s="348"/>
      <c r="M602" s="348"/>
      <c r="N602" s="348"/>
      <c r="O602" s="348"/>
      <c r="P602" s="348"/>
      <c r="Q602" s="348"/>
      <c r="R602" s="348"/>
      <c r="S602" s="348"/>
      <c r="T602" s="348"/>
      <c r="U602" s="348"/>
      <c r="V602" s="348"/>
      <c r="W602" s="348"/>
      <c r="X602" s="348"/>
      <c r="Y602" s="348"/>
      <c r="Z602" s="348"/>
    </row>
    <row r="603" ht="14.25" customHeight="1">
      <c r="A603" s="348"/>
      <c r="B603" s="348"/>
      <c r="C603" s="348"/>
      <c r="D603" s="348"/>
      <c r="E603" s="348"/>
      <c r="F603" s="348"/>
      <c r="G603" s="348"/>
      <c r="H603" s="348"/>
      <c r="I603" s="348"/>
      <c r="J603" s="348"/>
      <c r="K603" s="348"/>
      <c r="L603" s="348"/>
      <c r="M603" s="348"/>
      <c r="N603" s="348"/>
      <c r="O603" s="348"/>
      <c r="P603" s="348"/>
      <c r="Q603" s="348"/>
      <c r="R603" s="348"/>
      <c r="S603" s="348"/>
      <c r="T603" s="348"/>
      <c r="U603" s="348"/>
      <c r="V603" s="348"/>
      <c r="W603" s="348"/>
      <c r="X603" s="348"/>
      <c r="Y603" s="348"/>
      <c r="Z603" s="348"/>
    </row>
    <row r="604" ht="14.25" customHeight="1">
      <c r="A604" s="348"/>
      <c r="B604" s="348"/>
      <c r="C604" s="348"/>
      <c r="D604" s="348"/>
      <c r="E604" s="348"/>
      <c r="F604" s="348"/>
      <c r="G604" s="348"/>
      <c r="H604" s="348"/>
      <c r="I604" s="348"/>
      <c r="J604" s="348"/>
      <c r="K604" s="348"/>
      <c r="L604" s="348"/>
      <c r="M604" s="348"/>
      <c r="N604" s="348"/>
      <c r="O604" s="348"/>
      <c r="P604" s="348"/>
      <c r="Q604" s="348"/>
      <c r="R604" s="348"/>
      <c r="S604" s="348"/>
      <c r="T604" s="348"/>
      <c r="U604" s="348"/>
      <c r="V604" s="348"/>
      <c r="W604" s="348"/>
      <c r="X604" s="348"/>
      <c r="Y604" s="348"/>
      <c r="Z604" s="348"/>
    </row>
    <row r="605" ht="14.25" customHeight="1">
      <c r="A605" s="348"/>
      <c r="B605" s="348"/>
      <c r="C605" s="348"/>
      <c r="D605" s="348"/>
      <c r="E605" s="348"/>
      <c r="F605" s="348"/>
      <c r="G605" s="348"/>
      <c r="H605" s="348"/>
      <c r="I605" s="348"/>
      <c r="J605" s="348"/>
      <c r="K605" s="348"/>
      <c r="L605" s="348"/>
      <c r="M605" s="348"/>
      <c r="N605" s="348"/>
      <c r="O605" s="348"/>
      <c r="P605" s="348"/>
      <c r="Q605" s="348"/>
      <c r="R605" s="348"/>
      <c r="S605" s="348"/>
      <c r="T605" s="348"/>
      <c r="U605" s="348"/>
      <c r="V605" s="348"/>
      <c r="W605" s="348"/>
      <c r="X605" s="348"/>
      <c r="Y605" s="348"/>
      <c r="Z605" s="348"/>
    </row>
    <row r="606" ht="14.25" customHeight="1">
      <c r="A606" s="348"/>
      <c r="B606" s="348"/>
      <c r="C606" s="348"/>
      <c r="D606" s="348"/>
      <c r="E606" s="348"/>
      <c r="F606" s="348"/>
      <c r="G606" s="348"/>
      <c r="H606" s="348"/>
      <c r="I606" s="348"/>
      <c r="J606" s="348"/>
      <c r="K606" s="348"/>
      <c r="L606" s="348"/>
      <c r="M606" s="348"/>
      <c r="N606" s="348"/>
      <c r="O606" s="348"/>
      <c r="P606" s="348"/>
      <c r="Q606" s="348"/>
      <c r="R606" s="348"/>
      <c r="S606" s="348"/>
      <c r="T606" s="348"/>
      <c r="U606" s="348"/>
      <c r="V606" s="348"/>
      <c r="W606" s="348"/>
      <c r="X606" s="348"/>
      <c r="Y606" s="348"/>
      <c r="Z606" s="348"/>
    </row>
    <row r="607" ht="14.25" customHeight="1">
      <c r="A607" s="348"/>
      <c r="B607" s="348"/>
      <c r="C607" s="348"/>
      <c r="D607" s="348"/>
      <c r="E607" s="348"/>
      <c r="F607" s="348"/>
      <c r="G607" s="348"/>
      <c r="H607" s="348"/>
      <c r="I607" s="348"/>
      <c r="J607" s="348"/>
      <c r="K607" s="348"/>
      <c r="L607" s="348"/>
      <c r="M607" s="348"/>
      <c r="N607" s="348"/>
      <c r="O607" s="348"/>
      <c r="P607" s="348"/>
      <c r="Q607" s="348"/>
      <c r="R607" s="348"/>
      <c r="S607" s="348"/>
      <c r="T607" s="348"/>
      <c r="U607" s="348"/>
      <c r="V607" s="348"/>
      <c r="W607" s="348"/>
      <c r="X607" s="348"/>
      <c r="Y607" s="348"/>
      <c r="Z607" s="348"/>
    </row>
    <row r="608" ht="14.25" customHeight="1">
      <c r="A608" s="348"/>
      <c r="B608" s="348"/>
      <c r="C608" s="348"/>
      <c r="D608" s="348"/>
      <c r="E608" s="348"/>
      <c r="F608" s="348"/>
      <c r="G608" s="348"/>
      <c r="H608" s="348"/>
      <c r="I608" s="348"/>
      <c r="J608" s="348"/>
      <c r="K608" s="348"/>
      <c r="L608" s="348"/>
      <c r="M608" s="348"/>
      <c r="N608" s="348"/>
      <c r="O608" s="348"/>
      <c r="P608" s="348"/>
      <c r="Q608" s="348"/>
      <c r="R608" s="348"/>
      <c r="S608" s="348"/>
      <c r="T608" s="348"/>
      <c r="U608" s="348"/>
      <c r="V608" s="348"/>
      <c r="W608" s="348"/>
      <c r="X608" s="348"/>
      <c r="Y608" s="348"/>
      <c r="Z608" s="348"/>
    </row>
    <row r="609" ht="14.25" customHeight="1">
      <c r="A609" s="348"/>
      <c r="B609" s="348"/>
      <c r="C609" s="348"/>
      <c r="D609" s="348"/>
      <c r="E609" s="348"/>
      <c r="F609" s="348"/>
      <c r="G609" s="348"/>
      <c r="H609" s="348"/>
      <c r="I609" s="348"/>
      <c r="J609" s="348"/>
      <c r="K609" s="348"/>
      <c r="L609" s="348"/>
      <c r="M609" s="348"/>
      <c r="N609" s="348"/>
      <c r="O609" s="348"/>
      <c r="P609" s="348"/>
      <c r="Q609" s="348"/>
      <c r="R609" s="348"/>
      <c r="S609" s="348"/>
      <c r="T609" s="348"/>
      <c r="U609" s="348"/>
      <c r="V609" s="348"/>
      <c r="W609" s="348"/>
      <c r="X609" s="348"/>
      <c r="Y609" s="348"/>
      <c r="Z609" s="348"/>
    </row>
    <row r="610" ht="14.25" customHeight="1">
      <c r="A610" s="348"/>
      <c r="B610" s="348"/>
      <c r="C610" s="348"/>
      <c r="D610" s="348"/>
      <c r="E610" s="348"/>
      <c r="F610" s="348"/>
      <c r="G610" s="348"/>
      <c r="H610" s="348"/>
      <c r="I610" s="348"/>
      <c r="J610" s="348"/>
      <c r="K610" s="348"/>
      <c r="L610" s="348"/>
      <c r="M610" s="348"/>
      <c r="N610" s="348"/>
      <c r="O610" s="348"/>
      <c r="P610" s="348"/>
      <c r="Q610" s="348"/>
      <c r="R610" s="348"/>
      <c r="S610" s="348"/>
      <c r="T610" s="348"/>
      <c r="U610" s="348"/>
      <c r="V610" s="348"/>
      <c r="W610" s="348"/>
      <c r="X610" s="348"/>
      <c r="Y610" s="348"/>
      <c r="Z610" s="348"/>
    </row>
    <row r="611" ht="14.25" customHeight="1">
      <c r="A611" s="348"/>
      <c r="B611" s="348"/>
      <c r="C611" s="348"/>
      <c r="D611" s="348"/>
      <c r="E611" s="348"/>
      <c r="F611" s="348"/>
      <c r="G611" s="348"/>
      <c r="H611" s="348"/>
      <c r="I611" s="348"/>
      <c r="J611" s="348"/>
      <c r="K611" s="348"/>
      <c r="L611" s="348"/>
      <c r="M611" s="348"/>
      <c r="N611" s="348"/>
      <c r="O611" s="348"/>
      <c r="P611" s="348"/>
      <c r="Q611" s="348"/>
      <c r="R611" s="348"/>
      <c r="S611" s="348"/>
      <c r="T611" s="348"/>
      <c r="U611" s="348"/>
      <c r="V611" s="348"/>
      <c r="W611" s="348"/>
      <c r="X611" s="348"/>
      <c r="Y611" s="348"/>
      <c r="Z611" s="348"/>
    </row>
    <row r="612" ht="14.25" customHeight="1">
      <c r="A612" s="348"/>
      <c r="B612" s="348"/>
      <c r="C612" s="348"/>
      <c r="D612" s="348"/>
      <c r="E612" s="348"/>
      <c r="F612" s="348"/>
      <c r="G612" s="348"/>
      <c r="H612" s="348"/>
      <c r="I612" s="348"/>
      <c r="J612" s="348"/>
      <c r="K612" s="348"/>
      <c r="L612" s="348"/>
      <c r="M612" s="348"/>
      <c r="N612" s="348"/>
      <c r="O612" s="348"/>
      <c r="P612" s="348"/>
      <c r="Q612" s="348"/>
      <c r="R612" s="348"/>
      <c r="S612" s="348"/>
      <c r="T612" s="348"/>
      <c r="U612" s="348"/>
      <c r="V612" s="348"/>
      <c r="W612" s="348"/>
      <c r="X612" s="348"/>
      <c r="Y612" s="348"/>
      <c r="Z612" s="348"/>
    </row>
    <row r="613" ht="14.25" customHeight="1">
      <c r="A613" s="348"/>
      <c r="B613" s="348"/>
      <c r="C613" s="348"/>
      <c r="D613" s="348"/>
      <c r="E613" s="348"/>
      <c r="F613" s="348"/>
      <c r="G613" s="348"/>
      <c r="H613" s="348"/>
      <c r="I613" s="348"/>
      <c r="J613" s="348"/>
      <c r="K613" s="348"/>
      <c r="L613" s="348"/>
      <c r="M613" s="348"/>
      <c r="N613" s="348"/>
      <c r="O613" s="348"/>
      <c r="P613" s="348"/>
      <c r="Q613" s="348"/>
      <c r="R613" s="348"/>
      <c r="S613" s="348"/>
      <c r="T613" s="348"/>
      <c r="U613" s="348"/>
      <c r="V613" s="348"/>
      <c r="W613" s="348"/>
      <c r="X613" s="348"/>
      <c r="Y613" s="348"/>
      <c r="Z613" s="348"/>
    </row>
    <row r="614" ht="14.25" customHeight="1">
      <c r="A614" s="348"/>
      <c r="B614" s="348"/>
      <c r="C614" s="348"/>
      <c r="D614" s="348"/>
      <c r="E614" s="348"/>
      <c r="F614" s="348"/>
      <c r="G614" s="348"/>
      <c r="H614" s="348"/>
      <c r="I614" s="348"/>
      <c r="J614" s="348"/>
      <c r="K614" s="348"/>
      <c r="L614" s="348"/>
      <c r="M614" s="348"/>
      <c r="N614" s="348"/>
      <c r="O614" s="348"/>
      <c r="P614" s="348"/>
      <c r="Q614" s="348"/>
      <c r="R614" s="348"/>
      <c r="S614" s="348"/>
      <c r="T614" s="348"/>
      <c r="U614" s="348"/>
      <c r="V614" s="348"/>
      <c r="W614" s="348"/>
      <c r="X614" s="348"/>
      <c r="Y614" s="348"/>
      <c r="Z614" s="348"/>
    </row>
    <row r="615" ht="14.25" customHeight="1">
      <c r="A615" s="348"/>
      <c r="B615" s="348"/>
      <c r="C615" s="348"/>
      <c r="D615" s="348"/>
      <c r="E615" s="348"/>
      <c r="F615" s="348"/>
      <c r="G615" s="348"/>
      <c r="H615" s="348"/>
      <c r="I615" s="348"/>
      <c r="J615" s="348"/>
      <c r="K615" s="348"/>
      <c r="L615" s="348"/>
      <c r="M615" s="348"/>
      <c r="N615" s="348"/>
      <c r="O615" s="348"/>
      <c r="P615" s="348"/>
      <c r="Q615" s="348"/>
      <c r="R615" s="348"/>
      <c r="S615" s="348"/>
      <c r="T615" s="348"/>
      <c r="U615" s="348"/>
      <c r="V615" s="348"/>
      <c r="W615" s="348"/>
      <c r="X615" s="348"/>
      <c r="Y615" s="348"/>
      <c r="Z615" s="348"/>
    </row>
    <row r="616" ht="14.25" customHeight="1">
      <c r="A616" s="348"/>
      <c r="B616" s="348"/>
      <c r="C616" s="348"/>
      <c r="D616" s="348"/>
      <c r="E616" s="348"/>
      <c r="F616" s="348"/>
      <c r="G616" s="348"/>
      <c r="H616" s="348"/>
      <c r="I616" s="348"/>
      <c r="J616" s="348"/>
      <c r="K616" s="348"/>
      <c r="L616" s="348"/>
      <c r="M616" s="348"/>
      <c r="N616" s="348"/>
      <c r="O616" s="348"/>
      <c r="P616" s="348"/>
      <c r="Q616" s="348"/>
      <c r="R616" s="348"/>
      <c r="S616" s="348"/>
      <c r="T616" s="348"/>
      <c r="U616" s="348"/>
      <c r="V616" s="348"/>
      <c r="W616" s="348"/>
      <c r="X616" s="348"/>
      <c r="Y616" s="348"/>
      <c r="Z616" s="348"/>
    </row>
    <row r="617" ht="14.25" customHeight="1">
      <c r="A617" s="348"/>
      <c r="B617" s="348"/>
      <c r="C617" s="348"/>
      <c r="D617" s="348"/>
      <c r="E617" s="348"/>
      <c r="F617" s="348"/>
      <c r="G617" s="348"/>
      <c r="H617" s="348"/>
      <c r="I617" s="348"/>
      <c r="J617" s="348"/>
      <c r="K617" s="348"/>
      <c r="L617" s="348"/>
      <c r="M617" s="348"/>
      <c r="N617" s="348"/>
      <c r="O617" s="348"/>
      <c r="P617" s="348"/>
      <c r="Q617" s="348"/>
      <c r="R617" s="348"/>
      <c r="S617" s="348"/>
      <c r="T617" s="348"/>
      <c r="U617" s="348"/>
      <c r="V617" s="348"/>
      <c r="W617" s="348"/>
      <c r="X617" s="348"/>
      <c r="Y617" s="348"/>
      <c r="Z617" s="348"/>
    </row>
    <row r="618" ht="14.25" customHeight="1">
      <c r="A618" s="348"/>
      <c r="B618" s="348"/>
      <c r="C618" s="348"/>
      <c r="D618" s="348"/>
      <c r="E618" s="348"/>
      <c r="F618" s="348"/>
      <c r="G618" s="348"/>
      <c r="H618" s="348"/>
      <c r="I618" s="348"/>
      <c r="J618" s="348"/>
      <c r="K618" s="348"/>
      <c r="L618" s="348"/>
      <c r="M618" s="348"/>
      <c r="N618" s="348"/>
      <c r="O618" s="348"/>
      <c r="P618" s="348"/>
      <c r="Q618" s="348"/>
      <c r="R618" s="348"/>
      <c r="S618" s="348"/>
      <c r="T618" s="348"/>
      <c r="U618" s="348"/>
      <c r="V618" s="348"/>
      <c r="W618" s="348"/>
      <c r="X618" s="348"/>
      <c r="Y618" s="348"/>
      <c r="Z618" s="348"/>
    </row>
    <row r="619" ht="14.25" customHeight="1">
      <c r="A619" s="348"/>
      <c r="B619" s="348"/>
      <c r="C619" s="348"/>
      <c r="D619" s="348"/>
      <c r="E619" s="348"/>
      <c r="F619" s="348"/>
      <c r="G619" s="348"/>
      <c r="H619" s="348"/>
      <c r="I619" s="348"/>
      <c r="J619" s="348"/>
      <c r="K619" s="348"/>
      <c r="L619" s="348"/>
      <c r="M619" s="348"/>
      <c r="N619" s="348"/>
      <c r="O619" s="348"/>
      <c r="P619" s="348"/>
      <c r="Q619" s="348"/>
      <c r="R619" s="348"/>
      <c r="S619" s="348"/>
      <c r="T619" s="348"/>
      <c r="U619" s="348"/>
      <c r="V619" s="348"/>
      <c r="W619" s="348"/>
      <c r="X619" s="348"/>
      <c r="Y619" s="348"/>
      <c r="Z619" s="348"/>
    </row>
    <row r="620" ht="14.25" customHeight="1">
      <c r="A620" s="348"/>
      <c r="B620" s="348"/>
      <c r="C620" s="348"/>
      <c r="D620" s="348"/>
      <c r="E620" s="348"/>
      <c r="F620" s="348"/>
      <c r="G620" s="348"/>
      <c r="H620" s="348"/>
      <c r="I620" s="348"/>
      <c r="J620" s="348"/>
      <c r="K620" s="348"/>
      <c r="L620" s="348"/>
      <c r="M620" s="348"/>
      <c r="N620" s="348"/>
      <c r="O620" s="348"/>
      <c r="P620" s="348"/>
      <c r="Q620" s="348"/>
      <c r="R620" s="348"/>
      <c r="S620" s="348"/>
      <c r="T620" s="348"/>
      <c r="U620" s="348"/>
      <c r="V620" s="348"/>
      <c r="W620" s="348"/>
      <c r="X620" s="348"/>
      <c r="Y620" s="348"/>
      <c r="Z620" s="348"/>
    </row>
    <row r="621" ht="14.25" customHeight="1">
      <c r="A621" s="348"/>
      <c r="B621" s="348"/>
      <c r="C621" s="348"/>
      <c r="D621" s="348"/>
      <c r="E621" s="348"/>
      <c r="F621" s="348"/>
      <c r="G621" s="348"/>
      <c r="H621" s="348"/>
      <c r="I621" s="348"/>
      <c r="J621" s="348"/>
      <c r="K621" s="348"/>
      <c r="L621" s="348"/>
      <c r="M621" s="348"/>
      <c r="N621" s="348"/>
      <c r="O621" s="348"/>
      <c r="P621" s="348"/>
      <c r="Q621" s="348"/>
      <c r="R621" s="348"/>
      <c r="S621" s="348"/>
      <c r="T621" s="348"/>
      <c r="U621" s="348"/>
      <c r="V621" s="348"/>
      <c r="W621" s="348"/>
      <c r="X621" s="348"/>
      <c r="Y621" s="348"/>
      <c r="Z621" s="348"/>
    </row>
    <row r="622" ht="14.25" customHeight="1">
      <c r="A622" s="348"/>
      <c r="B622" s="348"/>
      <c r="C622" s="348"/>
      <c r="D622" s="348"/>
      <c r="E622" s="348"/>
      <c r="F622" s="348"/>
      <c r="G622" s="348"/>
      <c r="H622" s="348"/>
      <c r="I622" s="348"/>
      <c r="J622" s="348"/>
      <c r="K622" s="348"/>
      <c r="L622" s="348"/>
      <c r="M622" s="348"/>
      <c r="N622" s="348"/>
      <c r="O622" s="348"/>
      <c r="P622" s="348"/>
      <c r="Q622" s="348"/>
      <c r="R622" s="348"/>
      <c r="S622" s="348"/>
      <c r="T622" s="348"/>
      <c r="U622" s="348"/>
      <c r="V622" s="348"/>
      <c r="W622" s="348"/>
      <c r="X622" s="348"/>
      <c r="Y622" s="348"/>
      <c r="Z622" s="348"/>
    </row>
    <row r="623" ht="14.25" customHeight="1">
      <c r="A623" s="348"/>
      <c r="B623" s="348"/>
      <c r="C623" s="348"/>
      <c r="D623" s="348"/>
      <c r="E623" s="348"/>
      <c r="F623" s="348"/>
      <c r="G623" s="348"/>
      <c r="H623" s="348"/>
      <c r="I623" s="348"/>
      <c r="J623" s="348"/>
      <c r="K623" s="348"/>
      <c r="L623" s="348"/>
      <c r="M623" s="348"/>
      <c r="N623" s="348"/>
      <c r="O623" s="348"/>
      <c r="P623" s="348"/>
      <c r="Q623" s="348"/>
      <c r="R623" s="348"/>
      <c r="S623" s="348"/>
      <c r="T623" s="348"/>
      <c r="U623" s="348"/>
      <c r="V623" s="348"/>
      <c r="W623" s="348"/>
      <c r="X623" s="348"/>
      <c r="Y623" s="348"/>
      <c r="Z623" s="348"/>
    </row>
    <row r="624" ht="14.25" customHeight="1">
      <c r="A624" s="348"/>
      <c r="B624" s="348"/>
      <c r="C624" s="348"/>
      <c r="D624" s="348"/>
      <c r="E624" s="348"/>
      <c r="F624" s="348"/>
      <c r="G624" s="348"/>
      <c r="H624" s="348"/>
      <c r="I624" s="348"/>
      <c r="J624" s="348"/>
      <c r="K624" s="348"/>
      <c r="L624" s="348"/>
      <c r="M624" s="348"/>
      <c r="N624" s="348"/>
      <c r="O624" s="348"/>
      <c r="P624" s="348"/>
      <c r="Q624" s="348"/>
      <c r="R624" s="348"/>
      <c r="S624" s="348"/>
      <c r="T624" s="348"/>
      <c r="U624" s="348"/>
      <c r="V624" s="348"/>
      <c r="W624" s="348"/>
      <c r="X624" s="348"/>
      <c r="Y624" s="348"/>
      <c r="Z624" s="348"/>
    </row>
    <row r="625" ht="14.25" customHeight="1">
      <c r="A625" s="348"/>
      <c r="B625" s="348"/>
      <c r="C625" s="348"/>
      <c r="D625" s="348"/>
      <c r="E625" s="348"/>
      <c r="F625" s="348"/>
      <c r="G625" s="348"/>
      <c r="H625" s="348"/>
      <c r="I625" s="348"/>
      <c r="J625" s="348"/>
      <c r="K625" s="348"/>
      <c r="L625" s="348"/>
      <c r="M625" s="348"/>
      <c r="N625" s="348"/>
      <c r="O625" s="348"/>
      <c r="P625" s="348"/>
      <c r="Q625" s="348"/>
      <c r="R625" s="348"/>
      <c r="S625" s="348"/>
      <c r="T625" s="348"/>
      <c r="U625" s="348"/>
      <c r="V625" s="348"/>
      <c r="W625" s="348"/>
      <c r="X625" s="348"/>
      <c r="Y625" s="348"/>
      <c r="Z625" s="348"/>
    </row>
    <row r="626" ht="14.25" customHeight="1">
      <c r="A626" s="348"/>
      <c r="B626" s="348"/>
      <c r="C626" s="348"/>
      <c r="D626" s="348"/>
      <c r="E626" s="348"/>
      <c r="F626" s="348"/>
      <c r="G626" s="348"/>
      <c r="H626" s="348"/>
      <c r="I626" s="348"/>
      <c r="J626" s="348"/>
      <c r="K626" s="348"/>
      <c r="L626" s="348"/>
      <c r="M626" s="348"/>
      <c r="N626" s="348"/>
      <c r="O626" s="348"/>
      <c r="P626" s="348"/>
      <c r="Q626" s="348"/>
      <c r="R626" s="348"/>
      <c r="S626" s="348"/>
      <c r="T626" s="348"/>
      <c r="U626" s="348"/>
      <c r="V626" s="348"/>
      <c r="W626" s="348"/>
      <c r="X626" s="348"/>
      <c r="Y626" s="348"/>
      <c r="Z626" s="348"/>
    </row>
    <row r="627" ht="14.25" customHeight="1">
      <c r="A627" s="348"/>
      <c r="B627" s="348"/>
      <c r="C627" s="348"/>
      <c r="D627" s="348"/>
      <c r="E627" s="348"/>
      <c r="F627" s="348"/>
      <c r="G627" s="348"/>
      <c r="H627" s="348"/>
      <c r="I627" s="348"/>
      <c r="J627" s="348"/>
      <c r="K627" s="348"/>
      <c r="L627" s="348"/>
      <c r="M627" s="348"/>
      <c r="N627" s="348"/>
      <c r="O627" s="348"/>
      <c r="P627" s="348"/>
      <c r="Q627" s="348"/>
      <c r="R627" s="348"/>
      <c r="S627" s="348"/>
      <c r="T627" s="348"/>
      <c r="U627" s="348"/>
      <c r="V627" s="348"/>
      <c r="W627" s="348"/>
      <c r="X627" s="348"/>
      <c r="Y627" s="348"/>
      <c r="Z627" s="348"/>
    </row>
    <row r="628" ht="14.25" customHeight="1">
      <c r="A628" s="348"/>
      <c r="B628" s="348"/>
      <c r="C628" s="348"/>
      <c r="D628" s="348"/>
      <c r="E628" s="348"/>
      <c r="F628" s="348"/>
      <c r="G628" s="348"/>
      <c r="H628" s="348"/>
      <c r="I628" s="348"/>
      <c r="J628" s="348"/>
      <c r="K628" s="348"/>
      <c r="L628" s="348"/>
      <c r="M628" s="348"/>
      <c r="N628" s="348"/>
      <c r="O628" s="348"/>
      <c r="P628" s="348"/>
      <c r="Q628" s="348"/>
      <c r="R628" s="348"/>
      <c r="S628" s="348"/>
      <c r="T628" s="348"/>
      <c r="U628" s="348"/>
      <c r="V628" s="348"/>
      <c r="W628" s="348"/>
      <c r="X628" s="348"/>
      <c r="Y628" s="348"/>
      <c r="Z628" s="348"/>
    </row>
    <row r="629" ht="14.25" customHeight="1">
      <c r="A629" s="348"/>
      <c r="B629" s="348"/>
      <c r="C629" s="348"/>
      <c r="D629" s="348"/>
      <c r="E629" s="348"/>
      <c r="F629" s="348"/>
      <c r="G629" s="348"/>
      <c r="H629" s="348"/>
      <c r="I629" s="348"/>
      <c r="J629" s="348"/>
      <c r="K629" s="348"/>
      <c r="L629" s="348"/>
      <c r="M629" s="348"/>
      <c r="N629" s="348"/>
      <c r="O629" s="348"/>
      <c r="P629" s="348"/>
      <c r="Q629" s="348"/>
      <c r="R629" s="348"/>
      <c r="S629" s="348"/>
      <c r="T629" s="348"/>
      <c r="U629" s="348"/>
      <c r="V629" s="348"/>
      <c r="W629" s="348"/>
      <c r="X629" s="348"/>
      <c r="Y629" s="348"/>
      <c r="Z629" s="348"/>
    </row>
    <row r="630" ht="14.25" customHeight="1">
      <c r="A630" s="348"/>
      <c r="B630" s="348"/>
      <c r="C630" s="348"/>
      <c r="D630" s="348"/>
      <c r="E630" s="348"/>
      <c r="F630" s="348"/>
      <c r="G630" s="348"/>
      <c r="H630" s="348"/>
      <c r="I630" s="348"/>
      <c r="J630" s="348"/>
      <c r="K630" s="348"/>
      <c r="L630" s="348"/>
      <c r="M630" s="348"/>
      <c r="N630" s="348"/>
      <c r="O630" s="348"/>
      <c r="P630" s="348"/>
      <c r="Q630" s="348"/>
      <c r="R630" s="348"/>
      <c r="S630" s="348"/>
      <c r="T630" s="348"/>
      <c r="U630" s="348"/>
      <c r="V630" s="348"/>
      <c r="W630" s="348"/>
      <c r="X630" s="348"/>
      <c r="Y630" s="348"/>
      <c r="Z630" s="348"/>
    </row>
    <row r="631" ht="14.25" customHeight="1">
      <c r="A631" s="348"/>
      <c r="B631" s="348"/>
      <c r="C631" s="348"/>
      <c r="D631" s="348"/>
      <c r="E631" s="348"/>
      <c r="F631" s="348"/>
      <c r="G631" s="348"/>
      <c r="H631" s="348"/>
      <c r="I631" s="348"/>
      <c r="J631" s="348"/>
      <c r="K631" s="348"/>
      <c r="L631" s="348"/>
      <c r="M631" s="348"/>
      <c r="N631" s="348"/>
      <c r="O631" s="348"/>
      <c r="P631" s="348"/>
      <c r="Q631" s="348"/>
      <c r="R631" s="348"/>
      <c r="S631" s="348"/>
      <c r="T631" s="348"/>
      <c r="U631" s="348"/>
      <c r="V631" s="348"/>
      <c r="W631" s="348"/>
      <c r="X631" s="348"/>
      <c r="Y631" s="348"/>
      <c r="Z631" s="348"/>
    </row>
    <row r="632" ht="14.25" customHeight="1">
      <c r="A632" s="348"/>
      <c r="B632" s="348"/>
      <c r="C632" s="348"/>
      <c r="D632" s="348"/>
      <c r="E632" s="348"/>
      <c r="F632" s="348"/>
      <c r="G632" s="348"/>
      <c r="H632" s="348"/>
      <c r="I632" s="348"/>
      <c r="J632" s="348"/>
      <c r="K632" s="348"/>
      <c r="L632" s="348"/>
      <c r="M632" s="348"/>
      <c r="N632" s="348"/>
      <c r="O632" s="348"/>
      <c r="P632" s="348"/>
      <c r="Q632" s="348"/>
      <c r="R632" s="348"/>
      <c r="S632" s="348"/>
      <c r="T632" s="348"/>
      <c r="U632" s="348"/>
      <c r="V632" s="348"/>
      <c r="W632" s="348"/>
      <c r="X632" s="348"/>
      <c r="Y632" s="348"/>
      <c r="Z632" s="348"/>
    </row>
    <row r="633" ht="14.25" customHeight="1">
      <c r="A633" s="348"/>
      <c r="B633" s="348"/>
      <c r="C633" s="348"/>
      <c r="D633" s="348"/>
      <c r="E633" s="348"/>
      <c r="F633" s="348"/>
      <c r="G633" s="348"/>
      <c r="H633" s="348"/>
      <c r="I633" s="348"/>
      <c r="J633" s="348"/>
      <c r="K633" s="348"/>
      <c r="L633" s="348"/>
      <c r="M633" s="348"/>
      <c r="N633" s="348"/>
      <c r="O633" s="348"/>
      <c r="P633" s="348"/>
      <c r="Q633" s="348"/>
      <c r="R633" s="348"/>
      <c r="S633" s="348"/>
      <c r="T633" s="348"/>
      <c r="U633" s="348"/>
      <c r="V633" s="348"/>
      <c r="W633" s="348"/>
      <c r="X633" s="348"/>
      <c r="Y633" s="348"/>
      <c r="Z633" s="348"/>
    </row>
    <row r="634" ht="14.25" customHeight="1">
      <c r="A634" s="348"/>
      <c r="B634" s="348"/>
      <c r="C634" s="348"/>
      <c r="D634" s="348"/>
      <c r="E634" s="348"/>
      <c r="F634" s="348"/>
      <c r="G634" s="348"/>
      <c r="H634" s="348"/>
      <c r="I634" s="348"/>
      <c r="J634" s="348"/>
      <c r="K634" s="348"/>
      <c r="L634" s="348"/>
      <c r="M634" s="348"/>
      <c r="N634" s="348"/>
      <c r="O634" s="348"/>
      <c r="P634" s="348"/>
      <c r="Q634" s="348"/>
      <c r="R634" s="348"/>
      <c r="S634" s="348"/>
      <c r="T634" s="348"/>
      <c r="U634" s="348"/>
      <c r="V634" s="348"/>
      <c r="W634" s="348"/>
      <c r="X634" s="348"/>
      <c r="Y634" s="348"/>
      <c r="Z634" s="348"/>
    </row>
    <row r="635" ht="14.25" customHeight="1">
      <c r="A635" s="348"/>
      <c r="B635" s="348"/>
      <c r="C635" s="348"/>
      <c r="D635" s="348"/>
      <c r="E635" s="348"/>
      <c r="F635" s="348"/>
      <c r="G635" s="348"/>
      <c r="H635" s="348"/>
      <c r="I635" s="348"/>
      <c r="J635" s="348"/>
      <c r="K635" s="348"/>
      <c r="L635" s="348"/>
      <c r="M635" s="348"/>
      <c r="N635" s="348"/>
      <c r="O635" s="348"/>
      <c r="P635" s="348"/>
      <c r="Q635" s="348"/>
      <c r="R635" s="348"/>
      <c r="S635" s="348"/>
      <c r="T635" s="348"/>
      <c r="U635" s="348"/>
      <c r="V635" s="348"/>
      <c r="W635" s="348"/>
      <c r="X635" s="348"/>
      <c r="Y635" s="348"/>
      <c r="Z635" s="348"/>
    </row>
    <row r="636" ht="14.25" customHeight="1">
      <c r="A636" s="348"/>
      <c r="B636" s="348"/>
      <c r="C636" s="348"/>
      <c r="D636" s="348"/>
      <c r="E636" s="348"/>
      <c r="F636" s="348"/>
      <c r="G636" s="348"/>
      <c r="H636" s="348"/>
      <c r="I636" s="348"/>
      <c r="J636" s="348"/>
      <c r="K636" s="348"/>
      <c r="L636" s="348"/>
      <c r="M636" s="348"/>
      <c r="N636" s="348"/>
      <c r="O636" s="348"/>
      <c r="P636" s="348"/>
      <c r="Q636" s="348"/>
      <c r="R636" s="348"/>
      <c r="S636" s="348"/>
      <c r="T636" s="348"/>
      <c r="U636" s="348"/>
      <c r="V636" s="348"/>
      <c r="W636" s="348"/>
      <c r="X636" s="348"/>
      <c r="Y636" s="348"/>
      <c r="Z636" s="348"/>
    </row>
    <row r="637" ht="14.25" customHeight="1">
      <c r="A637" s="348"/>
      <c r="B637" s="348"/>
      <c r="C637" s="348"/>
      <c r="D637" s="348"/>
      <c r="E637" s="348"/>
      <c r="F637" s="348"/>
      <c r="G637" s="348"/>
      <c r="H637" s="348"/>
      <c r="I637" s="348"/>
      <c r="J637" s="348"/>
      <c r="K637" s="348"/>
      <c r="L637" s="348"/>
      <c r="M637" s="348"/>
      <c r="N637" s="348"/>
      <c r="O637" s="348"/>
      <c r="P637" s="348"/>
      <c r="Q637" s="348"/>
      <c r="R637" s="348"/>
      <c r="S637" s="348"/>
      <c r="T637" s="348"/>
      <c r="U637" s="348"/>
      <c r="V637" s="348"/>
      <c r="W637" s="348"/>
      <c r="X637" s="348"/>
      <c r="Y637" s="348"/>
      <c r="Z637" s="348"/>
    </row>
    <row r="638" ht="14.25" customHeight="1">
      <c r="A638" s="348"/>
      <c r="B638" s="348"/>
      <c r="C638" s="348"/>
      <c r="D638" s="348"/>
      <c r="E638" s="348"/>
      <c r="F638" s="348"/>
      <c r="G638" s="348"/>
      <c r="H638" s="348"/>
      <c r="I638" s="348"/>
      <c r="J638" s="348"/>
      <c r="K638" s="348"/>
      <c r="L638" s="348"/>
      <c r="M638" s="348"/>
      <c r="N638" s="348"/>
      <c r="O638" s="348"/>
      <c r="P638" s="348"/>
      <c r="Q638" s="348"/>
      <c r="R638" s="348"/>
      <c r="S638" s="348"/>
      <c r="T638" s="348"/>
      <c r="U638" s="348"/>
      <c r="V638" s="348"/>
      <c r="W638" s="348"/>
      <c r="X638" s="348"/>
      <c r="Y638" s="348"/>
      <c r="Z638" s="348"/>
    </row>
    <row r="639" ht="14.25" customHeight="1">
      <c r="A639" s="348"/>
      <c r="B639" s="348"/>
      <c r="C639" s="348"/>
      <c r="D639" s="348"/>
      <c r="E639" s="348"/>
      <c r="F639" s="348"/>
      <c r="G639" s="348"/>
      <c r="H639" s="348"/>
      <c r="I639" s="348"/>
      <c r="J639" s="348"/>
      <c r="K639" s="348"/>
      <c r="L639" s="348"/>
      <c r="M639" s="348"/>
      <c r="N639" s="348"/>
      <c r="O639" s="348"/>
      <c r="P639" s="348"/>
      <c r="Q639" s="348"/>
      <c r="R639" s="348"/>
      <c r="S639" s="348"/>
      <c r="T639" s="348"/>
      <c r="U639" s="348"/>
      <c r="V639" s="348"/>
      <c r="W639" s="348"/>
      <c r="X639" s="348"/>
      <c r="Y639" s="348"/>
      <c r="Z639" s="348"/>
    </row>
    <row r="640" ht="14.25" customHeight="1">
      <c r="A640" s="348"/>
      <c r="B640" s="348"/>
      <c r="C640" s="348"/>
      <c r="D640" s="348"/>
      <c r="E640" s="348"/>
      <c r="F640" s="348"/>
      <c r="G640" s="348"/>
      <c r="H640" s="348"/>
      <c r="I640" s="348"/>
      <c r="J640" s="348"/>
      <c r="K640" s="348"/>
      <c r="L640" s="348"/>
      <c r="M640" s="348"/>
      <c r="N640" s="348"/>
      <c r="O640" s="348"/>
      <c r="P640" s="348"/>
      <c r="Q640" s="348"/>
      <c r="R640" s="348"/>
      <c r="S640" s="348"/>
      <c r="T640" s="348"/>
      <c r="U640" s="348"/>
      <c r="V640" s="348"/>
      <c r="W640" s="348"/>
      <c r="X640" s="348"/>
      <c r="Y640" s="348"/>
      <c r="Z640" s="348"/>
    </row>
    <row r="641" ht="14.25" customHeight="1">
      <c r="A641" s="348"/>
      <c r="B641" s="348"/>
      <c r="C641" s="348"/>
      <c r="D641" s="348"/>
      <c r="E641" s="348"/>
      <c r="F641" s="348"/>
      <c r="G641" s="348"/>
      <c r="H641" s="348"/>
      <c r="I641" s="348"/>
      <c r="J641" s="348"/>
      <c r="K641" s="348"/>
      <c r="L641" s="348"/>
      <c r="M641" s="348"/>
      <c r="N641" s="348"/>
      <c r="O641" s="348"/>
      <c r="P641" s="348"/>
      <c r="Q641" s="348"/>
      <c r="R641" s="348"/>
      <c r="S641" s="348"/>
      <c r="T641" s="348"/>
      <c r="U641" s="348"/>
      <c r="V641" s="348"/>
      <c r="W641" s="348"/>
      <c r="X641" s="348"/>
      <c r="Y641" s="348"/>
      <c r="Z641" s="348"/>
    </row>
    <row r="642" ht="14.25" customHeight="1">
      <c r="A642" s="348"/>
      <c r="B642" s="348"/>
      <c r="C642" s="348"/>
      <c r="D642" s="348"/>
      <c r="E642" s="348"/>
      <c r="F642" s="348"/>
      <c r="G642" s="348"/>
      <c r="H642" s="348"/>
      <c r="I642" s="348"/>
      <c r="J642" s="348"/>
      <c r="K642" s="348"/>
      <c r="L642" s="348"/>
      <c r="M642" s="348"/>
      <c r="N642" s="348"/>
      <c r="O642" s="348"/>
      <c r="P642" s="348"/>
      <c r="Q642" s="348"/>
      <c r="R642" s="348"/>
      <c r="S642" s="348"/>
      <c r="T642" s="348"/>
      <c r="U642" s="348"/>
      <c r="V642" s="348"/>
      <c r="W642" s="348"/>
      <c r="X642" s="348"/>
      <c r="Y642" s="348"/>
      <c r="Z642" s="348"/>
    </row>
    <row r="643" ht="14.25" customHeight="1">
      <c r="A643" s="348"/>
      <c r="B643" s="348"/>
      <c r="C643" s="348"/>
      <c r="D643" s="348"/>
      <c r="E643" s="348"/>
      <c r="F643" s="348"/>
      <c r="G643" s="348"/>
      <c r="H643" s="348"/>
      <c r="I643" s="348"/>
      <c r="J643" s="348"/>
      <c r="K643" s="348"/>
      <c r="L643" s="348"/>
      <c r="M643" s="348"/>
      <c r="N643" s="348"/>
      <c r="O643" s="348"/>
      <c r="P643" s="348"/>
      <c r="Q643" s="348"/>
      <c r="R643" s="348"/>
      <c r="S643" s="348"/>
      <c r="T643" s="348"/>
      <c r="U643" s="348"/>
      <c r="V643" s="348"/>
      <c r="W643" s="348"/>
      <c r="X643" s="348"/>
      <c r="Y643" s="348"/>
      <c r="Z643" s="348"/>
    </row>
    <row r="644" ht="14.25" customHeight="1">
      <c r="A644" s="348"/>
      <c r="B644" s="348"/>
      <c r="C644" s="348"/>
      <c r="D644" s="348"/>
      <c r="E644" s="348"/>
      <c r="F644" s="348"/>
      <c r="G644" s="348"/>
      <c r="H644" s="348"/>
      <c r="I644" s="348"/>
      <c r="J644" s="348"/>
      <c r="K644" s="348"/>
      <c r="L644" s="348"/>
      <c r="M644" s="348"/>
      <c r="N644" s="348"/>
      <c r="O644" s="348"/>
      <c r="P644" s="348"/>
      <c r="Q644" s="348"/>
      <c r="R644" s="348"/>
      <c r="S644" s="348"/>
      <c r="T644" s="348"/>
      <c r="U644" s="348"/>
      <c r="V644" s="348"/>
      <c r="W644" s="348"/>
      <c r="X644" s="348"/>
      <c r="Y644" s="348"/>
      <c r="Z644" s="348"/>
    </row>
    <row r="645" ht="14.25" customHeight="1">
      <c r="A645" s="348"/>
      <c r="B645" s="348"/>
      <c r="C645" s="348"/>
      <c r="D645" s="348"/>
      <c r="E645" s="348"/>
      <c r="F645" s="348"/>
      <c r="G645" s="348"/>
      <c r="H645" s="348"/>
      <c r="I645" s="348"/>
      <c r="J645" s="348"/>
      <c r="K645" s="348"/>
      <c r="L645" s="348"/>
      <c r="M645" s="348"/>
      <c r="N645" s="348"/>
      <c r="O645" s="348"/>
      <c r="P645" s="348"/>
      <c r="Q645" s="348"/>
      <c r="R645" s="348"/>
      <c r="S645" s="348"/>
      <c r="T645" s="348"/>
      <c r="U645" s="348"/>
      <c r="V645" s="348"/>
      <c r="W645" s="348"/>
      <c r="X645" s="348"/>
      <c r="Y645" s="348"/>
      <c r="Z645" s="348"/>
    </row>
    <row r="646" ht="14.25" customHeight="1">
      <c r="A646" s="348"/>
      <c r="B646" s="348"/>
      <c r="C646" s="348"/>
      <c r="D646" s="348"/>
      <c r="E646" s="348"/>
      <c r="F646" s="348"/>
      <c r="G646" s="348"/>
      <c r="H646" s="348"/>
      <c r="I646" s="348"/>
      <c r="J646" s="348"/>
      <c r="K646" s="348"/>
      <c r="L646" s="348"/>
      <c r="M646" s="348"/>
      <c r="N646" s="348"/>
      <c r="O646" s="348"/>
      <c r="P646" s="348"/>
      <c r="Q646" s="348"/>
      <c r="R646" s="348"/>
      <c r="S646" s="348"/>
      <c r="T646" s="348"/>
      <c r="U646" s="348"/>
      <c r="V646" s="348"/>
      <c r="W646" s="348"/>
      <c r="X646" s="348"/>
      <c r="Y646" s="348"/>
      <c r="Z646" s="348"/>
    </row>
    <row r="647" ht="14.25" customHeight="1">
      <c r="A647" s="348"/>
      <c r="B647" s="348"/>
      <c r="C647" s="348"/>
      <c r="D647" s="348"/>
      <c r="E647" s="348"/>
      <c r="F647" s="348"/>
      <c r="G647" s="348"/>
      <c r="H647" s="348"/>
      <c r="I647" s="348"/>
      <c r="J647" s="348"/>
      <c r="K647" s="348"/>
      <c r="L647" s="348"/>
      <c r="M647" s="348"/>
      <c r="N647" s="348"/>
      <c r="O647" s="348"/>
      <c r="P647" s="348"/>
      <c r="Q647" s="348"/>
      <c r="R647" s="348"/>
      <c r="S647" s="348"/>
      <c r="T647" s="348"/>
      <c r="U647" s="348"/>
      <c r="V647" s="348"/>
      <c r="W647" s="348"/>
      <c r="X647" s="348"/>
      <c r="Y647" s="348"/>
      <c r="Z647" s="348"/>
    </row>
    <row r="648" ht="14.25" customHeight="1">
      <c r="A648" s="348"/>
      <c r="B648" s="348"/>
      <c r="C648" s="348"/>
      <c r="D648" s="348"/>
      <c r="E648" s="348"/>
      <c r="F648" s="348"/>
      <c r="G648" s="348"/>
      <c r="H648" s="348"/>
      <c r="I648" s="348"/>
      <c r="J648" s="348"/>
      <c r="K648" s="348"/>
      <c r="L648" s="348"/>
      <c r="M648" s="348"/>
      <c r="N648" s="348"/>
      <c r="O648" s="348"/>
      <c r="P648" s="348"/>
      <c r="Q648" s="348"/>
      <c r="R648" s="348"/>
      <c r="S648" s="348"/>
      <c r="T648" s="348"/>
      <c r="U648" s="348"/>
      <c r="V648" s="348"/>
      <c r="W648" s="348"/>
      <c r="X648" s="348"/>
      <c r="Y648" s="348"/>
      <c r="Z648" s="348"/>
    </row>
    <row r="649" ht="14.25" customHeight="1">
      <c r="A649" s="348"/>
      <c r="B649" s="348"/>
      <c r="C649" s="348"/>
      <c r="D649" s="348"/>
      <c r="E649" s="348"/>
      <c r="F649" s="348"/>
      <c r="G649" s="348"/>
      <c r="H649" s="348"/>
      <c r="I649" s="348"/>
      <c r="J649" s="348"/>
      <c r="K649" s="348"/>
      <c r="L649" s="348"/>
      <c r="M649" s="348"/>
      <c r="N649" s="348"/>
      <c r="O649" s="348"/>
      <c r="P649" s="348"/>
      <c r="Q649" s="348"/>
      <c r="R649" s="348"/>
      <c r="S649" s="348"/>
      <c r="T649" s="348"/>
      <c r="U649" s="348"/>
      <c r="V649" s="348"/>
      <c r="W649" s="348"/>
      <c r="X649" s="348"/>
      <c r="Y649" s="348"/>
      <c r="Z649" s="348"/>
    </row>
    <row r="650" ht="14.25" customHeight="1">
      <c r="A650" s="348"/>
      <c r="B650" s="348"/>
      <c r="C650" s="348"/>
      <c r="D650" s="348"/>
      <c r="E650" s="348"/>
      <c r="F650" s="348"/>
      <c r="G650" s="348"/>
      <c r="H650" s="348"/>
      <c r="I650" s="348"/>
      <c r="J650" s="348"/>
      <c r="K650" s="348"/>
      <c r="L650" s="348"/>
      <c r="M650" s="348"/>
      <c r="N650" s="348"/>
      <c r="O650" s="348"/>
      <c r="P650" s="348"/>
      <c r="Q650" s="348"/>
      <c r="R650" s="348"/>
      <c r="S650" s="348"/>
      <c r="T650" s="348"/>
      <c r="U650" s="348"/>
      <c r="V650" s="348"/>
      <c r="W650" s="348"/>
      <c r="X650" s="348"/>
      <c r="Y650" s="348"/>
      <c r="Z650" s="348"/>
    </row>
    <row r="651" ht="14.25" customHeight="1">
      <c r="A651" s="348"/>
      <c r="B651" s="348"/>
      <c r="C651" s="348"/>
      <c r="D651" s="348"/>
      <c r="E651" s="348"/>
      <c r="F651" s="348"/>
      <c r="G651" s="348"/>
      <c r="H651" s="348"/>
      <c r="I651" s="348"/>
      <c r="J651" s="348"/>
      <c r="K651" s="348"/>
      <c r="L651" s="348"/>
      <c r="M651" s="348"/>
      <c r="N651" s="348"/>
      <c r="O651" s="348"/>
      <c r="P651" s="348"/>
      <c r="Q651" s="348"/>
      <c r="R651" s="348"/>
      <c r="S651" s="348"/>
      <c r="T651" s="348"/>
      <c r="U651" s="348"/>
      <c r="V651" s="348"/>
      <c r="W651" s="348"/>
      <c r="X651" s="348"/>
      <c r="Y651" s="348"/>
      <c r="Z651" s="348"/>
    </row>
    <row r="652" ht="14.25" customHeight="1">
      <c r="A652" s="348"/>
      <c r="B652" s="348"/>
      <c r="C652" s="348"/>
      <c r="D652" s="348"/>
      <c r="E652" s="348"/>
      <c r="F652" s="348"/>
      <c r="G652" s="348"/>
      <c r="H652" s="348"/>
      <c r="I652" s="348"/>
      <c r="J652" s="348"/>
      <c r="K652" s="348"/>
      <c r="L652" s="348"/>
      <c r="M652" s="348"/>
      <c r="N652" s="348"/>
      <c r="O652" s="348"/>
      <c r="P652" s="348"/>
      <c r="Q652" s="348"/>
      <c r="R652" s="348"/>
      <c r="S652" s="348"/>
      <c r="T652" s="348"/>
      <c r="U652" s="348"/>
      <c r="V652" s="348"/>
      <c r="W652" s="348"/>
      <c r="X652" s="348"/>
      <c r="Y652" s="348"/>
      <c r="Z652" s="348"/>
    </row>
    <row r="653" ht="14.25" customHeight="1">
      <c r="A653" s="348"/>
      <c r="B653" s="348"/>
      <c r="C653" s="348"/>
      <c r="D653" s="348"/>
      <c r="E653" s="348"/>
      <c r="F653" s="348"/>
      <c r="G653" s="348"/>
      <c r="H653" s="348"/>
      <c r="I653" s="348"/>
      <c r="J653" s="348"/>
      <c r="K653" s="348"/>
      <c r="L653" s="348"/>
      <c r="M653" s="348"/>
      <c r="N653" s="348"/>
      <c r="O653" s="348"/>
      <c r="P653" s="348"/>
      <c r="Q653" s="348"/>
      <c r="R653" s="348"/>
      <c r="S653" s="348"/>
      <c r="T653" s="348"/>
      <c r="U653" s="348"/>
      <c r="V653" s="348"/>
      <c r="W653" s="348"/>
      <c r="X653" s="348"/>
      <c r="Y653" s="348"/>
      <c r="Z653" s="348"/>
    </row>
    <row r="654" ht="14.25" customHeight="1">
      <c r="A654" s="348"/>
      <c r="B654" s="348"/>
      <c r="C654" s="348"/>
      <c r="D654" s="348"/>
      <c r="E654" s="348"/>
      <c r="F654" s="348"/>
      <c r="G654" s="348"/>
      <c r="H654" s="348"/>
      <c r="I654" s="348"/>
      <c r="J654" s="348"/>
      <c r="K654" s="348"/>
      <c r="L654" s="348"/>
      <c r="M654" s="348"/>
      <c r="N654" s="348"/>
      <c r="O654" s="348"/>
      <c r="P654" s="348"/>
      <c r="Q654" s="348"/>
      <c r="R654" s="348"/>
      <c r="S654" s="348"/>
      <c r="T654" s="348"/>
      <c r="U654" s="348"/>
      <c r="V654" s="348"/>
      <c r="W654" s="348"/>
      <c r="X654" s="348"/>
      <c r="Y654" s="348"/>
      <c r="Z654" s="348"/>
    </row>
    <row r="655" ht="14.25" customHeight="1">
      <c r="A655" s="348"/>
      <c r="B655" s="348"/>
      <c r="C655" s="348"/>
      <c r="D655" s="348"/>
      <c r="E655" s="348"/>
      <c r="F655" s="348"/>
      <c r="G655" s="348"/>
      <c r="H655" s="348"/>
      <c r="I655" s="348"/>
      <c r="J655" s="348"/>
      <c r="K655" s="348"/>
      <c r="L655" s="348"/>
      <c r="M655" s="348"/>
      <c r="N655" s="348"/>
      <c r="O655" s="348"/>
      <c r="P655" s="348"/>
      <c r="Q655" s="348"/>
      <c r="R655" s="348"/>
      <c r="S655" s="348"/>
      <c r="T655" s="348"/>
      <c r="U655" s="348"/>
      <c r="V655" s="348"/>
      <c r="W655" s="348"/>
      <c r="X655" s="348"/>
      <c r="Y655" s="348"/>
      <c r="Z655" s="348"/>
    </row>
    <row r="656" ht="14.25" customHeight="1">
      <c r="A656" s="348"/>
      <c r="B656" s="348"/>
      <c r="C656" s="348"/>
      <c r="D656" s="348"/>
      <c r="E656" s="348"/>
      <c r="F656" s="348"/>
      <c r="G656" s="348"/>
      <c r="H656" s="348"/>
      <c r="I656" s="348"/>
      <c r="J656" s="348"/>
      <c r="K656" s="348"/>
      <c r="L656" s="348"/>
      <c r="M656" s="348"/>
      <c r="N656" s="348"/>
      <c r="O656" s="348"/>
      <c r="P656" s="348"/>
      <c r="Q656" s="348"/>
      <c r="R656" s="348"/>
      <c r="S656" s="348"/>
      <c r="T656" s="348"/>
      <c r="U656" s="348"/>
      <c r="V656" s="348"/>
      <c r="W656" s="348"/>
      <c r="X656" s="348"/>
      <c r="Y656" s="348"/>
      <c r="Z656" s="348"/>
    </row>
    <row r="657" ht="14.25" customHeight="1">
      <c r="A657" s="348"/>
      <c r="B657" s="348"/>
      <c r="C657" s="348"/>
      <c r="D657" s="348"/>
      <c r="E657" s="348"/>
      <c r="F657" s="348"/>
      <c r="G657" s="348"/>
      <c r="H657" s="348"/>
      <c r="I657" s="348"/>
      <c r="J657" s="348"/>
      <c r="K657" s="348"/>
      <c r="L657" s="348"/>
      <c r="M657" s="348"/>
      <c r="N657" s="348"/>
      <c r="O657" s="348"/>
      <c r="P657" s="348"/>
      <c r="Q657" s="348"/>
      <c r="R657" s="348"/>
      <c r="S657" s="348"/>
      <c r="T657" s="348"/>
      <c r="U657" s="348"/>
      <c r="V657" s="348"/>
      <c r="W657" s="348"/>
      <c r="X657" s="348"/>
      <c r="Y657" s="348"/>
      <c r="Z657" s="348"/>
    </row>
    <row r="658" ht="14.25" customHeight="1">
      <c r="A658" s="348"/>
      <c r="B658" s="348"/>
      <c r="C658" s="348"/>
      <c r="D658" s="348"/>
      <c r="E658" s="348"/>
      <c r="F658" s="348"/>
      <c r="G658" s="348"/>
      <c r="H658" s="348"/>
      <c r="I658" s="348"/>
      <c r="J658" s="348"/>
      <c r="K658" s="348"/>
      <c r="L658" s="348"/>
      <c r="M658" s="348"/>
      <c r="N658" s="348"/>
      <c r="O658" s="348"/>
      <c r="P658" s="348"/>
      <c r="Q658" s="348"/>
      <c r="R658" s="348"/>
      <c r="S658" s="348"/>
      <c r="T658" s="348"/>
      <c r="U658" s="348"/>
      <c r="V658" s="348"/>
      <c r="W658" s="348"/>
      <c r="X658" s="348"/>
      <c r="Y658" s="348"/>
      <c r="Z658" s="348"/>
    </row>
    <row r="659" ht="14.25" customHeight="1">
      <c r="A659" s="348"/>
      <c r="B659" s="348"/>
      <c r="C659" s="348"/>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row>
    <row r="660" ht="14.25" customHeight="1">
      <c r="A660" s="348"/>
      <c r="B660" s="348"/>
      <c r="C660" s="348"/>
      <c r="D660" s="348"/>
      <c r="E660" s="348"/>
      <c r="F660" s="348"/>
      <c r="G660" s="348"/>
      <c r="H660" s="348"/>
      <c r="I660" s="348"/>
      <c r="J660" s="348"/>
      <c r="K660" s="348"/>
      <c r="L660" s="348"/>
      <c r="M660" s="348"/>
      <c r="N660" s="348"/>
      <c r="O660" s="348"/>
      <c r="P660" s="348"/>
      <c r="Q660" s="348"/>
      <c r="R660" s="348"/>
      <c r="S660" s="348"/>
      <c r="T660" s="348"/>
      <c r="U660" s="348"/>
      <c r="V660" s="348"/>
      <c r="W660" s="348"/>
      <c r="X660" s="348"/>
      <c r="Y660" s="348"/>
      <c r="Z660" s="348"/>
    </row>
    <row r="661" ht="14.25" customHeight="1">
      <c r="A661" s="348"/>
      <c r="B661" s="348"/>
      <c r="C661" s="348"/>
      <c r="D661" s="348"/>
      <c r="E661" s="348"/>
      <c r="F661" s="348"/>
      <c r="G661" s="348"/>
      <c r="H661" s="348"/>
      <c r="I661" s="348"/>
      <c r="J661" s="348"/>
      <c r="K661" s="348"/>
      <c r="L661" s="348"/>
      <c r="M661" s="348"/>
      <c r="N661" s="348"/>
      <c r="O661" s="348"/>
      <c r="P661" s="348"/>
      <c r="Q661" s="348"/>
      <c r="R661" s="348"/>
      <c r="S661" s="348"/>
      <c r="T661" s="348"/>
      <c r="U661" s="348"/>
      <c r="V661" s="348"/>
      <c r="W661" s="348"/>
      <c r="X661" s="348"/>
      <c r="Y661" s="348"/>
      <c r="Z661" s="348"/>
    </row>
    <row r="662" ht="14.25" customHeight="1">
      <c r="A662" s="348"/>
      <c r="B662" s="348"/>
      <c r="C662" s="348"/>
      <c r="D662" s="348"/>
      <c r="E662" s="348"/>
      <c r="F662" s="348"/>
      <c r="G662" s="348"/>
      <c r="H662" s="348"/>
      <c r="I662" s="348"/>
      <c r="J662" s="348"/>
      <c r="K662" s="348"/>
      <c r="L662" s="348"/>
      <c r="M662" s="348"/>
      <c r="N662" s="348"/>
      <c r="O662" s="348"/>
      <c r="P662" s="348"/>
      <c r="Q662" s="348"/>
      <c r="R662" s="348"/>
      <c r="S662" s="348"/>
      <c r="T662" s="348"/>
      <c r="U662" s="348"/>
      <c r="V662" s="348"/>
      <c r="W662" s="348"/>
      <c r="X662" s="348"/>
      <c r="Y662" s="348"/>
      <c r="Z662" s="348"/>
    </row>
    <row r="663" ht="14.25" customHeight="1">
      <c r="A663" s="348"/>
      <c r="B663" s="348"/>
      <c r="C663" s="348"/>
      <c r="D663" s="348"/>
      <c r="E663" s="348"/>
      <c r="F663" s="348"/>
      <c r="G663" s="348"/>
      <c r="H663" s="348"/>
      <c r="I663" s="348"/>
      <c r="J663" s="348"/>
      <c r="K663" s="348"/>
      <c r="L663" s="348"/>
      <c r="M663" s="348"/>
      <c r="N663" s="348"/>
      <c r="O663" s="348"/>
      <c r="P663" s="348"/>
      <c r="Q663" s="348"/>
      <c r="R663" s="348"/>
      <c r="S663" s="348"/>
      <c r="T663" s="348"/>
      <c r="U663" s="348"/>
      <c r="V663" s="348"/>
      <c r="W663" s="348"/>
      <c r="X663" s="348"/>
      <c r="Y663" s="348"/>
      <c r="Z663" s="348"/>
    </row>
    <row r="664" ht="14.25" customHeight="1">
      <c r="A664" s="348"/>
      <c r="B664" s="348"/>
      <c r="C664" s="348"/>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row>
    <row r="665" ht="14.25" customHeight="1">
      <c r="A665" s="348"/>
      <c r="B665" s="348"/>
      <c r="C665" s="348"/>
      <c r="D665" s="348"/>
      <c r="E665" s="348"/>
      <c r="F665" s="348"/>
      <c r="G665" s="348"/>
      <c r="H665" s="348"/>
      <c r="I665" s="348"/>
      <c r="J665" s="348"/>
      <c r="K665" s="348"/>
      <c r="L665" s="348"/>
      <c r="M665" s="348"/>
      <c r="N665" s="348"/>
      <c r="O665" s="348"/>
      <c r="P665" s="348"/>
      <c r="Q665" s="348"/>
      <c r="R665" s="348"/>
      <c r="S665" s="348"/>
      <c r="T665" s="348"/>
      <c r="U665" s="348"/>
      <c r="V665" s="348"/>
      <c r="W665" s="348"/>
      <c r="X665" s="348"/>
      <c r="Y665" s="348"/>
      <c r="Z665" s="348"/>
    </row>
    <row r="666" ht="14.25" customHeight="1">
      <c r="A666" s="348"/>
      <c r="B666" s="348"/>
      <c r="C666" s="348"/>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row>
    <row r="667" ht="14.25" customHeight="1">
      <c r="A667" s="348"/>
      <c r="B667" s="348"/>
      <c r="C667" s="348"/>
      <c r="D667" s="348"/>
      <c r="E667" s="348"/>
      <c r="F667" s="348"/>
      <c r="G667" s="348"/>
      <c r="H667" s="348"/>
      <c r="I667" s="348"/>
      <c r="J667" s="348"/>
      <c r="K667" s="348"/>
      <c r="L667" s="348"/>
      <c r="M667" s="348"/>
      <c r="N667" s="348"/>
      <c r="O667" s="348"/>
      <c r="P667" s="348"/>
      <c r="Q667" s="348"/>
      <c r="R667" s="348"/>
      <c r="S667" s="348"/>
      <c r="T667" s="348"/>
      <c r="U667" s="348"/>
      <c r="V667" s="348"/>
      <c r="W667" s="348"/>
      <c r="X667" s="348"/>
      <c r="Y667" s="348"/>
      <c r="Z667" s="348"/>
    </row>
    <row r="668" ht="14.25" customHeight="1">
      <c r="A668" s="348"/>
      <c r="B668" s="348"/>
      <c r="C668" s="348"/>
      <c r="D668" s="348"/>
      <c r="E668" s="348"/>
      <c r="F668" s="348"/>
      <c r="G668" s="348"/>
      <c r="H668" s="348"/>
      <c r="I668" s="348"/>
      <c r="J668" s="348"/>
      <c r="K668" s="348"/>
      <c r="L668" s="348"/>
      <c r="M668" s="348"/>
      <c r="N668" s="348"/>
      <c r="O668" s="348"/>
      <c r="P668" s="348"/>
      <c r="Q668" s="348"/>
      <c r="R668" s="348"/>
      <c r="S668" s="348"/>
      <c r="T668" s="348"/>
      <c r="U668" s="348"/>
      <c r="V668" s="348"/>
      <c r="W668" s="348"/>
      <c r="X668" s="348"/>
      <c r="Y668" s="348"/>
      <c r="Z668" s="348"/>
    </row>
    <row r="669" ht="14.25" customHeight="1">
      <c r="A669" s="348"/>
      <c r="B669" s="348"/>
      <c r="C669" s="348"/>
      <c r="D669" s="348"/>
      <c r="E669" s="348"/>
      <c r="F669" s="348"/>
      <c r="G669" s="348"/>
      <c r="H669" s="348"/>
      <c r="I669" s="348"/>
      <c r="J669" s="348"/>
      <c r="K669" s="348"/>
      <c r="L669" s="348"/>
      <c r="M669" s="348"/>
      <c r="N669" s="348"/>
      <c r="O669" s="348"/>
      <c r="P669" s="348"/>
      <c r="Q669" s="348"/>
      <c r="R669" s="348"/>
      <c r="S669" s="348"/>
      <c r="T669" s="348"/>
      <c r="U669" s="348"/>
      <c r="V669" s="348"/>
      <c r="W669" s="348"/>
      <c r="X669" s="348"/>
      <c r="Y669" s="348"/>
      <c r="Z669" s="348"/>
    </row>
    <row r="670" ht="14.25" customHeight="1">
      <c r="A670" s="348"/>
      <c r="B670" s="348"/>
      <c r="C670" s="348"/>
      <c r="D670" s="348"/>
      <c r="E670" s="348"/>
      <c r="F670" s="348"/>
      <c r="G670" s="348"/>
      <c r="H670" s="348"/>
      <c r="I670" s="348"/>
      <c r="J670" s="348"/>
      <c r="K670" s="348"/>
      <c r="L670" s="348"/>
      <c r="M670" s="348"/>
      <c r="N670" s="348"/>
      <c r="O670" s="348"/>
      <c r="P670" s="348"/>
      <c r="Q670" s="348"/>
      <c r="R670" s="348"/>
      <c r="S670" s="348"/>
      <c r="T670" s="348"/>
      <c r="U670" s="348"/>
      <c r="V670" s="348"/>
      <c r="W670" s="348"/>
      <c r="X670" s="348"/>
      <c r="Y670" s="348"/>
      <c r="Z670" s="348"/>
    </row>
    <row r="671" ht="14.25" customHeight="1">
      <c r="A671" s="348"/>
      <c r="B671" s="348"/>
      <c r="C671" s="348"/>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row>
    <row r="672" ht="14.25" customHeight="1">
      <c r="A672" s="348"/>
      <c r="B672" s="348"/>
      <c r="C672" s="348"/>
      <c r="D672" s="348"/>
      <c r="E672" s="348"/>
      <c r="F672" s="348"/>
      <c r="G672" s="348"/>
      <c r="H672" s="348"/>
      <c r="I672" s="348"/>
      <c r="J672" s="348"/>
      <c r="K672" s="348"/>
      <c r="L672" s="348"/>
      <c r="M672" s="348"/>
      <c r="N672" s="348"/>
      <c r="O672" s="348"/>
      <c r="P672" s="348"/>
      <c r="Q672" s="348"/>
      <c r="R672" s="348"/>
      <c r="S672" s="348"/>
      <c r="T672" s="348"/>
      <c r="U672" s="348"/>
      <c r="V672" s="348"/>
      <c r="W672" s="348"/>
      <c r="X672" s="348"/>
      <c r="Y672" s="348"/>
      <c r="Z672" s="348"/>
    </row>
    <row r="673" ht="14.25" customHeight="1">
      <c r="A673" s="348"/>
      <c r="B673" s="348"/>
      <c r="C673" s="348"/>
      <c r="D673" s="348"/>
      <c r="E673" s="348"/>
      <c r="F673" s="348"/>
      <c r="G673" s="348"/>
      <c r="H673" s="348"/>
      <c r="I673" s="348"/>
      <c r="J673" s="348"/>
      <c r="K673" s="348"/>
      <c r="L673" s="348"/>
      <c r="M673" s="348"/>
      <c r="N673" s="348"/>
      <c r="O673" s="348"/>
      <c r="P673" s="348"/>
      <c r="Q673" s="348"/>
      <c r="R673" s="348"/>
      <c r="S673" s="348"/>
      <c r="T673" s="348"/>
      <c r="U673" s="348"/>
      <c r="V673" s="348"/>
      <c r="W673" s="348"/>
      <c r="X673" s="348"/>
      <c r="Y673" s="348"/>
      <c r="Z673" s="348"/>
    </row>
    <row r="674" ht="14.25" customHeight="1">
      <c r="A674" s="348"/>
      <c r="B674" s="348"/>
      <c r="C674" s="348"/>
      <c r="D674" s="348"/>
      <c r="E674" s="348"/>
      <c r="F674" s="348"/>
      <c r="G674" s="348"/>
      <c r="H674" s="348"/>
      <c r="I674" s="348"/>
      <c r="J674" s="348"/>
      <c r="K674" s="348"/>
      <c r="L674" s="348"/>
      <c r="M674" s="348"/>
      <c r="N674" s="348"/>
      <c r="O674" s="348"/>
      <c r="P674" s="348"/>
      <c r="Q674" s="348"/>
      <c r="R674" s="348"/>
      <c r="S674" s="348"/>
      <c r="T674" s="348"/>
      <c r="U674" s="348"/>
      <c r="V674" s="348"/>
      <c r="W674" s="348"/>
      <c r="X674" s="348"/>
      <c r="Y674" s="348"/>
      <c r="Z674" s="348"/>
    </row>
    <row r="675" ht="14.25" customHeight="1">
      <c r="A675" s="348"/>
      <c r="B675" s="348"/>
      <c r="C675" s="348"/>
      <c r="D675" s="348"/>
      <c r="E675" s="348"/>
      <c r="F675" s="348"/>
      <c r="G675" s="348"/>
      <c r="H675" s="348"/>
      <c r="I675" s="348"/>
      <c r="J675" s="348"/>
      <c r="K675" s="348"/>
      <c r="L675" s="348"/>
      <c r="M675" s="348"/>
      <c r="N675" s="348"/>
      <c r="O675" s="348"/>
      <c r="P675" s="348"/>
      <c r="Q675" s="348"/>
      <c r="R675" s="348"/>
      <c r="S675" s="348"/>
      <c r="T675" s="348"/>
      <c r="U675" s="348"/>
      <c r="V675" s="348"/>
      <c r="W675" s="348"/>
      <c r="X675" s="348"/>
      <c r="Y675" s="348"/>
      <c r="Z675" s="348"/>
    </row>
    <row r="676" ht="14.25" customHeight="1">
      <c r="A676" s="348"/>
      <c r="B676" s="348"/>
      <c r="C676" s="348"/>
      <c r="D676" s="348"/>
      <c r="E676" s="348"/>
      <c r="F676" s="348"/>
      <c r="G676" s="348"/>
      <c r="H676" s="348"/>
      <c r="I676" s="348"/>
      <c r="J676" s="348"/>
      <c r="K676" s="348"/>
      <c r="L676" s="348"/>
      <c r="M676" s="348"/>
      <c r="N676" s="348"/>
      <c r="O676" s="348"/>
      <c r="P676" s="348"/>
      <c r="Q676" s="348"/>
      <c r="R676" s="348"/>
      <c r="S676" s="348"/>
      <c r="T676" s="348"/>
      <c r="U676" s="348"/>
      <c r="V676" s="348"/>
      <c r="W676" s="348"/>
      <c r="X676" s="348"/>
      <c r="Y676" s="348"/>
      <c r="Z676" s="348"/>
    </row>
    <row r="677" ht="14.25" customHeight="1">
      <c r="A677" s="348"/>
      <c r="B677" s="348"/>
      <c r="C677" s="348"/>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row>
    <row r="678" ht="14.25" customHeight="1">
      <c r="A678" s="348"/>
      <c r="B678" s="348"/>
      <c r="C678" s="348"/>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row>
    <row r="679" ht="14.25" customHeight="1">
      <c r="A679" s="348"/>
      <c r="B679" s="348"/>
      <c r="C679" s="348"/>
      <c r="D679" s="348"/>
      <c r="E679" s="348"/>
      <c r="F679" s="348"/>
      <c r="G679" s="348"/>
      <c r="H679" s="348"/>
      <c r="I679" s="348"/>
      <c r="J679" s="348"/>
      <c r="K679" s="348"/>
      <c r="L679" s="348"/>
      <c r="M679" s="348"/>
      <c r="N679" s="348"/>
      <c r="O679" s="348"/>
      <c r="P679" s="348"/>
      <c r="Q679" s="348"/>
      <c r="R679" s="348"/>
      <c r="S679" s="348"/>
      <c r="T679" s="348"/>
      <c r="U679" s="348"/>
      <c r="V679" s="348"/>
      <c r="W679" s="348"/>
      <c r="X679" s="348"/>
      <c r="Y679" s="348"/>
      <c r="Z679" s="348"/>
    </row>
    <row r="680" ht="14.25" customHeight="1">
      <c r="A680" s="348"/>
      <c r="B680" s="348"/>
      <c r="C680" s="348"/>
      <c r="D680" s="348"/>
      <c r="E680" s="348"/>
      <c r="F680" s="348"/>
      <c r="G680" s="348"/>
      <c r="H680" s="348"/>
      <c r="I680" s="348"/>
      <c r="J680" s="348"/>
      <c r="K680" s="348"/>
      <c r="L680" s="348"/>
      <c r="M680" s="348"/>
      <c r="N680" s="348"/>
      <c r="O680" s="348"/>
      <c r="P680" s="348"/>
      <c r="Q680" s="348"/>
      <c r="R680" s="348"/>
      <c r="S680" s="348"/>
      <c r="T680" s="348"/>
      <c r="U680" s="348"/>
      <c r="V680" s="348"/>
      <c r="W680" s="348"/>
      <c r="X680" s="348"/>
      <c r="Y680" s="348"/>
      <c r="Z680" s="348"/>
    </row>
    <row r="681" ht="14.25" customHeight="1">
      <c r="A681" s="348"/>
      <c r="B681" s="348"/>
      <c r="C681" s="348"/>
      <c r="D681" s="348"/>
      <c r="E681" s="348"/>
      <c r="F681" s="348"/>
      <c r="G681" s="348"/>
      <c r="H681" s="348"/>
      <c r="I681" s="348"/>
      <c r="J681" s="348"/>
      <c r="K681" s="348"/>
      <c r="L681" s="348"/>
      <c r="M681" s="348"/>
      <c r="N681" s="348"/>
      <c r="O681" s="348"/>
      <c r="P681" s="348"/>
      <c r="Q681" s="348"/>
      <c r="R681" s="348"/>
      <c r="S681" s="348"/>
      <c r="T681" s="348"/>
      <c r="U681" s="348"/>
      <c r="V681" s="348"/>
      <c r="W681" s="348"/>
      <c r="X681" s="348"/>
      <c r="Y681" s="348"/>
      <c r="Z681" s="348"/>
    </row>
    <row r="682" ht="14.25" customHeight="1">
      <c r="A682" s="348"/>
      <c r="B682" s="348"/>
      <c r="C682" s="348"/>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row>
    <row r="683" ht="14.25" customHeight="1">
      <c r="A683" s="348"/>
      <c r="B683" s="348"/>
      <c r="C683" s="348"/>
      <c r="D683" s="348"/>
      <c r="E683" s="348"/>
      <c r="F683" s="348"/>
      <c r="G683" s="348"/>
      <c r="H683" s="348"/>
      <c r="I683" s="348"/>
      <c r="J683" s="348"/>
      <c r="K683" s="348"/>
      <c r="L683" s="348"/>
      <c r="M683" s="348"/>
      <c r="N683" s="348"/>
      <c r="O683" s="348"/>
      <c r="P683" s="348"/>
      <c r="Q683" s="348"/>
      <c r="R683" s="348"/>
      <c r="S683" s="348"/>
      <c r="T683" s="348"/>
      <c r="U683" s="348"/>
      <c r="V683" s="348"/>
      <c r="W683" s="348"/>
      <c r="X683" s="348"/>
      <c r="Y683" s="348"/>
      <c r="Z683" s="348"/>
    </row>
    <row r="684" ht="14.25" customHeight="1">
      <c r="A684" s="348"/>
      <c r="B684" s="348"/>
      <c r="C684" s="348"/>
      <c r="D684" s="348"/>
      <c r="E684" s="348"/>
      <c r="F684" s="348"/>
      <c r="G684" s="348"/>
      <c r="H684" s="348"/>
      <c r="I684" s="348"/>
      <c r="J684" s="348"/>
      <c r="K684" s="348"/>
      <c r="L684" s="348"/>
      <c r="M684" s="348"/>
      <c r="N684" s="348"/>
      <c r="O684" s="348"/>
      <c r="P684" s="348"/>
      <c r="Q684" s="348"/>
      <c r="R684" s="348"/>
      <c r="S684" s="348"/>
      <c r="T684" s="348"/>
      <c r="U684" s="348"/>
      <c r="V684" s="348"/>
      <c r="W684" s="348"/>
      <c r="X684" s="348"/>
      <c r="Y684" s="348"/>
      <c r="Z684" s="348"/>
    </row>
    <row r="685" ht="14.25" customHeight="1">
      <c r="A685" s="348"/>
      <c r="B685" s="348"/>
      <c r="C685" s="348"/>
      <c r="D685" s="348"/>
      <c r="E685" s="348"/>
      <c r="F685" s="348"/>
      <c r="G685" s="348"/>
      <c r="H685" s="348"/>
      <c r="I685" s="348"/>
      <c r="J685" s="348"/>
      <c r="K685" s="348"/>
      <c r="L685" s="348"/>
      <c r="M685" s="348"/>
      <c r="N685" s="348"/>
      <c r="O685" s="348"/>
      <c r="P685" s="348"/>
      <c r="Q685" s="348"/>
      <c r="R685" s="348"/>
      <c r="S685" s="348"/>
      <c r="T685" s="348"/>
      <c r="U685" s="348"/>
      <c r="V685" s="348"/>
      <c r="W685" s="348"/>
      <c r="X685" s="348"/>
      <c r="Y685" s="348"/>
      <c r="Z685" s="348"/>
    </row>
    <row r="686" ht="14.25" customHeight="1">
      <c r="A686" s="348"/>
      <c r="B686" s="348"/>
      <c r="C686" s="348"/>
      <c r="D686" s="348"/>
      <c r="E686" s="348"/>
      <c r="F686" s="348"/>
      <c r="G686" s="348"/>
      <c r="H686" s="348"/>
      <c r="I686" s="348"/>
      <c r="J686" s="348"/>
      <c r="K686" s="348"/>
      <c r="L686" s="348"/>
      <c r="M686" s="348"/>
      <c r="N686" s="348"/>
      <c r="O686" s="348"/>
      <c r="P686" s="348"/>
      <c r="Q686" s="348"/>
      <c r="R686" s="348"/>
      <c r="S686" s="348"/>
      <c r="T686" s="348"/>
      <c r="U686" s="348"/>
      <c r="V686" s="348"/>
      <c r="W686" s="348"/>
      <c r="X686" s="348"/>
      <c r="Y686" s="348"/>
      <c r="Z686" s="348"/>
    </row>
    <row r="687" ht="14.25" customHeight="1">
      <c r="A687" s="348"/>
      <c r="B687" s="348"/>
      <c r="C687" s="348"/>
      <c r="D687" s="348"/>
      <c r="E687" s="348"/>
      <c r="F687" s="348"/>
      <c r="G687" s="348"/>
      <c r="H687" s="348"/>
      <c r="I687" s="348"/>
      <c r="J687" s="348"/>
      <c r="K687" s="348"/>
      <c r="L687" s="348"/>
      <c r="M687" s="348"/>
      <c r="N687" s="348"/>
      <c r="O687" s="348"/>
      <c r="P687" s="348"/>
      <c r="Q687" s="348"/>
      <c r="R687" s="348"/>
      <c r="S687" s="348"/>
      <c r="T687" s="348"/>
      <c r="U687" s="348"/>
      <c r="V687" s="348"/>
      <c r="W687" s="348"/>
      <c r="X687" s="348"/>
      <c r="Y687" s="348"/>
      <c r="Z687" s="348"/>
    </row>
    <row r="688" ht="14.25" customHeight="1">
      <c r="A688" s="348"/>
      <c r="B688" s="348"/>
      <c r="C688" s="348"/>
      <c r="D688" s="348"/>
      <c r="E688" s="348"/>
      <c r="F688" s="348"/>
      <c r="G688" s="348"/>
      <c r="H688" s="348"/>
      <c r="I688" s="348"/>
      <c r="J688" s="348"/>
      <c r="K688" s="348"/>
      <c r="L688" s="348"/>
      <c r="M688" s="348"/>
      <c r="N688" s="348"/>
      <c r="O688" s="348"/>
      <c r="P688" s="348"/>
      <c r="Q688" s="348"/>
      <c r="R688" s="348"/>
      <c r="S688" s="348"/>
      <c r="T688" s="348"/>
      <c r="U688" s="348"/>
      <c r="V688" s="348"/>
      <c r="W688" s="348"/>
      <c r="X688" s="348"/>
      <c r="Y688" s="348"/>
      <c r="Z688" s="348"/>
    </row>
    <row r="689" ht="14.25" customHeight="1">
      <c r="A689" s="348"/>
      <c r="B689" s="348"/>
      <c r="C689" s="348"/>
      <c r="D689" s="348"/>
      <c r="E689" s="348"/>
      <c r="F689" s="348"/>
      <c r="G689" s="348"/>
      <c r="H689" s="348"/>
      <c r="I689" s="348"/>
      <c r="J689" s="348"/>
      <c r="K689" s="348"/>
      <c r="L689" s="348"/>
      <c r="M689" s="348"/>
      <c r="N689" s="348"/>
      <c r="O689" s="348"/>
      <c r="P689" s="348"/>
      <c r="Q689" s="348"/>
      <c r="R689" s="348"/>
      <c r="S689" s="348"/>
      <c r="T689" s="348"/>
      <c r="U689" s="348"/>
      <c r="V689" s="348"/>
      <c r="W689" s="348"/>
      <c r="X689" s="348"/>
      <c r="Y689" s="348"/>
      <c r="Z689" s="348"/>
    </row>
    <row r="690" ht="14.25" customHeight="1">
      <c r="A690" s="348"/>
      <c r="B690" s="348"/>
      <c r="C690" s="348"/>
      <c r="D690" s="348"/>
      <c r="E690" s="348"/>
      <c r="F690" s="348"/>
      <c r="G690" s="348"/>
      <c r="H690" s="348"/>
      <c r="I690" s="348"/>
      <c r="J690" s="348"/>
      <c r="K690" s="348"/>
      <c r="L690" s="348"/>
      <c r="M690" s="348"/>
      <c r="N690" s="348"/>
      <c r="O690" s="348"/>
      <c r="P690" s="348"/>
      <c r="Q690" s="348"/>
      <c r="R690" s="348"/>
      <c r="S690" s="348"/>
      <c r="T690" s="348"/>
      <c r="U690" s="348"/>
      <c r="V690" s="348"/>
      <c r="W690" s="348"/>
      <c r="X690" s="348"/>
      <c r="Y690" s="348"/>
      <c r="Z690" s="348"/>
    </row>
    <row r="691" ht="14.25" customHeight="1">
      <c r="A691" s="348"/>
      <c r="B691" s="348"/>
      <c r="C691" s="348"/>
      <c r="D691" s="348"/>
      <c r="E691" s="348"/>
      <c r="F691" s="348"/>
      <c r="G691" s="348"/>
      <c r="H691" s="348"/>
      <c r="I691" s="348"/>
      <c r="J691" s="348"/>
      <c r="K691" s="348"/>
      <c r="L691" s="348"/>
      <c r="M691" s="348"/>
      <c r="N691" s="348"/>
      <c r="O691" s="348"/>
      <c r="P691" s="348"/>
      <c r="Q691" s="348"/>
      <c r="R691" s="348"/>
      <c r="S691" s="348"/>
      <c r="T691" s="348"/>
      <c r="U691" s="348"/>
      <c r="V691" s="348"/>
      <c r="W691" s="348"/>
      <c r="X691" s="348"/>
      <c r="Y691" s="348"/>
      <c r="Z691" s="348"/>
    </row>
    <row r="692" ht="14.25" customHeight="1">
      <c r="A692" s="348"/>
      <c r="B692" s="348"/>
      <c r="C692" s="348"/>
      <c r="D692" s="348"/>
      <c r="E692" s="348"/>
      <c r="F692" s="348"/>
      <c r="G692" s="348"/>
      <c r="H692" s="348"/>
      <c r="I692" s="348"/>
      <c r="J692" s="348"/>
      <c r="K692" s="348"/>
      <c r="L692" s="348"/>
      <c r="M692" s="348"/>
      <c r="N692" s="348"/>
      <c r="O692" s="348"/>
      <c r="P692" s="348"/>
      <c r="Q692" s="348"/>
      <c r="R692" s="348"/>
      <c r="S692" s="348"/>
      <c r="T692" s="348"/>
      <c r="U692" s="348"/>
      <c r="V692" s="348"/>
      <c r="W692" s="348"/>
      <c r="X692" s="348"/>
      <c r="Y692" s="348"/>
      <c r="Z692" s="348"/>
    </row>
    <row r="693" ht="14.25" customHeight="1">
      <c r="A693" s="348"/>
      <c r="B693" s="348"/>
      <c r="C693" s="348"/>
      <c r="D693" s="348"/>
      <c r="E693" s="348"/>
      <c r="F693" s="348"/>
      <c r="G693" s="348"/>
      <c r="H693" s="348"/>
      <c r="I693" s="348"/>
      <c r="J693" s="348"/>
      <c r="K693" s="348"/>
      <c r="L693" s="348"/>
      <c r="M693" s="348"/>
      <c r="N693" s="348"/>
      <c r="O693" s="348"/>
      <c r="P693" s="348"/>
      <c r="Q693" s="348"/>
      <c r="R693" s="348"/>
      <c r="S693" s="348"/>
      <c r="T693" s="348"/>
      <c r="U693" s="348"/>
      <c r="V693" s="348"/>
      <c r="W693" s="348"/>
      <c r="X693" s="348"/>
      <c r="Y693" s="348"/>
      <c r="Z693" s="348"/>
    </row>
    <row r="694" ht="14.25" customHeight="1">
      <c r="A694" s="348"/>
      <c r="B694" s="348"/>
      <c r="C694" s="348"/>
      <c r="D694" s="348"/>
      <c r="E694" s="348"/>
      <c r="F694" s="348"/>
      <c r="G694" s="348"/>
      <c r="H694" s="348"/>
      <c r="I694" s="348"/>
      <c r="J694" s="348"/>
      <c r="K694" s="348"/>
      <c r="L694" s="348"/>
      <c r="M694" s="348"/>
      <c r="N694" s="348"/>
      <c r="O694" s="348"/>
      <c r="P694" s="348"/>
      <c r="Q694" s="348"/>
      <c r="R694" s="348"/>
      <c r="S694" s="348"/>
      <c r="T694" s="348"/>
      <c r="U694" s="348"/>
      <c r="V694" s="348"/>
      <c r="W694" s="348"/>
      <c r="X694" s="348"/>
      <c r="Y694" s="348"/>
      <c r="Z694" s="348"/>
    </row>
    <row r="695" ht="14.25" customHeight="1">
      <c r="A695" s="348"/>
      <c r="B695" s="348"/>
      <c r="C695" s="348"/>
      <c r="D695" s="348"/>
      <c r="E695" s="348"/>
      <c r="F695" s="348"/>
      <c r="G695" s="348"/>
      <c r="H695" s="348"/>
      <c r="I695" s="348"/>
      <c r="J695" s="348"/>
      <c r="K695" s="348"/>
      <c r="L695" s="348"/>
      <c r="M695" s="348"/>
      <c r="N695" s="348"/>
      <c r="O695" s="348"/>
      <c r="P695" s="348"/>
      <c r="Q695" s="348"/>
      <c r="R695" s="348"/>
      <c r="S695" s="348"/>
      <c r="T695" s="348"/>
      <c r="U695" s="348"/>
      <c r="V695" s="348"/>
      <c r="W695" s="348"/>
      <c r="X695" s="348"/>
      <c r="Y695" s="348"/>
      <c r="Z695" s="348"/>
    </row>
    <row r="696" ht="14.25" customHeight="1">
      <c r="A696" s="348"/>
      <c r="B696" s="348"/>
      <c r="C696" s="348"/>
      <c r="D696" s="348"/>
      <c r="E696" s="348"/>
      <c r="F696" s="348"/>
      <c r="G696" s="348"/>
      <c r="H696" s="348"/>
      <c r="I696" s="348"/>
      <c r="J696" s="348"/>
      <c r="K696" s="348"/>
      <c r="L696" s="348"/>
      <c r="M696" s="348"/>
      <c r="N696" s="348"/>
      <c r="O696" s="348"/>
      <c r="P696" s="348"/>
      <c r="Q696" s="348"/>
      <c r="R696" s="348"/>
      <c r="S696" s="348"/>
      <c r="T696" s="348"/>
      <c r="U696" s="348"/>
      <c r="V696" s="348"/>
      <c r="W696" s="348"/>
      <c r="X696" s="348"/>
      <c r="Y696" s="348"/>
      <c r="Z696" s="348"/>
    </row>
    <row r="697" ht="14.25" customHeight="1">
      <c r="A697" s="348"/>
      <c r="B697" s="348"/>
      <c r="C697" s="348"/>
      <c r="D697" s="348"/>
      <c r="E697" s="348"/>
      <c r="F697" s="348"/>
      <c r="G697" s="348"/>
      <c r="H697" s="348"/>
      <c r="I697" s="348"/>
      <c r="J697" s="348"/>
      <c r="K697" s="348"/>
      <c r="L697" s="348"/>
      <c r="M697" s="348"/>
      <c r="N697" s="348"/>
      <c r="O697" s="348"/>
      <c r="P697" s="348"/>
      <c r="Q697" s="348"/>
      <c r="R697" s="348"/>
      <c r="S697" s="348"/>
      <c r="T697" s="348"/>
      <c r="U697" s="348"/>
      <c r="V697" s="348"/>
      <c r="W697" s="348"/>
      <c r="X697" s="348"/>
      <c r="Y697" s="348"/>
      <c r="Z697" s="348"/>
    </row>
    <row r="698" ht="14.25" customHeight="1">
      <c r="A698" s="348"/>
      <c r="B698" s="348"/>
      <c r="C698" s="348"/>
      <c r="D698" s="348"/>
      <c r="E698" s="348"/>
      <c r="F698" s="348"/>
      <c r="G698" s="348"/>
      <c r="H698" s="348"/>
      <c r="I698" s="348"/>
      <c r="J698" s="348"/>
      <c r="K698" s="348"/>
      <c r="L698" s="348"/>
      <c r="M698" s="348"/>
      <c r="N698" s="348"/>
      <c r="O698" s="348"/>
      <c r="P698" s="348"/>
      <c r="Q698" s="348"/>
      <c r="R698" s="348"/>
      <c r="S698" s="348"/>
      <c r="T698" s="348"/>
      <c r="U698" s="348"/>
      <c r="V698" s="348"/>
      <c r="W698" s="348"/>
      <c r="X698" s="348"/>
      <c r="Y698" s="348"/>
      <c r="Z698" s="348"/>
    </row>
    <row r="699" ht="14.25" customHeight="1">
      <c r="A699" s="348"/>
      <c r="B699" s="348"/>
      <c r="C699" s="348"/>
      <c r="D699" s="348"/>
      <c r="E699" s="348"/>
      <c r="F699" s="348"/>
      <c r="G699" s="348"/>
      <c r="H699" s="348"/>
      <c r="I699" s="348"/>
      <c r="J699" s="348"/>
      <c r="K699" s="348"/>
      <c r="L699" s="348"/>
      <c r="M699" s="348"/>
      <c r="N699" s="348"/>
      <c r="O699" s="348"/>
      <c r="P699" s="348"/>
      <c r="Q699" s="348"/>
      <c r="R699" s="348"/>
      <c r="S699" s="348"/>
      <c r="T699" s="348"/>
      <c r="U699" s="348"/>
      <c r="V699" s="348"/>
      <c r="W699" s="348"/>
      <c r="X699" s="348"/>
      <c r="Y699" s="348"/>
      <c r="Z699" s="348"/>
    </row>
    <row r="700" ht="14.25" customHeight="1">
      <c r="A700" s="348"/>
      <c r="B700" s="348"/>
      <c r="C700" s="348"/>
      <c r="D700" s="348"/>
      <c r="E700" s="348"/>
      <c r="F700" s="348"/>
      <c r="G700" s="348"/>
      <c r="H700" s="348"/>
      <c r="I700" s="348"/>
      <c r="J700" s="348"/>
      <c r="K700" s="348"/>
      <c r="L700" s="348"/>
      <c r="M700" s="348"/>
      <c r="N700" s="348"/>
      <c r="O700" s="348"/>
      <c r="P700" s="348"/>
      <c r="Q700" s="348"/>
      <c r="R700" s="348"/>
      <c r="S700" s="348"/>
      <c r="T700" s="348"/>
      <c r="U700" s="348"/>
      <c r="V700" s="348"/>
      <c r="W700" s="348"/>
      <c r="X700" s="348"/>
      <c r="Y700" s="348"/>
      <c r="Z700" s="348"/>
    </row>
    <row r="701" ht="14.25" customHeight="1">
      <c r="A701" s="348"/>
      <c r="B701" s="348"/>
      <c r="C701" s="348"/>
      <c r="D701" s="348"/>
      <c r="E701" s="348"/>
      <c r="F701" s="348"/>
      <c r="G701" s="348"/>
      <c r="H701" s="348"/>
      <c r="I701" s="348"/>
      <c r="J701" s="348"/>
      <c r="K701" s="348"/>
      <c r="L701" s="348"/>
      <c r="M701" s="348"/>
      <c r="N701" s="348"/>
      <c r="O701" s="348"/>
      <c r="P701" s="348"/>
      <c r="Q701" s="348"/>
      <c r="R701" s="348"/>
      <c r="S701" s="348"/>
      <c r="T701" s="348"/>
      <c r="U701" s="348"/>
      <c r="V701" s="348"/>
      <c r="W701" s="348"/>
      <c r="X701" s="348"/>
      <c r="Y701" s="348"/>
      <c r="Z701" s="348"/>
    </row>
    <row r="702" ht="14.25" customHeight="1">
      <c r="A702" s="348"/>
      <c r="B702" s="348"/>
      <c r="C702" s="348"/>
      <c r="D702" s="348"/>
      <c r="E702" s="348"/>
      <c r="F702" s="348"/>
      <c r="G702" s="348"/>
      <c r="H702" s="348"/>
      <c r="I702" s="348"/>
      <c r="J702" s="348"/>
      <c r="K702" s="348"/>
      <c r="L702" s="348"/>
      <c r="M702" s="348"/>
      <c r="N702" s="348"/>
      <c r="O702" s="348"/>
      <c r="P702" s="348"/>
      <c r="Q702" s="348"/>
      <c r="R702" s="348"/>
      <c r="S702" s="348"/>
      <c r="T702" s="348"/>
      <c r="U702" s="348"/>
      <c r="V702" s="348"/>
      <c r="W702" s="348"/>
      <c r="X702" s="348"/>
      <c r="Y702" s="348"/>
      <c r="Z702" s="348"/>
    </row>
    <row r="703" ht="14.25" customHeight="1">
      <c r="A703" s="348"/>
      <c r="B703" s="348"/>
      <c r="C703" s="348"/>
      <c r="D703" s="348"/>
      <c r="E703" s="348"/>
      <c r="F703" s="348"/>
      <c r="G703" s="348"/>
      <c r="H703" s="348"/>
      <c r="I703" s="348"/>
      <c r="J703" s="348"/>
      <c r="K703" s="348"/>
      <c r="L703" s="348"/>
      <c r="M703" s="348"/>
      <c r="N703" s="348"/>
      <c r="O703" s="348"/>
      <c r="P703" s="348"/>
      <c r="Q703" s="348"/>
      <c r="R703" s="348"/>
      <c r="S703" s="348"/>
      <c r="T703" s="348"/>
      <c r="U703" s="348"/>
      <c r="V703" s="348"/>
      <c r="W703" s="348"/>
      <c r="X703" s="348"/>
      <c r="Y703" s="348"/>
      <c r="Z703" s="348"/>
    </row>
    <row r="704" ht="14.25" customHeight="1">
      <c r="A704" s="348"/>
      <c r="B704" s="348"/>
      <c r="C704" s="348"/>
      <c r="D704" s="348"/>
      <c r="E704" s="348"/>
      <c r="F704" s="348"/>
      <c r="G704" s="348"/>
      <c r="H704" s="348"/>
      <c r="I704" s="348"/>
      <c r="J704" s="348"/>
      <c r="K704" s="348"/>
      <c r="L704" s="348"/>
      <c r="M704" s="348"/>
      <c r="N704" s="348"/>
      <c r="O704" s="348"/>
      <c r="P704" s="348"/>
      <c r="Q704" s="348"/>
      <c r="R704" s="348"/>
      <c r="S704" s="348"/>
      <c r="T704" s="348"/>
      <c r="U704" s="348"/>
      <c r="V704" s="348"/>
      <c r="W704" s="348"/>
      <c r="X704" s="348"/>
      <c r="Y704" s="348"/>
      <c r="Z704" s="348"/>
    </row>
    <row r="705" ht="14.25" customHeight="1">
      <c r="A705" s="348"/>
      <c r="B705" s="348"/>
      <c r="C705" s="348"/>
      <c r="D705" s="348"/>
      <c r="E705" s="348"/>
      <c r="F705" s="348"/>
      <c r="G705" s="348"/>
      <c r="H705" s="348"/>
      <c r="I705" s="348"/>
      <c r="J705" s="348"/>
      <c r="K705" s="348"/>
      <c r="L705" s="348"/>
      <c r="M705" s="348"/>
      <c r="N705" s="348"/>
      <c r="O705" s="348"/>
      <c r="P705" s="348"/>
      <c r="Q705" s="348"/>
      <c r="R705" s="348"/>
      <c r="S705" s="348"/>
      <c r="T705" s="348"/>
      <c r="U705" s="348"/>
      <c r="V705" s="348"/>
      <c r="W705" s="348"/>
      <c r="X705" s="348"/>
      <c r="Y705" s="348"/>
      <c r="Z705" s="348"/>
    </row>
    <row r="706" ht="14.25" customHeight="1">
      <c r="A706" s="348"/>
      <c r="B706" s="348"/>
      <c r="C706" s="348"/>
      <c r="D706" s="348"/>
      <c r="E706" s="348"/>
      <c r="F706" s="348"/>
      <c r="G706" s="348"/>
      <c r="H706" s="348"/>
      <c r="I706" s="348"/>
      <c r="J706" s="348"/>
      <c r="K706" s="348"/>
      <c r="L706" s="348"/>
      <c r="M706" s="348"/>
      <c r="N706" s="348"/>
      <c r="O706" s="348"/>
      <c r="P706" s="348"/>
      <c r="Q706" s="348"/>
      <c r="R706" s="348"/>
      <c r="S706" s="348"/>
      <c r="T706" s="348"/>
      <c r="U706" s="348"/>
      <c r="V706" s="348"/>
      <c r="W706" s="348"/>
      <c r="X706" s="348"/>
      <c r="Y706" s="348"/>
      <c r="Z706" s="348"/>
    </row>
    <row r="707" ht="14.25" customHeight="1">
      <c r="A707" s="348"/>
      <c r="B707" s="348"/>
      <c r="C707" s="348"/>
      <c r="D707" s="348"/>
      <c r="E707" s="348"/>
      <c r="F707" s="348"/>
      <c r="G707" s="348"/>
      <c r="H707" s="348"/>
      <c r="I707" s="348"/>
      <c r="J707" s="348"/>
      <c r="K707" s="348"/>
      <c r="L707" s="348"/>
      <c r="M707" s="348"/>
      <c r="N707" s="348"/>
      <c r="O707" s="348"/>
      <c r="P707" s="348"/>
      <c r="Q707" s="348"/>
      <c r="R707" s="348"/>
      <c r="S707" s="348"/>
      <c r="T707" s="348"/>
      <c r="U707" s="348"/>
      <c r="V707" s="348"/>
      <c r="W707" s="348"/>
      <c r="X707" s="348"/>
      <c r="Y707" s="348"/>
      <c r="Z707" s="348"/>
    </row>
    <row r="708" ht="14.25" customHeight="1">
      <c r="A708" s="348"/>
      <c r="B708" s="348"/>
      <c r="C708" s="348"/>
      <c r="D708" s="348"/>
      <c r="E708" s="348"/>
      <c r="F708" s="348"/>
      <c r="G708" s="348"/>
      <c r="H708" s="348"/>
      <c r="I708" s="348"/>
      <c r="J708" s="348"/>
      <c r="K708" s="348"/>
      <c r="L708" s="348"/>
      <c r="M708" s="348"/>
      <c r="N708" s="348"/>
      <c r="O708" s="348"/>
      <c r="P708" s="348"/>
      <c r="Q708" s="348"/>
      <c r="R708" s="348"/>
      <c r="S708" s="348"/>
      <c r="T708" s="348"/>
      <c r="U708" s="348"/>
      <c r="V708" s="348"/>
      <c r="W708" s="348"/>
      <c r="X708" s="348"/>
      <c r="Y708" s="348"/>
      <c r="Z708" s="348"/>
    </row>
    <row r="709" ht="14.25" customHeight="1">
      <c r="A709" s="348"/>
      <c r="B709" s="348"/>
      <c r="C709" s="348"/>
      <c r="D709" s="348"/>
      <c r="E709" s="348"/>
      <c r="F709" s="348"/>
      <c r="G709" s="348"/>
      <c r="H709" s="348"/>
      <c r="I709" s="348"/>
      <c r="J709" s="348"/>
      <c r="K709" s="348"/>
      <c r="L709" s="348"/>
      <c r="M709" s="348"/>
      <c r="N709" s="348"/>
      <c r="O709" s="348"/>
      <c r="P709" s="348"/>
      <c r="Q709" s="348"/>
      <c r="R709" s="348"/>
      <c r="S709" s="348"/>
      <c r="T709" s="348"/>
      <c r="U709" s="348"/>
      <c r="V709" s="348"/>
      <c r="W709" s="348"/>
      <c r="X709" s="348"/>
      <c r="Y709" s="348"/>
      <c r="Z709" s="348"/>
    </row>
    <row r="710" ht="14.25" customHeight="1">
      <c r="A710" s="348"/>
      <c r="B710" s="348"/>
      <c r="C710" s="348"/>
      <c r="D710" s="348"/>
      <c r="E710" s="348"/>
      <c r="F710" s="348"/>
      <c r="G710" s="348"/>
      <c r="H710" s="348"/>
      <c r="I710" s="348"/>
      <c r="J710" s="348"/>
      <c r="K710" s="348"/>
      <c r="L710" s="348"/>
      <c r="M710" s="348"/>
      <c r="N710" s="348"/>
      <c r="O710" s="348"/>
      <c r="P710" s="348"/>
      <c r="Q710" s="348"/>
      <c r="R710" s="348"/>
      <c r="S710" s="348"/>
      <c r="T710" s="348"/>
      <c r="U710" s="348"/>
      <c r="V710" s="348"/>
      <c r="W710" s="348"/>
      <c r="X710" s="348"/>
      <c r="Y710" s="348"/>
      <c r="Z710" s="348"/>
    </row>
    <row r="711" ht="14.25" customHeight="1">
      <c r="A711" s="348"/>
      <c r="B711" s="348"/>
      <c r="C711" s="348"/>
      <c r="D711" s="348"/>
      <c r="E711" s="348"/>
      <c r="F711" s="348"/>
      <c r="G711" s="348"/>
      <c r="H711" s="348"/>
      <c r="I711" s="348"/>
      <c r="J711" s="348"/>
      <c r="K711" s="348"/>
      <c r="L711" s="348"/>
      <c r="M711" s="348"/>
      <c r="N711" s="348"/>
      <c r="O711" s="348"/>
      <c r="P711" s="348"/>
      <c r="Q711" s="348"/>
      <c r="R711" s="348"/>
      <c r="S711" s="348"/>
      <c r="T711" s="348"/>
      <c r="U711" s="348"/>
      <c r="V711" s="348"/>
      <c r="W711" s="348"/>
      <c r="X711" s="348"/>
      <c r="Y711" s="348"/>
      <c r="Z711" s="348"/>
    </row>
    <row r="712" ht="14.25" customHeight="1">
      <c r="A712" s="348"/>
      <c r="B712" s="348"/>
      <c r="C712" s="348"/>
      <c r="D712" s="348"/>
      <c r="E712" s="348"/>
      <c r="F712" s="348"/>
      <c r="G712" s="348"/>
      <c r="H712" s="348"/>
      <c r="I712" s="348"/>
      <c r="J712" s="348"/>
      <c r="K712" s="348"/>
      <c r="L712" s="348"/>
      <c r="M712" s="348"/>
      <c r="N712" s="348"/>
      <c r="O712" s="348"/>
      <c r="P712" s="348"/>
      <c r="Q712" s="348"/>
      <c r="R712" s="348"/>
      <c r="S712" s="348"/>
      <c r="T712" s="348"/>
      <c r="U712" s="348"/>
      <c r="V712" s="348"/>
      <c r="W712" s="348"/>
      <c r="X712" s="348"/>
      <c r="Y712" s="348"/>
      <c r="Z712" s="348"/>
    </row>
    <row r="713" ht="14.25" customHeight="1">
      <c r="A713" s="348"/>
      <c r="B713" s="348"/>
      <c r="C713" s="348"/>
      <c r="D713" s="348"/>
      <c r="E713" s="348"/>
      <c r="F713" s="348"/>
      <c r="G713" s="348"/>
      <c r="H713" s="348"/>
      <c r="I713" s="348"/>
      <c r="J713" s="348"/>
      <c r="K713" s="348"/>
      <c r="L713" s="348"/>
      <c r="M713" s="348"/>
      <c r="N713" s="348"/>
      <c r="O713" s="348"/>
      <c r="P713" s="348"/>
      <c r="Q713" s="348"/>
      <c r="R713" s="348"/>
      <c r="S713" s="348"/>
      <c r="T713" s="348"/>
      <c r="U713" s="348"/>
      <c r="V713" s="348"/>
      <c r="W713" s="348"/>
      <c r="X713" s="348"/>
      <c r="Y713" s="348"/>
      <c r="Z713" s="348"/>
    </row>
    <row r="714" ht="14.25" customHeight="1">
      <c r="A714" s="348"/>
      <c r="B714" s="348"/>
      <c r="C714" s="348"/>
      <c r="D714" s="348"/>
      <c r="E714" s="348"/>
      <c r="F714" s="348"/>
      <c r="G714" s="348"/>
      <c r="H714" s="348"/>
      <c r="I714" s="348"/>
      <c r="J714" s="348"/>
      <c r="K714" s="348"/>
      <c r="L714" s="348"/>
      <c r="M714" s="348"/>
      <c r="N714" s="348"/>
      <c r="O714" s="348"/>
      <c r="P714" s="348"/>
      <c r="Q714" s="348"/>
      <c r="R714" s="348"/>
      <c r="S714" s="348"/>
      <c r="T714" s="348"/>
      <c r="U714" s="348"/>
      <c r="V714" s="348"/>
      <c r="W714" s="348"/>
      <c r="X714" s="348"/>
      <c r="Y714" s="348"/>
      <c r="Z714" s="348"/>
    </row>
    <row r="715" ht="14.25" customHeight="1">
      <c r="A715" s="348"/>
      <c r="B715" s="348"/>
      <c r="C715" s="348"/>
      <c r="D715" s="348"/>
      <c r="E715" s="348"/>
      <c r="F715" s="348"/>
      <c r="G715" s="348"/>
      <c r="H715" s="348"/>
      <c r="I715" s="348"/>
      <c r="J715" s="348"/>
      <c r="K715" s="348"/>
      <c r="L715" s="348"/>
      <c r="M715" s="348"/>
      <c r="N715" s="348"/>
      <c r="O715" s="348"/>
      <c r="P715" s="348"/>
      <c r="Q715" s="348"/>
      <c r="R715" s="348"/>
      <c r="S715" s="348"/>
      <c r="T715" s="348"/>
      <c r="U715" s="348"/>
      <c r="V715" s="348"/>
      <c r="W715" s="348"/>
      <c r="X715" s="348"/>
      <c r="Y715" s="348"/>
      <c r="Z715" s="348"/>
    </row>
    <row r="716" ht="14.25" customHeight="1">
      <c r="A716" s="348"/>
      <c r="B716" s="348"/>
      <c r="C716" s="348"/>
      <c r="D716" s="348"/>
      <c r="E716" s="348"/>
      <c r="F716" s="348"/>
      <c r="G716" s="348"/>
      <c r="H716" s="348"/>
      <c r="I716" s="348"/>
      <c r="J716" s="348"/>
      <c r="K716" s="348"/>
      <c r="L716" s="348"/>
      <c r="M716" s="348"/>
      <c r="N716" s="348"/>
      <c r="O716" s="348"/>
      <c r="P716" s="348"/>
      <c r="Q716" s="348"/>
      <c r="R716" s="348"/>
      <c r="S716" s="348"/>
      <c r="T716" s="348"/>
      <c r="U716" s="348"/>
      <c r="V716" s="348"/>
      <c r="W716" s="348"/>
      <c r="X716" s="348"/>
      <c r="Y716" s="348"/>
      <c r="Z716" s="348"/>
    </row>
    <row r="717" ht="14.25" customHeight="1">
      <c r="A717" s="348"/>
      <c r="B717" s="348"/>
      <c r="C717" s="348"/>
      <c r="D717" s="348"/>
      <c r="E717" s="348"/>
      <c r="F717" s="348"/>
      <c r="G717" s="348"/>
      <c r="H717" s="348"/>
      <c r="I717" s="348"/>
      <c r="J717" s="348"/>
      <c r="K717" s="348"/>
      <c r="L717" s="348"/>
      <c r="M717" s="348"/>
      <c r="N717" s="348"/>
      <c r="O717" s="348"/>
      <c r="P717" s="348"/>
      <c r="Q717" s="348"/>
      <c r="R717" s="348"/>
      <c r="S717" s="348"/>
      <c r="T717" s="348"/>
      <c r="U717" s="348"/>
      <c r="V717" s="348"/>
      <c r="W717" s="348"/>
      <c r="X717" s="348"/>
      <c r="Y717" s="348"/>
      <c r="Z717" s="348"/>
    </row>
    <row r="718" ht="14.25" customHeight="1">
      <c r="A718" s="348"/>
      <c r="B718" s="348"/>
      <c r="C718" s="348"/>
      <c r="D718" s="348"/>
      <c r="E718" s="348"/>
      <c r="F718" s="348"/>
      <c r="G718" s="348"/>
      <c r="H718" s="348"/>
      <c r="I718" s="348"/>
      <c r="J718" s="348"/>
      <c r="K718" s="348"/>
      <c r="L718" s="348"/>
      <c r="M718" s="348"/>
      <c r="N718" s="348"/>
      <c r="O718" s="348"/>
      <c r="P718" s="348"/>
      <c r="Q718" s="348"/>
      <c r="R718" s="348"/>
      <c r="S718" s="348"/>
      <c r="T718" s="348"/>
      <c r="U718" s="348"/>
      <c r="V718" s="348"/>
      <c r="W718" s="348"/>
      <c r="X718" s="348"/>
      <c r="Y718" s="348"/>
      <c r="Z718" s="348"/>
    </row>
    <row r="719" ht="14.25" customHeight="1">
      <c r="A719" s="348"/>
      <c r="B719" s="348"/>
      <c r="C719" s="348"/>
      <c r="D719" s="348"/>
      <c r="E719" s="348"/>
      <c r="F719" s="348"/>
      <c r="G719" s="348"/>
      <c r="H719" s="348"/>
      <c r="I719" s="348"/>
      <c r="J719" s="348"/>
      <c r="K719" s="348"/>
      <c r="L719" s="348"/>
      <c r="M719" s="348"/>
      <c r="N719" s="348"/>
      <c r="O719" s="348"/>
      <c r="P719" s="348"/>
      <c r="Q719" s="348"/>
      <c r="R719" s="348"/>
      <c r="S719" s="348"/>
      <c r="T719" s="348"/>
      <c r="U719" s="348"/>
      <c r="V719" s="348"/>
      <c r="W719" s="348"/>
      <c r="X719" s="348"/>
      <c r="Y719" s="348"/>
      <c r="Z719" s="348"/>
    </row>
    <row r="720" ht="14.25" customHeight="1">
      <c r="A720" s="348"/>
      <c r="B720" s="348"/>
      <c r="C720" s="348"/>
      <c r="D720" s="348"/>
      <c r="E720" s="348"/>
      <c r="F720" s="348"/>
      <c r="G720" s="348"/>
      <c r="H720" s="348"/>
      <c r="I720" s="348"/>
      <c r="J720" s="348"/>
      <c r="K720" s="348"/>
      <c r="L720" s="348"/>
      <c r="M720" s="348"/>
      <c r="N720" s="348"/>
      <c r="O720" s="348"/>
      <c r="P720" s="348"/>
      <c r="Q720" s="348"/>
      <c r="R720" s="348"/>
      <c r="S720" s="348"/>
      <c r="T720" s="348"/>
      <c r="U720" s="348"/>
      <c r="V720" s="348"/>
      <c r="W720" s="348"/>
      <c r="X720" s="348"/>
      <c r="Y720" s="348"/>
      <c r="Z720" s="348"/>
    </row>
    <row r="721" ht="14.25" customHeight="1">
      <c r="A721" s="348"/>
      <c r="B721" s="348"/>
      <c r="C721" s="348"/>
      <c r="D721" s="348"/>
      <c r="E721" s="348"/>
      <c r="F721" s="348"/>
      <c r="G721" s="348"/>
      <c r="H721" s="348"/>
      <c r="I721" s="348"/>
      <c r="J721" s="348"/>
      <c r="K721" s="348"/>
      <c r="L721" s="348"/>
      <c r="M721" s="348"/>
      <c r="N721" s="348"/>
      <c r="O721" s="348"/>
      <c r="P721" s="348"/>
      <c r="Q721" s="348"/>
      <c r="R721" s="348"/>
      <c r="S721" s="348"/>
      <c r="T721" s="348"/>
      <c r="U721" s="348"/>
      <c r="V721" s="348"/>
      <c r="W721" s="348"/>
      <c r="X721" s="348"/>
      <c r="Y721" s="348"/>
      <c r="Z721" s="348"/>
    </row>
    <row r="722" ht="14.25" customHeight="1">
      <c r="A722" s="348"/>
      <c r="B722" s="348"/>
      <c r="C722" s="348"/>
      <c r="D722" s="348"/>
      <c r="E722" s="348"/>
      <c r="F722" s="348"/>
      <c r="G722" s="348"/>
      <c r="H722" s="348"/>
      <c r="I722" s="348"/>
      <c r="J722" s="348"/>
      <c r="K722" s="348"/>
      <c r="L722" s="348"/>
      <c r="M722" s="348"/>
      <c r="N722" s="348"/>
      <c r="O722" s="348"/>
      <c r="P722" s="348"/>
      <c r="Q722" s="348"/>
      <c r="R722" s="348"/>
      <c r="S722" s="348"/>
      <c r="T722" s="348"/>
      <c r="U722" s="348"/>
      <c r="V722" s="348"/>
      <c r="W722" s="348"/>
      <c r="X722" s="348"/>
      <c r="Y722" s="348"/>
      <c r="Z722" s="348"/>
    </row>
    <row r="723" ht="14.25" customHeight="1">
      <c r="A723" s="348"/>
      <c r="B723" s="348"/>
      <c r="C723" s="348"/>
      <c r="D723" s="348"/>
      <c r="E723" s="348"/>
      <c r="F723" s="348"/>
      <c r="G723" s="348"/>
      <c r="H723" s="348"/>
      <c r="I723" s="348"/>
      <c r="J723" s="348"/>
      <c r="K723" s="348"/>
      <c r="L723" s="348"/>
      <c r="M723" s="348"/>
      <c r="N723" s="348"/>
      <c r="O723" s="348"/>
      <c r="P723" s="348"/>
      <c r="Q723" s="348"/>
      <c r="R723" s="348"/>
      <c r="S723" s="348"/>
      <c r="T723" s="348"/>
      <c r="U723" s="348"/>
      <c r="V723" s="348"/>
      <c r="W723" s="348"/>
      <c r="X723" s="348"/>
      <c r="Y723" s="348"/>
      <c r="Z723" s="348"/>
    </row>
    <row r="724" ht="14.25" customHeight="1">
      <c r="A724" s="348"/>
      <c r="B724" s="348"/>
      <c r="C724" s="348"/>
      <c r="D724" s="348"/>
      <c r="E724" s="348"/>
      <c r="F724" s="348"/>
      <c r="G724" s="348"/>
      <c r="H724" s="348"/>
      <c r="I724" s="348"/>
      <c r="J724" s="348"/>
      <c r="K724" s="348"/>
      <c r="L724" s="348"/>
      <c r="M724" s="348"/>
      <c r="N724" s="348"/>
      <c r="O724" s="348"/>
      <c r="P724" s="348"/>
      <c r="Q724" s="348"/>
      <c r="R724" s="348"/>
      <c r="S724" s="348"/>
      <c r="T724" s="348"/>
      <c r="U724" s="348"/>
      <c r="V724" s="348"/>
      <c r="W724" s="348"/>
      <c r="X724" s="348"/>
      <c r="Y724" s="348"/>
      <c r="Z724" s="348"/>
    </row>
    <row r="725" ht="14.25" customHeight="1">
      <c r="A725" s="348"/>
      <c r="B725" s="348"/>
      <c r="C725" s="348"/>
      <c r="D725" s="348"/>
      <c r="E725" s="348"/>
      <c r="F725" s="348"/>
      <c r="G725" s="348"/>
      <c r="H725" s="348"/>
      <c r="I725" s="348"/>
      <c r="J725" s="348"/>
      <c r="K725" s="348"/>
      <c r="L725" s="348"/>
      <c r="M725" s="348"/>
      <c r="N725" s="348"/>
      <c r="O725" s="348"/>
      <c r="P725" s="348"/>
      <c r="Q725" s="348"/>
      <c r="R725" s="348"/>
      <c r="S725" s="348"/>
      <c r="T725" s="348"/>
      <c r="U725" s="348"/>
      <c r="V725" s="348"/>
      <c r="W725" s="348"/>
      <c r="X725" s="348"/>
      <c r="Y725" s="348"/>
      <c r="Z725" s="348"/>
    </row>
    <row r="726" ht="14.25" customHeight="1">
      <c r="A726" s="348"/>
      <c r="B726" s="348"/>
      <c r="C726" s="348"/>
      <c r="D726" s="348"/>
      <c r="E726" s="348"/>
      <c r="F726" s="348"/>
      <c r="G726" s="348"/>
      <c r="H726" s="348"/>
      <c r="I726" s="348"/>
      <c r="J726" s="348"/>
      <c r="K726" s="348"/>
      <c r="L726" s="348"/>
      <c r="M726" s="348"/>
      <c r="N726" s="348"/>
      <c r="O726" s="348"/>
      <c r="P726" s="348"/>
      <c r="Q726" s="348"/>
      <c r="R726" s="348"/>
      <c r="S726" s="348"/>
      <c r="T726" s="348"/>
      <c r="U726" s="348"/>
      <c r="V726" s="348"/>
      <c r="W726" s="348"/>
      <c r="X726" s="348"/>
      <c r="Y726" s="348"/>
      <c r="Z726" s="348"/>
    </row>
    <row r="727" ht="14.25" customHeight="1">
      <c r="A727" s="348"/>
      <c r="B727" s="348"/>
      <c r="C727" s="348"/>
      <c r="D727" s="348"/>
      <c r="E727" s="348"/>
      <c r="F727" s="348"/>
      <c r="G727" s="348"/>
      <c r="H727" s="348"/>
      <c r="I727" s="348"/>
      <c r="J727" s="348"/>
      <c r="K727" s="348"/>
      <c r="L727" s="348"/>
      <c r="M727" s="348"/>
      <c r="N727" s="348"/>
      <c r="O727" s="348"/>
      <c r="P727" s="348"/>
      <c r="Q727" s="348"/>
      <c r="R727" s="348"/>
      <c r="S727" s="348"/>
      <c r="T727" s="348"/>
      <c r="U727" s="348"/>
      <c r="V727" s="348"/>
      <c r="W727" s="348"/>
      <c r="X727" s="348"/>
      <c r="Y727" s="348"/>
      <c r="Z727" s="348"/>
    </row>
    <row r="728" ht="14.25" customHeight="1">
      <c r="A728" s="348"/>
      <c r="B728" s="348"/>
      <c r="C728" s="348"/>
      <c r="D728" s="348"/>
      <c r="E728" s="348"/>
      <c r="F728" s="348"/>
      <c r="G728" s="348"/>
      <c r="H728" s="348"/>
      <c r="I728" s="348"/>
      <c r="J728" s="348"/>
      <c r="K728" s="348"/>
      <c r="L728" s="348"/>
      <c r="M728" s="348"/>
      <c r="N728" s="348"/>
      <c r="O728" s="348"/>
      <c r="P728" s="348"/>
      <c r="Q728" s="348"/>
      <c r="R728" s="348"/>
      <c r="S728" s="348"/>
      <c r="T728" s="348"/>
      <c r="U728" s="348"/>
      <c r="V728" s="348"/>
      <c r="W728" s="348"/>
      <c r="X728" s="348"/>
      <c r="Y728" s="348"/>
      <c r="Z728" s="348"/>
    </row>
    <row r="729" ht="14.25" customHeight="1">
      <c r="A729" s="348"/>
      <c r="B729" s="348"/>
      <c r="C729" s="348"/>
      <c r="D729" s="348"/>
      <c r="E729" s="348"/>
      <c r="F729" s="348"/>
      <c r="G729" s="348"/>
      <c r="H729" s="348"/>
      <c r="I729" s="348"/>
      <c r="J729" s="348"/>
      <c r="K729" s="348"/>
      <c r="L729" s="348"/>
      <c r="M729" s="348"/>
      <c r="N729" s="348"/>
      <c r="O729" s="348"/>
      <c r="P729" s="348"/>
      <c r="Q729" s="348"/>
      <c r="R729" s="348"/>
      <c r="S729" s="348"/>
      <c r="T729" s="348"/>
      <c r="U729" s="348"/>
      <c r="V729" s="348"/>
      <c r="W729" s="348"/>
      <c r="X729" s="348"/>
      <c r="Y729" s="348"/>
      <c r="Z729" s="348"/>
    </row>
    <row r="730" ht="14.25" customHeight="1">
      <c r="A730" s="348"/>
      <c r="B730" s="348"/>
      <c r="C730" s="348"/>
      <c r="D730" s="348"/>
      <c r="E730" s="348"/>
      <c r="F730" s="348"/>
      <c r="G730" s="348"/>
      <c r="H730" s="348"/>
      <c r="I730" s="348"/>
      <c r="J730" s="348"/>
      <c r="K730" s="348"/>
      <c r="L730" s="348"/>
      <c r="M730" s="348"/>
      <c r="N730" s="348"/>
      <c r="O730" s="348"/>
      <c r="P730" s="348"/>
      <c r="Q730" s="348"/>
      <c r="R730" s="348"/>
      <c r="S730" s="348"/>
      <c r="T730" s="348"/>
      <c r="U730" s="348"/>
      <c r="V730" s="348"/>
      <c r="W730" s="348"/>
      <c r="X730" s="348"/>
      <c r="Y730" s="348"/>
      <c r="Z730" s="348"/>
    </row>
    <row r="731" ht="14.25" customHeight="1">
      <c r="A731" s="348"/>
      <c r="B731" s="348"/>
      <c r="C731" s="348"/>
      <c r="D731" s="348"/>
      <c r="E731" s="348"/>
      <c r="F731" s="348"/>
      <c r="G731" s="348"/>
      <c r="H731" s="348"/>
      <c r="I731" s="348"/>
      <c r="J731" s="348"/>
      <c r="K731" s="348"/>
      <c r="L731" s="348"/>
      <c r="M731" s="348"/>
      <c r="N731" s="348"/>
      <c r="O731" s="348"/>
      <c r="P731" s="348"/>
      <c r="Q731" s="348"/>
      <c r="R731" s="348"/>
      <c r="S731" s="348"/>
      <c r="T731" s="348"/>
      <c r="U731" s="348"/>
      <c r="V731" s="348"/>
      <c r="W731" s="348"/>
      <c r="X731" s="348"/>
      <c r="Y731" s="348"/>
      <c r="Z731" s="348"/>
    </row>
    <row r="732" ht="14.25" customHeight="1">
      <c r="A732" s="348"/>
      <c r="B732" s="348"/>
      <c r="C732" s="348"/>
      <c r="D732" s="348"/>
      <c r="E732" s="348"/>
      <c r="F732" s="348"/>
      <c r="G732" s="348"/>
      <c r="H732" s="348"/>
      <c r="I732" s="348"/>
      <c r="J732" s="348"/>
      <c r="K732" s="348"/>
      <c r="L732" s="348"/>
      <c r="M732" s="348"/>
      <c r="N732" s="348"/>
      <c r="O732" s="348"/>
      <c r="P732" s="348"/>
      <c r="Q732" s="348"/>
      <c r="R732" s="348"/>
      <c r="S732" s="348"/>
      <c r="T732" s="348"/>
      <c r="U732" s="348"/>
      <c r="V732" s="348"/>
      <c r="W732" s="348"/>
      <c r="X732" s="348"/>
      <c r="Y732" s="348"/>
      <c r="Z732" s="348"/>
    </row>
    <row r="733" ht="14.25" customHeight="1">
      <c r="A733" s="348"/>
      <c r="B733" s="348"/>
      <c r="C733" s="348"/>
      <c r="D733" s="348"/>
      <c r="E733" s="348"/>
      <c r="F733" s="348"/>
      <c r="G733" s="348"/>
      <c r="H733" s="348"/>
      <c r="I733" s="348"/>
      <c r="J733" s="348"/>
      <c r="K733" s="348"/>
      <c r="L733" s="348"/>
      <c r="M733" s="348"/>
      <c r="N733" s="348"/>
      <c r="O733" s="348"/>
      <c r="P733" s="348"/>
      <c r="Q733" s="348"/>
      <c r="R733" s="348"/>
      <c r="S733" s="348"/>
      <c r="T733" s="348"/>
      <c r="U733" s="348"/>
      <c r="V733" s="348"/>
      <c r="W733" s="348"/>
      <c r="X733" s="348"/>
      <c r="Y733" s="348"/>
      <c r="Z733" s="348"/>
    </row>
    <row r="734" ht="14.25" customHeight="1">
      <c r="A734" s="348"/>
      <c r="B734" s="348"/>
      <c r="C734" s="348"/>
      <c r="D734" s="348"/>
      <c r="E734" s="348"/>
      <c r="F734" s="348"/>
      <c r="G734" s="348"/>
      <c r="H734" s="348"/>
      <c r="I734" s="348"/>
      <c r="J734" s="348"/>
      <c r="K734" s="348"/>
      <c r="L734" s="348"/>
      <c r="M734" s="348"/>
      <c r="N734" s="348"/>
      <c r="O734" s="348"/>
      <c r="P734" s="348"/>
      <c r="Q734" s="348"/>
      <c r="R734" s="348"/>
      <c r="S734" s="348"/>
      <c r="T734" s="348"/>
      <c r="U734" s="348"/>
      <c r="V734" s="348"/>
      <c r="W734" s="348"/>
      <c r="X734" s="348"/>
      <c r="Y734" s="348"/>
      <c r="Z734" s="348"/>
    </row>
    <row r="735" ht="14.25" customHeight="1">
      <c r="A735" s="348"/>
      <c r="B735" s="348"/>
      <c r="C735" s="348"/>
      <c r="D735" s="348"/>
      <c r="E735" s="348"/>
      <c r="F735" s="348"/>
      <c r="G735" s="348"/>
      <c r="H735" s="348"/>
      <c r="I735" s="348"/>
      <c r="J735" s="348"/>
      <c r="K735" s="348"/>
      <c r="L735" s="348"/>
      <c r="M735" s="348"/>
      <c r="N735" s="348"/>
      <c r="O735" s="348"/>
      <c r="P735" s="348"/>
      <c r="Q735" s="348"/>
      <c r="R735" s="348"/>
      <c r="S735" s="348"/>
      <c r="T735" s="348"/>
      <c r="U735" s="348"/>
      <c r="V735" s="348"/>
      <c r="W735" s="348"/>
      <c r="X735" s="348"/>
      <c r="Y735" s="348"/>
      <c r="Z735" s="348"/>
    </row>
    <row r="736" ht="14.25" customHeight="1">
      <c r="A736" s="348"/>
      <c r="B736" s="348"/>
      <c r="C736" s="348"/>
      <c r="D736" s="348"/>
      <c r="E736" s="348"/>
      <c r="F736" s="348"/>
      <c r="G736" s="348"/>
      <c r="H736" s="348"/>
      <c r="I736" s="348"/>
      <c r="J736" s="348"/>
      <c r="K736" s="348"/>
      <c r="L736" s="348"/>
      <c r="M736" s="348"/>
      <c r="N736" s="348"/>
      <c r="O736" s="348"/>
      <c r="P736" s="348"/>
      <c r="Q736" s="348"/>
      <c r="R736" s="348"/>
      <c r="S736" s="348"/>
      <c r="T736" s="348"/>
      <c r="U736" s="348"/>
      <c r="V736" s="348"/>
      <c r="W736" s="348"/>
      <c r="X736" s="348"/>
      <c r="Y736" s="348"/>
      <c r="Z736" s="348"/>
    </row>
    <row r="737" ht="14.25" customHeight="1">
      <c r="A737" s="348"/>
      <c r="B737" s="348"/>
      <c r="C737" s="348"/>
      <c r="D737" s="348"/>
      <c r="E737" s="348"/>
      <c r="F737" s="348"/>
      <c r="G737" s="348"/>
      <c r="H737" s="348"/>
      <c r="I737" s="348"/>
      <c r="J737" s="348"/>
      <c r="K737" s="348"/>
      <c r="L737" s="348"/>
      <c r="M737" s="348"/>
      <c r="N737" s="348"/>
      <c r="O737" s="348"/>
      <c r="P737" s="348"/>
      <c r="Q737" s="348"/>
      <c r="R737" s="348"/>
      <c r="S737" s="348"/>
      <c r="T737" s="348"/>
      <c r="U737" s="348"/>
      <c r="V737" s="348"/>
      <c r="W737" s="348"/>
      <c r="X737" s="348"/>
      <c r="Y737" s="348"/>
      <c r="Z737" s="348"/>
    </row>
    <row r="738" ht="14.25" customHeight="1">
      <c r="A738" s="348"/>
      <c r="B738" s="348"/>
      <c r="C738" s="348"/>
      <c r="D738" s="348"/>
      <c r="E738" s="348"/>
      <c r="F738" s="348"/>
      <c r="G738" s="348"/>
      <c r="H738" s="348"/>
      <c r="I738" s="348"/>
      <c r="J738" s="348"/>
      <c r="K738" s="348"/>
      <c r="L738" s="348"/>
      <c r="M738" s="348"/>
      <c r="N738" s="348"/>
      <c r="O738" s="348"/>
      <c r="P738" s="348"/>
      <c r="Q738" s="348"/>
      <c r="R738" s="348"/>
      <c r="S738" s="348"/>
      <c r="T738" s="348"/>
      <c r="U738" s="348"/>
      <c r="V738" s="348"/>
      <c r="W738" s="348"/>
      <c r="X738" s="348"/>
      <c r="Y738" s="348"/>
      <c r="Z738" s="348"/>
    </row>
    <row r="739" ht="14.25" customHeight="1">
      <c r="A739" s="348"/>
      <c r="B739" s="348"/>
      <c r="C739" s="348"/>
      <c r="D739" s="348"/>
      <c r="E739" s="348"/>
      <c r="F739" s="348"/>
      <c r="G739" s="348"/>
      <c r="H739" s="348"/>
      <c r="I739" s="348"/>
      <c r="J739" s="348"/>
      <c r="K739" s="348"/>
      <c r="L739" s="348"/>
      <c r="M739" s="348"/>
      <c r="N739" s="348"/>
      <c r="O739" s="348"/>
      <c r="P739" s="348"/>
      <c r="Q739" s="348"/>
      <c r="R739" s="348"/>
      <c r="S739" s="348"/>
      <c r="T739" s="348"/>
      <c r="U739" s="348"/>
      <c r="V739" s="348"/>
      <c r="W739" s="348"/>
      <c r="X739" s="348"/>
      <c r="Y739" s="348"/>
      <c r="Z739" s="348"/>
    </row>
    <row r="740" ht="14.25" customHeight="1">
      <c r="A740" s="348"/>
      <c r="B740" s="348"/>
      <c r="C740" s="348"/>
      <c r="D740" s="348"/>
      <c r="E740" s="348"/>
      <c r="F740" s="348"/>
      <c r="G740" s="348"/>
      <c r="H740" s="348"/>
      <c r="I740" s="348"/>
      <c r="J740" s="348"/>
      <c r="K740" s="348"/>
      <c r="L740" s="348"/>
      <c r="M740" s="348"/>
      <c r="N740" s="348"/>
      <c r="O740" s="348"/>
      <c r="P740" s="348"/>
      <c r="Q740" s="348"/>
      <c r="R740" s="348"/>
      <c r="S740" s="348"/>
      <c r="T740" s="348"/>
      <c r="U740" s="348"/>
      <c r="V740" s="348"/>
      <c r="W740" s="348"/>
      <c r="X740" s="348"/>
      <c r="Y740" s="348"/>
      <c r="Z740" s="348"/>
    </row>
    <row r="741" ht="14.25" customHeight="1">
      <c r="A741" s="348"/>
      <c r="B741" s="348"/>
      <c r="C741" s="348"/>
      <c r="D741" s="348"/>
      <c r="E741" s="348"/>
      <c r="F741" s="348"/>
      <c r="G741" s="348"/>
      <c r="H741" s="348"/>
      <c r="I741" s="348"/>
      <c r="J741" s="348"/>
      <c r="K741" s="348"/>
      <c r="L741" s="348"/>
      <c r="M741" s="348"/>
      <c r="N741" s="348"/>
      <c r="O741" s="348"/>
      <c r="P741" s="348"/>
      <c r="Q741" s="348"/>
      <c r="R741" s="348"/>
      <c r="S741" s="348"/>
      <c r="T741" s="348"/>
      <c r="U741" s="348"/>
      <c r="V741" s="348"/>
      <c r="W741" s="348"/>
      <c r="X741" s="348"/>
      <c r="Y741" s="348"/>
      <c r="Z741" s="348"/>
    </row>
    <row r="742" ht="14.25" customHeight="1">
      <c r="A742" s="348"/>
      <c r="B742" s="348"/>
      <c r="C742" s="348"/>
      <c r="D742" s="348"/>
      <c r="E742" s="348"/>
      <c r="F742" s="348"/>
      <c r="G742" s="348"/>
      <c r="H742" s="348"/>
      <c r="I742" s="348"/>
      <c r="J742" s="348"/>
      <c r="K742" s="348"/>
      <c r="L742" s="348"/>
      <c r="M742" s="348"/>
      <c r="N742" s="348"/>
      <c r="O742" s="348"/>
      <c r="P742" s="348"/>
      <c r="Q742" s="348"/>
      <c r="R742" s="348"/>
      <c r="S742" s="348"/>
      <c r="T742" s="348"/>
      <c r="U742" s="348"/>
      <c r="V742" s="348"/>
      <c r="W742" s="348"/>
      <c r="X742" s="348"/>
      <c r="Y742" s="348"/>
      <c r="Z742" s="348"/>
    </row>
    <row r="743" ht="14.25" customHeight="1">
      <c r="A743" s="348"/>
      <c r="B743" s="348"/>
      <c r="C743" s="348"/>
      <c r="D743" s="348"/>
      <c r="E743" s="348"/>
      <c r="F743" s="348"/>
      <c r="G743" s="348"/>
      <c r="H743" s="348"/>
      <c r="I743" s="348"/>
      <c r="J743" s="348"/>
      <c r="K743" s="348"/>
      <c r="L743" s="348"/>
      <c r="M743" s="348"/>
      <c r="N743" s="348"/>
      <c r="O743" s="348"/>
      <c r="P743" s="348"/>
      <c r="Q743" s="348"/>
      <c r="R743" s="348"/>
      <c r="S743" s="348"/>
      <c r="T743" s="348"/>
      <c r="U743" s="348"/>
      <c r="V743" s="348"/>
      <c r="W743" s="348"/>
      <c r="X743" s="348"/>
      <c r="Y743" s="348"/>
      <c r="Z743" s="348"/>
    </row>
    <row r="744" ht="14.25" customHeight="1">
      <c r="A744" s="348"/>
      <c r="B744" s="348"/>
      <c r="C744" s="348"/>
      <c r="D744" s="348"/>
      <c r="E744" s="348"/>
      <c r="F744" s="348"/>
      <c r="G744" s="348"/>
      <c r="H744" s="348"/>
      <c r="I744" s="348"/>
      <c r="J744" s="348"/>
      <c r="K744" s="348"/>
      <c r="L744" s="348"/>
      <c r="M744" s="348"/>
      <c r="N744" s="348"/>
      <c r="O744" s="348"/>
      <c r="P744" s="348"/>
      <c r="Q744" s="348"/>
      <c r="R744" s="348"/>
      <c r="S744" s="348"/>
      <c r="T744" s="348"/>
      <c r="U744" s="348"/>
      <c r="V744" s="348"/>
      <c r="W744" s="348"/>
      <c r="X744" s="348"/>
      <c r="Y744" s="348"/>
      <c r="Z744" s="348"/>
    </row>
    <row r="745" ht="14.25" customHeight="1">
      <c r="A745" s="348"/>
      <c r="B745" s="348"/>
      <c r="C745" s="348"/>
      <c r="D745" s="348"/>
      <c r="E745" s="348"/>
      <c r="F745" s="348"/>
      <c r="G745" s="348"/>
      <c r="H745" s="348"/>
      <c r="I745" s="348"/>
      <c r="J745" s="348"/>
      <c r="K745" s="348"/>
      <c r="L745" s="348"/>
      <c r="M745" s="348"/>
      <c r="N745" s="348"/>
      <c r="O745" s="348"/>
      <c r="P745" s="348"/>
      <c r="Q745" s="348"/>
      <c r="R745" s="348"/>
      <c r="S745" s="348"/>
      <c r="T745" s="348"/>
      <c r="U745" s="348"/>
      <c r="V745" s="348"/>
      <c r="W745" s="348"/>
      <c r="X745" s="348"/>
      <c r="Y745" s="348"/>
      <c r="Z745" s="348"/>
    </row>
    <row r="746" ht="14.25" customHeight="1">
      <c r="A746" s="348"/>
      <c r="B746" s="348"/>
      <c r="C746" s="348"/>
      <c r="D746" s="348"/>
      <c r="E746" s="348"/>
      <c r="F746" s="348"/>
      <c r="G746" s="348"/>
      <c r="H746" s="348"/>
      <c r="I746" s="348"/>
      <c r="J746" s="348"/>
      <c r="K746" s="348"/>
      <c r="L746" s="348"/>
      <c r="M746" s="348"/>
      <c r="N746" s="348"/>
      <c r="O746" s="348"/>
      <c r="P746" s="348"/>
      <c r="Q746" s="348"/>
      <c r="R746" s="348"/>
      <c r="S746" s="348"/>
      <c r="T746" s="348"/>
      <c r="U746" s="348"/>
      <c r="V746" s="348"/>
      <c r="W746" s="348"/>
      <c r="X746" s="348"/>
      <c r="Y746" s="348"/>
      <c r="Z746" s="348"/>
    </row>
    <row r="747" ht="14.25" customHeight="1">
      <c r="A747" s="348"/>
      <c r="B747" s="348"/>
      <c r="C747" s="348"/>
      <c r="D747" s="348"/>
      <c r="E747" s="348"/>
      <c r="F747" s="348"/>
      <c r="G747" s="348"/>
      <c r="H747" s="348"/>
      <c r="I747" s="348"/>
      <c r="J747" s="348"/>
      <c r="K747" s="348"/>
      <c r="L747" s="348"/>
      <c r="M747" s="348"/>
      <c r="N747" s="348"/>
      <c r="O747" s="348"/>
      <c r="P747" s="348"/>
      <c r="Q747" s="348"/>
      <c r="R747" s="348"/>
      <c r="S747" s="348"/>
      <c r="T747" s="348"/>
      <c r="U747" s="348"/>
      <c r="V747" s="348"/>
      <c r="W747" s="348"/>
      <c r="X747" s="348"/>
      <c r="Y747" s="348"/>
      <c r="Z747" s="348"/>
    </row>
    <row r="748" ht="14.25" customHeight="1">
      <c r="A748" s="348"/>
      <c r="B748" s="348"/>
      <c r="C748" s="348"/>
      <c r="D748" s="348"/>
      <c r="E748" s="348"/>
      <c r="F748" s="348"/>
      <c r="G748" s="348"/>
      <c r="H748" s="348"/>
      <c r="I748" s="348"/>
      <c r="J748" s="348"/>
      <c r="K748" s="348"/>
      <c r="L748" s="348"/>
      <c r="M748" s="348"/>
      <c r="N748" s="348"/>
      <c r="O748" s="348"/>
      <c r="P748" s="348"/>
      <c r="Q748" s="348"/>
      <c r="R748" s="348"/>
      <c r="S748" s="348"/>
      <c r="T748" s="348"/>
      <c r="U748" s="348"/>
      <c r="V748" s="348"/>
      <c r="W748" s="348"/>
      <c r="X748" s="348"/>
      <c r="Y748" s="348"/>
      <c r="Z748" s="348"/>
    </row>
    <row r="749" ht="14.25" customHeight="1">
      <c r="A749" s="348"/>
      <c r="B749" s="348"/>
      <c r="C749" s="348"/>
      <c r="D749" s="348"/>
      <c r="E749" s="348"/>
      <c r="F749" s="348"/>
      <c r="G749" s="348"/>
      <c r="H749" s="348"/>
      <c r="I749" s="348"/>
      <c r="J749" s="348"/>
      <c r="K749" s="348"/>
      <c r="L749" s="348"/>
      <c r="M749" s="348"/>
      <c r="N749" s="348"/>
      <c r="O749" s="348"/>
      <c r="P749" s="348"/>
      <c r="Q749" s="348"/>
      <c r="R749" s="348"/>
      <c r="S749" s="348"/>
      <c r="T749" s="348"/>
      <c r="U749" s="348"/>
      <c r="V749" s="348"/>
      <c r="W749" s="348"/>
      <c r="X749" s="348"/>
      <c r="Y749" s="348"/>
      <c r="Z749" s="348"/>
    </row>
    <row r="750" ht="14.25" customHeight="1">
      <c r="A750" s="348"/>
      <c r="B750" s="348"/>
      <c r="C750" s="348"/>
      <c r="D750" s="348"/>
      <c r="E750" s="348"/>
      <c r="F750" s="348"/>
      <c r="G750" s="348"/>
      <c r="H750" s="348"/>
      <c r="I750" s="348"/>
      <c r="J750" s="348"/>
      <c r="K750" s="348"/>
      <c r="L750" s="348"/>
      <c r="M750" s="348"/>
      <c r="N750" s="348"/>
      <c r="O750" s="348"/>
      <c r="P750" s="348"/>
      <c r="Q750" s="348"/>
      <c r="R750" s="348"/>
      <c r="S750" s="348"/>
      <c r="T750" s="348"/>
      <c r="U750" s="348"/>
      <c r="V750" s="348"/>
      <c r="W750" s="348"/>
      <c r="X750" s="348"/>
      <c r="Y750" s="348"/>
      <c r="Z750" s="348"/>
    </row>
    <row r="751" ht="14.25" customHeight="1">
      <c r="A751" s="348"/>
      <c r="B751" s="348"/>
      <c r="C751" s="348"/>
      <c r="D751" s="348"/>
      <c r="E751" s="348"/>
      <c r="F751" s="348"/>
      <c r="G751" s="348"/>
      <c r="H751" s="348"/>
      <c r="I751" s="348"/>
      <c r="J751" s="348"/>
      <c r="K751" s="348"/>
      <c r="L751" s="348"/>
      <c r="M751" s="348"/>
      <c r="N751" s="348"/>
      <c r="O751" s="348"/>
      <c r="P751" s="348"/>
      <c r="Q751" s="348"/>
      <c r="R751" s="348"/>
      <c r="S751" s="348"/>
      <c r="T751" s="348"/>
      <c r="U751" s="348"/>
      <c r="V751" s="348"/>
      <c r="W751" s="348"/>
      <c r="X751" s="348"/>
      <c r="Y751" s="348"/>
      <c r="Z751" s="348"/>
    </row>
    <row r="752" ht="14.25" customHeight="1">
      <c r="A752" s="348"/>
      <c r="B752" s="348"/>
      <c r="C752" s="348"/>
      <c r="D752" s="348"/>
      <c r="E752" s="348"/>
      <c r="F752" s="348"/>
      <c r="G752" s="348"/>
      <c r="H752" s="348"/>
      <c r="I752" s="348"/>
      <c r="J752" s="348"/>
      <c r="K752" s="348"/>
      <c r="L752" s="348"/>
      <c r="M752" s="348"/>
      <c r="N752" s="348"/>
      <c r="O752" s="348"/>
      <c r="P752" s="348"/>
      <c r="Q752" s="348"/>
      <c r="R752" s="348"/>
      <c r="S752" s="348"/>
      <c r="T752" s="348"/>
      <c r="U752" s="348"/>
      <c r="V752" s="348"/>
      <c r="W752" s="348"/>
      <c r="X752" s="348"/>
      <c r="Y752" s="348"/>
      <c r="Z752" s="348"/>
    </row>
    <row r="753" ht="14.25" customHeight="1">
      <c r="A753" s="348"/>
      <c r="B753" s="348"/>
      <c r="C753" s="348"/>
      <c r="D753" s="348"/>
      <c r="E753" s="348"/>
      <c r="F753" s="348"/>
      <c r="G753" s="348"/>
      <c r="H753" s="348"/>
      <c r="I753" s="348"/>
      <c r="J753" s="348"/>
      <c r="K753" s="348"/>
      <c r="L753" s="348"/>
      <c r="M753" s="348"/>
      <c r="N753" s="348"/>
      <c r="O753" s="348"/>
      <c r="P753" s="348"/>
      <c r="Q753" s="348"/>
      <c r="R753" s="348"/>
      <c r="S753" s="348"/>
      <c r="T753" s="348"/>
      <c r="U753" s="348"/>
      <c r="V753" s="348"/>
      <c r="W753" s="348"/>
      <c r="X753" s="348"/>
      <c r="Y753" s="348"/>
      <c r="Z753" s="348"/>
    </row>
    <row r="754" ht="14.25" customHeight="1">
      <c r="A754" s="348"/>
      <c r="B754" s="348"/>
      <c r="C754" s="348"/>
      <c r="D754" s="348"/>
      <c r="E754" s="348"/>
      <c r="F754" s="348"/>
      <c r="G754" s="348"/>
      <c r="H754" s="348"/>
      <c r="I754" s="348"/>
      <c r="J754" s="348"/>
      <c r="K754" s="348"/>
      <c r="L754" s="348"/>
      <c r="M754" s="348"/>
      <c r="N754" s="348"/>
      <c r="O754" s="348"/>
      <c r="P754" s="348"/>
      <c r="Q754" s="348"/>
      <c r="R754" s="348"/>
      <c r="S754" s="348"/>
      <c r="T754" s="348"/>
      <c r="U754" s="348"/>
      <c r="V754" s="348"/>
      <c r="W754" s="348"/>
      <c r="X754" s="348"/>
      <c r="Y754" s="348"/>
      <c r="Z754" s="348"/>
    </row>
    <row r="755" ht="14.25" customHeight="1">
      <c r="A755" s="348"/>
      <c r="B755" s="348"/>
      <c r="C755" s="348"/>
      <c r="D755" s="348"/>
      <c r="E755" s="348"/>
      <c r="F755" s="348"/>
      <c r="G755" s="348"/>
      <c r="H755" s="348"/>
      <c r="I755" s="348"/>
      <c r="J755" s="348"/>
      <c r="K755" s="348"/>
      <c r="L755" s="348"/>
      <c r="M755" s="348"/>
      <c r="N755" s="348"/>
      <c r="O755" s="348"/>
      <c r="P755" s="348"/>
      <c r="Q755" s="348"/>
      <c r="R755" s="348"/>
      <c r="S755" s="348"/>
      <c r="T755" s="348"/>
      <c r="U755" s="348"/>
      <c r="V755" s="348"/>
      <c r="W755" s="348"/>
      <c r="X755" s="348"/>
      <c r="Y755" s="348"/>
      <c r="Z755" s="348"/>
    </row>
    <row r="756" ht="14.25" customHeight="1">
      <c r="A756" s="348"/>
      <c r="B756" s="348"/>
      <c r="C756" s="348"/>
      <c r="D756" s="348"/>
      <c r="E756" s="348"/>
      <c r="F756" s="348"/>
      <c r="G756" s="348"/>
      <c r="H756" s="348"/>
      <c r="I756" s="348"/>
      <c r="J756" s="348"/>
      <c r="K756" s="348"/>
      <c r="L756" s="348"/>
      <c r="M756" s="348"/>
      <c r="N756" s="348"/>
      <c r="O756" s="348"/>
      <c r="P756" s="348"/>
      <c r="Q756" s="348"/>
      <c r="R756" s="348"/>
      <c r="S756" s="348"/>
      <c r="T756" s="348"/>
      <c r="U756" s="348"/>
      <c r="V756" s="348"/>
      <c r="W756" s="348"/>
      <c r="X756" s="348"/>
      <c r="Y756" s="348"/>
      <c r="Z756" s="348"/>
    </row>
    <row r="757" ht="14.25" customHeight="1">
      <c r="A757" s="348"/>
      <c r="B757" s="348"/>
      <c r="C757" s="348"/>
      <c r="D757" s="348"/>
      <c r="E757" s="348"/>
      <c r="F757" s="348"/>
      <c r="G757" s="348"/>
      <c r="H757" s="348"/>
      <c r="I757" s="348"/>
      <c r="J757" s="348"/>
      <c r="K757" s="348"/>
      <c r="L757" s="348"/>
      <c r="M757" s="348"/>
      <c r="N757" s="348"/>
      <c r="O757" s="348"/>
      <c r="P757" s="348"/>
      <c r="Q757" s="348"/>
      <c r="R757" s="348"/>
      <c r="S757" s="348"/>
      <c r="T757" s="348"/>
      <c r="U757" s="348"/>
      <c r="V757" s="348"/>
      <c r="W757" s="348"/>
      <c r="X757" s="348"/>
      <c r="Y757" s="348"/>
      <c r="Z757" s="348"/>
    </row>
    <row r="758" ht="14.25" customHeight="1">
      <c r="A758" s="348"/>
      <c r="B758" s="348"/>
      <c r="C758" s="348"/>
      <c r="D758" s="348"/>
      <c r="E758" s="348"/>
      <c r="F758" s="348"/>
      <c r="G758" s="348"/>
      <c r="H758" s="348"/>
      <c r="I758" s="348"/>
      <c r="J758" s="348"/>
      <c r="K758" s="348"/>
      <c r="L758" s="348"/>
      <c r="M758" s="348"/>
      <c r="N758" s="348"/>
      <c r="O758" s="348"/>
      <c r="P758" s="348"/>
      <c r="Q758" s="348"/>
      <c r="R758" s="348"/>
      <c r="S758" s="348"/>
      <c r="T758" s="348"/>
      <c r="U758" s="348"/>
      <c r="V758" s="348"/>
      <c r="W758" s="348"/>
      <c r="X758" s="348"/>
      <c r="Y758" s="348"/>
      <c r="Z758" s="348"/>
    </row>
    <row r="759" ht="14.25" customHeight="1">
      <c r="A759" s="348"/>
      <c r="B759" s="348"/>
      <c r="C759" s="348"/>
      <c r="D759" s="348"/>
      <c r="E759" s="348"/>
      <c r="F759" s="348"/>
      <c r="G759" s="348"/>
      <c r="H759" s="348"/>
      <c r="I759" s="348"/>
      <c r="J759" s="348"/>
      <c r="K759" s="348"/>
      <c r="L759" s="348"/>
      <c r="M759" s="348"/>
      <c r="N759" s="348"/>
      <c r="O759" s="348"/>
      <c r="P759" s="348"/>
      <c r="Q759" s="348"/>
      <c r="R759" s="348"/>
      <c r="S759" s="348"/>
      <c r="T759" s="348"/>
      <c r="U759" s="348"/>
      <c r="V759" s="348"/>
      <c r="W759" s="348"/>
      <c r="X759" s="348"/>
      <c r="Y759" s="348"/>
      <c r="Z759" s="348"/>
    </row>
    <row r="760" ht="14.25" customHeight="1">
      <c r="A760" s="348"/>
      <c r="B760" s="348"/>
      <c r="C760" s="348"/>
      <c r="D760" s="348"/>
      <c r="E760" s="348"/>
      <c r="F760" s="348"/>
      <c r="G760" s="348"/>
      <c r="H760" s="348"/>
      <c r="I760" s="348"/>
      <c r="J760" s="348"/>
      <c r="K760" s="348"/>
      <c r="L760" s="348"/>
      <c r="M760" s="348"/>
      <c r="N760" s="348"/>
      <c r="O760" s="348"/>
      <c r="P760" s="348"/>
      <c r="Q760" s="348"/>
      <c r="R760" s="348"/>
      <c r="S760" s="348"/>
      <c r="T760" s="348"/>
      <c r="U760" s="348"/>
      <c r="V760" s="348"/>
      <c r="W760" s="348"/>
      <c r="X760" s="348"/>
      <c r="Y760" s="348"/>
      <c r="Z760" s="348"/>
    </row>
    <row r="761" ht="14.25" customHeight="1">
      <c r="A761" s="348"/>
      <c r="B761" s="348"/>
      <c r="C761" s="348"/>
      <c r="D761" s="348"/>
      <c r="E761" s="348"/>
      <c r="F761" s="348"/>
      <c r="G761" s="348"/>
      <c r="H761" s="348"/>
      <c r="I761" s="348"/>
      <c r="J761" s="348"/>
      <c r="K761" s="348"/>
      <c r="L761" s="348"/>
      <c r="M761" s="348"/>
      <c r="N761" s="348"/>
      <c r="O761" s="348"/>
      <c r="P761" s="348"/>
      <c r="Q761" s="348"/>
      <c r="R761" s="348"/>
      <c r="S761" s="348"/>
      <c r="T761" s="348"/>
      <c r="U761" s="348"/>
      <c r="V761" s="348"/>
      <c r="W761" s="348"/>
      <c r="X761" s="348"/>
      <c r="Y761" s="348"/>
      <c r="Z761" s="348"/>
    </row>
    <row r="762" ht="14.25" customHeight="1">
      <c r="A762" s="348"/>
      <c r="B762" s="348"/>
      <c r="C762" s="348"/>
      <c r="D762" s="348"/>
      <c r="E762" s="348"/>
      <c r="F762" s="348"/>
      <c r="G762" s="348"/>
      <c r="H762" s="348"/>
      <c r="I762" s="348"/>
      <c r="J762" s="348"/>
      <c r="K762" s="348"/>
      <c r="L762" s="348"/>
      <c r="M762" s="348"/>
      <c r="N762" s="348"/>
      <c r="O762" s="348"/>
      <c r="P762" s="348"/>
      <c r="Q762" s="348"/>
      <c r="R762" s="348"/>
      <c r="S762" s="348"/>
      <c r="T762" s="348"/>
      <c r="U762" s="348"/>
      <c r="V762" s="348"/>
      <c r="W762" s="348"/>
      <c r="X762" s="348"/>
      <c r="Y762" s="348"/>
      <c r="Z762" s="348"/>
    </row>
    <row r="763" ht="14.25" customHeight="1">
      <c r="A763" s="348"/>
      <c r="B763" s="348"/>
      <c r="C763" s="348"/>
      <c r="D763" s="348"/>
      <c r="E763" s="348"/>
      <c r="F763" s="348"/>
      <c r="G763" s="348"/>
      <c r="H763" s="348"/>
      <c r="I763" s="348"/>
      <c r="J763" s="348"/>
      <c r="K763" s="348"/>
      <c r="L763" s="348"/>
      <c r="M763" s="348"/>
      <c r="N763" s="348"/>
      <c r="O763" s="348"/>
      <c r="P763" s="348"/>
      <c r="Q763" s="348"/>
      <c r="R763" s="348"/>
      <c r="S763" s="348"/>
      <c r="T763" s="348"/>
      <c r="U763" s="348"/>
      <c r="V763" s="348"/>
      <c r="W763" s="348"/>
      <c r="X763" s="348"/>
      <c r="Y763" s="348"/>
      <c r="Z763" s="348"/>
    </row>
    <row r="764" ht="14.25" customHeight="1">
      <c r="A764" s="348"/>
      <c r="B764" s="348"/>
      <c r="C764" s="348"/>
      <c r="D764" s="348"/>
      <c r="E764" s="348"/>
      <c r="F764" s="348"/>
      <c r="G764" s="348"/>
      <c r="H764" s="348"/>
      <c r="I764" s="348"/>
      <c r="J764" s="348"/>
      <c r="K764" s="348"/>
      <c r="L764" s="348"/>
      <c r="M764" s="348"/>
      <c r="N764" s="348"/>
      <c r="O764" s="348"/>
      <c r="P764" s="348"/>
      <c r="Q764" s="348"/>
      <c r="R764" s="348"/>
      <c r="S764" s="348"/>
      <c r="T764" s="348"/>
      <c r="U764" s="348"/>
      <c r="V764" s="348"/>
      <c r="W764" s="348"/>
      <c r="X764" s="348"/>
      <c r="Y764" s="348"/>
      <c r="Z764" s="348"/>
    </row>
    <row r="765" ht="14.25" customHeight="1">
      <c r="A765" s="348"/>
      <c r="B765" s="348"/>
      <c r="C765" s="348"/>
      <c r="D765" s="348"/>
      <c r="E765" s="348"/>
      <c r="F765" s="348"/>
      <c r="G765" s="348"/>
      <c r="H765" s="348"/>
      <c r="I765" s="348"/>
      <c r="J765" s="348"/>
      <c r="K765" s="348"/>
      <c r="L765" s="348"/>
      <c r="M765" s="348"/>
      <c r="N765" s="348"/>
      <c r="O765" s="348"/>
      <c r="P765" s="348"/>
      <c r="Q765" s="348"/>
      <c r="R765" s="348"/>
      <c r="S765" s="348"/>
      <c r="T765" s="348"/>
      <c r="U765" s="348"/>
      <c r="V765" s="348"/>
      <c r="W765" s="348"/>
      <c r="X765" s="348"/>
      <c r="Y765" s="348"/>
      <c r="Z765" s="348"/>
    </row>
    <row r="766" ht="14.25" customHeight="1">
      <c r="A766" s="348"/>
      <c r="B766" s="348"/>
      <c r="C766" s="348"/>
      <c r="D766" s="348"/>
      <c r="E766" s="348"/>
      <c r="F766" s="348"/>
      <c r="G766" s="348"/>
      <c r="H766" s="348"/>
      <c r="I766" s="348"/>
      <c r="J766" s="348"/>
      <c r="K766" s="348"/>
      <c r="L766" s="348"/>
      <c r="M766" s="348"/>
      <c r="N766" s="348"/>
      <c r="O766" s="348"/>
      <c r="P766" s="348"/>
      <c r="Q766" s="348"/>
      <c r="R766" s="348"/>
      <c r="S766" s="348"/>
      <c r="T766" s="348"/>
      <c r="U766" s="348"/>
      <c r="V766" s="348"/>
      <c r="W766" s="348"/>
      <c r="X766" s="348"/>
      <c r="Y766" s="348"/>
      <c r="Z766" s="348"/>
    </row>
    <row r="767" ht="14.25" customHeight="1">
      <c r="A767" s="348"/>
      <c r="B767" s="348"/>
      <c r="C767" s="348"/>
      <c r="D767" s="348"/>
      <c r="E767" s="348"/>
      <c r="F767" s="348"/>
      <c r="G767" s="348"/>
      <c r="H767" s="348"/>
      <c r="I767" s="348"/>
      <c r="J767" s="348"/>
      <c r="K767" s="348"/>
      <c r="L767" s="348"/>
      <c r="M767" s="348"/>
      <c r="N767" s="348"/>
      <c r="O767" s="348"/>
      <c r="P767" s="348"/>
      <c r="Q767" s="348"/>
      <c r="R767" s="348"/>
      <c r="S767" s="348"/>
      <c r="T767" s="348"/>
      <c r="U767" s="348"/>
      <c r="V767" s="348"/>
      <c r="W767" s="348"/>
      <c r="X767" s="348"/>
      <c r="Y767" s="348"/>
      <c r="Z767" s="348"/>
    </row>
    <row r="768" ht="14.25" customHeight="1">
      <c r="A768" s="348"/>
      <c r="B768" s="348"/>
      <c r="C768" s="348"/>
      <c r="D768" s="348"/>
      <c r="E768" s="348"/>
      <c r="F768" s="348"/>
      <c r="G768" s="348"/>
      <c r="H768" s="348"/>
      <c r="I768" s="348"/>
      <c r="J768" s="348"/>
      <c r="K768" s="348"/>
      <c r="L768" s="348"/>
      <c r="M768" s="348"/>
      <c r="N768" s="348"/>
      <c r="O768" s="348"/>
      <c r="P768" s="348"/>
      <c r="Q768" s="348"/>
      <c r="R768" s="348"/>
      <c r="S768" s="348"/>
      <c r="T768" s="348"/>
      <c r="U768" s="348"/>
      <c r="V768" s="348"/>
      <c r="W768" s="348"/>
      <c r="X768" s="348"/>
      <c r="Y768" s="348"/>
      <c r="Z768" s="348"/>
    </row>
    <row r="769" ht="14.25" customHeight="1">
      <c r="A769" s="348"/>
      <c r="B769" s="348"/>
      <c r="C769" s="348"/>
      <c r="D769" s="348"/>
      <c r="E769" s="348"/>
      <c r="F769" s="348"/>
      <c r="G769" s="348"/>
      <c r="H769" s="348"/>
      <c r="I769" s="348"/>
      <c r="J769" s="348"/>
      <c r="K769" s="348"/>
      <c r="L769" s="348"/>
      <c r="M769" s="348"/>
      <c r="N769" s="348"/>
      <c r="O769" s="348"/>
      <c r="P769" s="348"/>
      <c r="Q769" s="348"/>
      <c r="R769" s="348"/>
      <c r="S769" s="348"/>
      <c r="T769" s="348"/>
      <c r="U769" s="348"/>
      <c r="V769" s="348"/>
      <c r="W769" s="348"/>
      <c r="X769" s="348"/>
      <c r="Y769" s="348"/>
      <c r="Z769" s="348"/>
    </row>
    <row r="770" ht="14.25" customHeight="1">
      <c r="A770" s="348"/>
      <c r="B770" s="348"/>
      <c r="C770" s="348"/>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row>
    <row r="771" ht="14.25" customHeight="1">
      <c r="A771" s="348"/>
      <c r="B771" s="348"/>
      <c r="C771" s="348"/>
      <c r="D771" s="348"/>
      <c r="E771" s="348"/>
      <c r="F771" s="348"/>
      <c r="G771" s="348"/>
      <c r="H771" s="348"/>
      <c r="I771" s="348"/>
      <c r="J771" s="348"/>
      <c r="K771" s="348"/>
      <c r="L771" s="348"/>
      <c r="M771" s="348"/>
      <c r="N771" s="348"/>
      <c r="O771" s="348"/>
      <c r="P771" s="348"/>
      <c r="Q771" s="348"/>
      <c r="R771" s="348"/>
      <c r="S771" s="348"/>
      <c r="T771" s="348"/>
      <c r="U771" s="348"/>
      <c r="V771" s="348"/>
      <c r="W771" s="348"/>
      <c r="X771" s="348"/>
      <c r="Y771" s="348"/>
      <c r="Z771" s="348"/>
    </row>
    <row r="772" ht="14.25" customHeight="1">
      <c r="A772" s="348"/>
      <c r="B772" s="348"/>
      <c r="C772" s="348"/>
      <c r="D772" s="348"/>
      <c r="E772" s="348"/>
      <c r="F772" s="348"/>
      <c r="G772" s="348"/>
      <c r="H772" s="348"/>
      <c r="I772" s="348"/>
      <c r="J772" s="348"/>
      <c r="K772" s="348"/>
      <c r="L772" s="348"/>
      <c r="M772" s="348"/>
      <c r="N772" s="348"/>
      <c r="O772" s="348"/>
      <c r="P772" s="348"/>
      <c r="Q772" s="348"/>
      <c r="R772" s="348"/>
      <c r="S772" s="348"/>
      <c r="T772" s="348"/>
      <c r="U772" s="348"/>
      <c r="V772" s="348"/>
      <c r="W772" s="348"/>
      <c r="X772" s="348"/>
      <c r="Y772" s="348"/>
      <c r="Z772" s="348"/>
    </row>
    <row r="773" ht="14.25" customHeight="1">
      <c r="A773" s="348"/>
      <c r="B773" s="348"/>
      <c r="C773" s="348"/>
      <c r="D773" s="348"/>
      <c r="E773" s="348"/>
      <c r="F773" s="348"/>
      <c r="G773" s="348"/>
      <c r="H773" s="348"/>
      <c r="I773" s="348"/>
      <c r="J773" s="348"/>
      <c r="K773" s="348"/>
      <c r="L773" s="348"/>
      <c r="M773" s="348"/>
      <c r="N773" s="348"/>
      <c r="O773" s="348"/>
      <c r="P773" s="348"/>
      <c r="Q773" s="348"/>
      <c r="R773" s="348"/>
      <c r="S773" s="348"/>
      <c r="T773" s="348"/>
      <c r="U773" s="348"/>
      <c r="V773" s="348"/>
      <c r="W773" s="348"/>
      <c r="X773" s="348"/>
      <c r="Y773" s="348"/>
      <c r="Z773" s="348"/>
    </row>
    <row r="774" ht="14.25" customHeight="1">
      <c r="A774" s="348"/>
      <c r="B774" s="348"/>
      <c r="C774" s="348"/>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row>
    <row r="775" ht="14.25" customHeight="1">
      <c r="A775" s="348"/>
      <c r="B775" s="348"/>
      <c r="C775" s="348"/>
      <c r="D775" s="348"/>
      <c r="E775" s="348"/>
      <c r="F775" s="348"/>
      <c r="G775" s="348"/>
      <c r="H775" s="348"/>
      <c r="I775" s="348"/>
      <c r="J775" s="348"/>
      <c r="K775" s="348"/>
      <c r="L775" s="348"/>
      <c r="M775" s="348"/>
      <c r="N775" s="348"/>
      <c r="O775" s="348"/>
      <c r="P775" s="348"/>
      <c r="Q775" s="348"/>
      <c r="R775" s="348"/>
      <c r="S775" s="348"/>
      <c r="T775" s="348"/>
      <c r="U775" s="348"/>
      <c r="V775" s="348"/>
      <c r="W775" s="348"/>
      <c r="X775" s="348"/>
      <c r="Y775" s="348"/>
      <c r="Z775" s="348"/>
    </row>
    <row r="776" ht="14.25" customHeight="1">
      <c r="A776" s="348"/>
      <c r="B776" s="348"/>
      <c r="C776" s="348"/>
      <c r="D776" s="348"/>
      <c r="E776" s="348"/>
      <c r="F776" s="348"/>
      <c r="G776" s="348"/>
      <c r="H776" s="348"/>
      <c r="I776" s="348"/>
      <c r="J776" s="348"/>
      <c r="K776" s="348"/>
      <c r="L776" s="348"/>
      <c r="M776" s="348"/>
      <c r="N776" s="348"/>
      <c r="O776" s="348"/>
      <c r="P776" s="348"/>
      <c r="Q776" s="348"/>
      <c r="R776" s="348"/>
      <c r="S776" s="348"/>
      <c r="T776" s="348"/>
      <c r="U776" s="348"/>
      <c r="V776" s="348"/>
      <c r="W776" s="348"/>
      <c r="X776" s="348"/>
      <c r="Y776" s="348"/>
      <c r="Z776" s="348"/>
    </row>
    <row r="777" ht="14.25" customHeight="1">
      <c r="A777" s="348"/>
      <c r="B777" s="348"/>
      <c r="C777" s="348"/>
      <c r="D777" s="348"/>
      <c r="E777" s="348"/>
      <c r="F777" s="348"/>
      <c r="G777" s="348"/>
      <c r="H777" s="348"/>
      <c r="I777" s="348"/>
      <c r="J777" s="348"/>
      <c r="K777" s="348"/>
      <c r="L777" s="348"/>
      <c r="M777" s="348"/>
      <c r="N777" s="348"/>
      <c r="O777" s="348"/>
      <c r="P777" s="348"/>
      <c r="Q777" s="348"/>
      <c r="R777" s="348"/>
      <c r="S777" s="348"/>
      <c r="T777" s="348"/>
      <c r="U777" s="348"/>
      <c r="V777" s="348"/>
      <c r="W777" s="348"/>
      <c r="X777" s="348"/>
      <c r="Y777" s="348"/>
      <c r="Z777" s="348"/>
    </row>
    <row r="778" ht="14.25" customHeight="1">
      <c r="A778" s="348"/>
      <c r="B778" s="348"/>
      <c r="C778" s="348"/>
      <c r="D778" s="348"/>
      <c r="E778" s="348"/>
      <c r="F778" s="348"/>
      <c r="G778" s="348"/>
      <c r="H778" s="348"/>
      <c r="I778" s="348"/>
      <c r="J778" s="348"/>
      <c r="K778" s="348"/>
      <c r="L778" s="348"/>
      <c r="M778" s="348"/>
      <c r="N778" s="348"/>
      <c r="O778" s="348"/>
      <c r="P778" s="348"/>
      <c r="Q778" s="348"/>
      <c r="R778" s="348"/>
      <c r="S778" s="348"/>
      <c r="T778" s="348"/>
      <c r="U778" s="348"/>
      <c r="V778" s="348"/>
      <c r="W778" s="348"/>
      <c r="X778" s="348"/>
      <c r="Y778" s="348"/>
      <c r="Z778" s="348"/>
    </row>
    <row r="779" ht="14.25" customHeight="1">
      <c r="A779" s="348"/>
      <c r="B779" s="348"/>
      <c r="C779" s="348"/>
      <c r="D779" s="348"/>
      <c r="E779" s="348"/>
      <c r="F779" s="348"/>
      <c r="G779" s="348"/>
      <c r="H779" s="348"/>
      <c r="I779" s="348"/>
      <c r="J779" s="348"/>
      <c r="K779" s="348"/>
      <c r="L779" s="348"/>
      <c r="M779" s="348"/>
      <c r="N779" s="348"/>
      <c r="O779" s="348"/>
      <c r="P779" s="348"/>
      <c r="Q779" s="348"/>
      <c r="R779" s="348"/>
      <c r="S779" s="348"/>
      <c r="T779" s="348"/>
      <c r="U779" s="348"/>
      <c r="V779" s="348"/>
      <c r="W779" s="348"/>
      <c r="X779" s="348"/>
      <c r="Y779" s="348"/>
      <c r="Z779" s="348"/>
    </row>
    <row r="780" ht="14.25" customHeight="1">
      <c r="A780" s="348"/>
      <c r="B780" s="348"/>
      <c r="C780" s="348"/>
      <c r="D780" s="348"/>
      <c r="E780" s="348"/>
      <c r="F780" s="348"/>
      <c r="G780" s="348"/>
      <c r="H780" s="348"/>
      <c r="I780" s="348"/>
      <c r="J780" s="348"/>
      <c r="K780" s="348"/>
      <c r="L780" s="348"/>
      <c r="M780" s="348"/>
      <c r="N780" s="348"/>
      <c r="O780" s="348"/>
      <c r="P780" s="348"/>
      <c r="Q780" s="348"/>
      <c r="R780" s="348"/>
      <c r="S780" s="348"/>
      <c r="T780" s="348"/>
      <c r="U780" s="348"/>
      <c r="V780" s="348"/>
      <c r="W780" s="348"/>
      <c r="X780" s="348"/>
      <c r="Y780" s="348"/>
      <c r="Z780" s="348"/>
    </row>
    <row r="781" ht="14.25" customHeight="1">
      <c r="A781" s="348"/>
      <c r="B781" s="348"/>
      <c r="C781" s="348"/>
      <c r="D781" s="348"/>
      <c r="E781" s="348"/>
      <c r="F781" s="348"/>
      <c r="G781" s="348"/>
      <c r="H781" s="348"/>
      <c r="I781" s="348"/>
      <c r="J781" s="348"/>
      <c r="K781" s="348"/>
      <c r="L781" s="348"/>
      <c r="M781" s="348"/>
      <c r="N781" s="348"/>
      <c r="O781" s="348"/>
      <c r="P781" s="348"/>
      <c r="Q781" s="348"/>
      <c r="R781" s="348"/>
      <c r="S781" s="348"/>
      <c r="T781" s="348"/>
      <c r="U781" s="348"/>
      <c r="V781" s="348"/>
      <c r="W781" s="348"/>
      <c r="X781" s="348"/>
      <c r="Y781" s="348"/>
      <c r="Z781" s="348"/>
    </row>
    <row r="782" ht="14.25" customHeight="1">
      <c r="A782" s="348"/>
      <c r="B782" s="348"/>
      <c r="C782" s="348"/>
      <c r="D782" s="348"/>
      <c r="E782" s="348"/>
      <c r="F782" s="348"/>
      <c r="G782" s="348"/>
      <c r="H782" s="348"/>
      <c r="I782" s="348"/>
      <c r="J782" s="348"/>
      <c r="K782" s="348"/>
      <c r="L782" s="348"/>
      <c r="M782" s="348"/>
      <c r="N782" s="348"/>
      <c r="O782" s="348"/>
      <c r="P782" s="348"/>
      <c r="Q782" s="348"/>
      <c r="R782" s="348"/>
      <c r="S782" s="348"/>
      <c r="T782" s="348"/>
      <c r="U782" s="348"/>
      <c r="V782" s="348"/>
      <c r="W782" s="348"/>
      <c r="X782" s="348"/>
      <c r="Y782" s="348"/>
      <c r="Z782" s="348"/>
    </row>
    <row r="783" ht="14.25" customHeight="1">
      <c r="A783" s="348"/>
      <c r="B783" s="348"/>
      <c r="C783" s="348"/>
      <c r="D783" s="348"/>
      <c r="E783" s="348"/>
      <c r="F783" s="348"/>
      <c r="G783" s="348"/>
      <c r="H783" s="348"/>
      <c r="I783" s="348"/>
      <c r="J783" s="348"/>
      <c r="K783" s="348"/>
      <c r="L783" s="348"/>
      <c r="M783" s="348"/>
      <c r="N783" s="348"/>
      <c r="O783" s="348"/>
      <c r="P783" s="348"/>
      <c r="Q783" s="348"/>
      <c r="R783" s="348"/>
      <c r="S783" s="348"/>
      <c r="T783" s="348"/>
      <c r="U783" s="348"/>
      <c r="V783" s="348"/>
      <c r="W783" s="348"/>
      <c r="X783" s="348"/>
      <c r="Y783" s="348"/>
      <c r="Z783" s="348"/>
    </row>
    <row r="784" ht="14.25" customHeight="1">
      <c r="A784" s="348"/>
      <c r="B784" s="348"/>
      <c r="C784" s="348"/>
      <c r="D784" s="348"/>
      <c r="E784" s="348"/>
      <c r="F784" s="348"/>
      <c r="G784" s="348"/>
      <c r="H784" s="348"/>
      <c r="I784" s="348"/>
      <c r="J784" s="348"/>
      <c r="K784" s="348"/>
      <c r="L784" s="348"/>
      <c r="M784" s="348"/>
      <c r="N784" s="348"/>
      <c r="O784" s="348"/>
      <c r="P784" s="348"/>
      <c r="Q784" s="348"/>
      <c r="R784" s="348"/>
      <c r="S784" s="348"/>
      <c r="T784" s="348"/>
      <c r="U784" s="348"/>
      <c r="V784" s="348"/>
      <c r="W784" s="348"/>
      <c r="X784" s="348"/>
      <c r="Y784" s="348"/>
      <c r="Z784" s="348"/>
    </row>
    <row r="785" ht="14.25" customHeight="1">
      <c r="A785" s="348"/>
      <c r="B785" s="348"/>
      <c r="C785" s="348"/>
      <c r="D785" s="348"/>
      <c r="E785" s="348"/>
      <c r="F785" s="348"/>
      <c r="G785" s="348"/>
      <c r="H785" s="348"/>
      <c r="I785" s="348"/>
      <c r="J785" s="348"/>
      <c r="K785" s="348"/>
      <c r="L785" s="348"/>
      <c r="M785" s="348"/>
      <c r="N785" s="348"/>
      <c r="O785" s="348"/>
      <c r="P785" s="348"/>
      <c r="Q785" s="348"/>
      <c r="R785" s="348"/>
      <c r="S785" s="348"/>
      <c r="T785" s="348"/>
      <c r="U785" s="348"/>
      <c r="V785" s="348"/>
      <c r="W785" s="348"/>
      <c r="X785" s="348"/>
      <c r="Y785" s="348"/>
      <c r="Z785" s="348"/>
    </row>
    <row r="786" ht="14.25" customHeight="1">
      <c r="A786" s="348"/>
      <c r="B786" s="348"/>
      <c r="C786" s="348"/>
      <c r="D786" s="348"/>
      <c r="E786" s="348"/>
      <c r="F786" s="348"/>
      <c r="G786" s="348"/>
      <c r="H786" s="348"/>
      <c r="I786" s="348"/>
      <c r="J786" s="348"/>
      <c r="K786" s="348"/>
      <c r="L786" s="348"/>
      <c r="M786" s="348"/>
      <c r="N786" s="348"/>
      <c r="O786" s="348"/>
      <c r="P786" s="348"/>
      <c r="Q786" s="348"/>
      <c r="R786" s="348"/>
      <c r="S786" s="348"/>
      <c r="T786" s="348"/>
      <c r="U786" s="348"/>
      <c r="V786" s="348"/>
      <c r="W786" s="348"/>
      <c r="X786" s="348"/>
      <c r="Y786" s="348"/>
      <c r="Z786" s="348"/>
    </row>
    <row r="787" ht="14.25" customHeight="1">
      <c r="A787" s="348"/>
      <c r="B787" s="348"/>
      <c r="C787" s="348"/>
      <c r="D787" s="348"/>
      <c r="E787" s="348"/>
      <c r="F787" s="348"/>
      <c r="G787" s="348"/>
      <c r="H787" s="348"/>
      <c r="I787" s="348"/>
      <c r="J787" s="348"/>
      <c r="K787" s="348"/>
      <c r="L787" s="348"/>
      <c r="M787" s="348"/>
      <c r="N787" s="348"/>
      <c r="O787" s="348"/>
      <c r="P787" s="348"/>
      <c r="Q787" s="348"/>
      <c r="R787" s="348"/>
      <c r="S787" s="348"/>
      <c r="T787" s="348"/>
      <c r="U787" s="348"/>
      <c r="V787" s="348"/>
      <c r="W787" s="348"/>
      <c r="X787" s="348"/>
      <c r="Y787" s="348"/>
      <c r="Z787" s="348"/>
    </row>
    <row r="788" ht="14.25" customHeight="1">
      <c r="A788" s="348"/>
      <c r="B788" s="348"/>
      <c r="C788" s="348"/>
      <c r="D788" s="348"/>
      <c r="E788" s="348"/>
      <c r="F788" s="348"/>
      <c r="G788" s="348"/>
      <c r="H788" s="348"/>
      <c r="I788" s="348"/>
      <c r="J788" s="348"/>
      <c r="K788" s="348"/>
      <c r="L788" s="348"/>
      <c r="M788" s="348"/>
      <c r="N788" s="348"/>
      <c r="O788" s="348"/>
      <c r="P788" s="348"/>
      <c r="Q788" s="348"/>
      <c r="R788" s="348"/>
      <c r="S788" s="348"/>
      <c r="T788" s="348"/>
      <c r="U788" s="348"/>
      <c r="V788" s="348"/>
      <c r="W788" s="348"/>
      <c r="X788" s="348"/>
      <c r="Y788" s="348"/>
      <c r="Z788" s="348"/>
    </row>
    <row r="789" ht="14.25" customHeight="1">
      <c r="A789" s="348"/>
      <c r="B789" s="348"/>
      <c r="C789" s="348"/>
      <c r="D789" s="348"/>
      <c r="E789" s="348"/>
      <c r="F789" s="348"/>
      <c r="G789" s="348"/>
      <c r="H789" s="348"/>
      <c r="I789" s="348"/>
      <c r="J789" s="348"/>
      <c r="K789" s="348"/>
      <c r="L789" s="348"/>
      <c r="M789" s="348"/>
      <c r="N789" s="348"/>
      <c r="O789" s="348"/>
      <c r="P789" s="348"/>
      <c r="Q789" s="348"/>
      <c r="R789" s="348"/>
      <c r="S789" s="348"/>
      <c r="T789" s="348"/>
      <c r="U789" s="348"/>
      <c r="V789" s="348"/>
      <c r="W789" s="348"/>
      <c r="X789" s="348"/>
      <c r="Y789" s="348"/>
      <c r="Z789" s="348"/>
    </row>
    <row r="790" ht="14.25" customHeight="1">
      <c r="A790" s="348"/>
      <c r="B790" s="348"/>
      <c r="C790" s="348"/>
      <c r="D790" s="348"/>
      <c r="E790" s="348"/>
      <c r="F790" s="348"/>
      <c r="G790" s="348"/>
      <c r="H790" s="348"/>
      <c r="I790" s="348"/>
      <c r="J790" s="348"/>
      <c r="K790" s="348"/>
      <c r="L790" s="348"/>
      <c r="M790" s="348"/>
      <c r="N790" s="348"/>
      <c r="O790" s="348"/>
      <c r="P790" s="348"/>
      <c r="Q790" s="348"/>
      <c r="R790" s="348"/>
      <c r="S790" s="348"/>
      <c r="T790" s="348"/>
      <c r="U790" s="348"/>
      <c r="V790" s="348"/>
      <c r="W790" s="348"/>
      <c r="X790" s="348"/>
      <c r="Y790" s="348"/>
      <c r="Z790" s="348"/>
    </row>
    <row r="791" ht="14.25" customHeight="1">
      <c r="A791" s="348"/>
      <c r="B791" s="348"/>
      <c r="C791" s="348"/>
      <c r="D791" s="348"/>
      <c r="E791" s="348"/>
      <c r="F791" s="348"/>
      <c r="G791" s="348"/>
      <c r="H791" s="348"/>
      <c r="I791" s="348"/>
      <c r="J791" s="348"/>
      <c r="K791" s="348"/>
      <c r="L791" s="348"/>
      <c r="M791" s="348"/>
      <c r="N791" s="348"/>
      <c r="O791" s="348"/>
      <c r="P791" s="348"/>
      <c r="Q791" s="348"/>
      <c r="R791" s="348"/>
      <c r="S791" s="348"/>
      <c r="T791" s="348"/>
      <c r="U791" s="348"/>
      <c r="V791" s="348"/>
      <c r="W791" s="348"/>
      <c r="X791" s="348"/>
      <c r="Y791" s="348"/>
      <c r="Z791" s="348"/>
    </row>
    <row r="792" ht="14.25" customHeight="1">
      <c r="A792" s="348"/>
      <c r="B792" s="348"/>
      <c r="C792" s="348"/>
      <c r="D792" s="348"/>
      <c r="E792" s="348"/>
      <c r="F792" s="348"/>
      <c r="G792" s="348"/>
      <c r="H792" s="348"/>
      <c r="I792" s="348"/>
      <c r="J792" s="348"/>
      <c r="K792" s="348"/>
      <c r="L792" s="348"/>
      <c r="M792" s="348"/>
      <c r="N792" s="348"/>
      <c r="O792" s="348"/>
      <c r="P792" s="348"/>
      <c r="Q792" s="348"/>
      <c r="R792" s="348"/>
      <c r="S792" s="348"/>
      <c r="T792" s="348"/>
      <c r="U792" s="348"/>
      <c r="V792" s="348"/>
      <c r="W792" s="348"/>
      <c r="X792" s="348"/>
      <c r="Y792" s="348"/>
      <c r="Z792" s="348"/>
    </row>
    <row r="793" ht="14.25" customHeight="1">
      <c r="A793" s="348"/>
      <c r="B793" s="348"/>
      <c r="C793" s="348"/>
      <c r="D793" s="348"/>
      <c r="E793" s="348"/>
      <c r="F793" s="348"/>
      <c r="G793" s="348"/>
      <c r="H793" s="348"/>
      <c r="I793" s="348"/>
      <c r="J793" s="348"/>
      <c r="K793" s="348"/>
      <c r="L793" s="348"/>
      <c r="M793" s="348"/>
      <c r="N793" s="348"/>
      <c r="O793" s="348"/>
      <c r="P793" s="348"/>
      <c r="Q793" s="348"/>
      <c r="R793" s="348"/>
      <c r="S793" s="348"/>
      <c r="T793" s="348"/>
      <c r="U793" s="348"/>
      <c r="V793" s="348"/>
      <c r="W793" s="348"/>
      <c r="X793" s="348"/>
      <c r="Y793" s="348"/>
      <c r="Z793" s="348"/>
    </row>
    <row r="794" ht="14.25" customHeight="1">
      <c r="A794" s="348"/>
      <c r="B794" s="348"/>
      <c r="C794" s="348"/>
      <c r="D794" s="348"/>
      <c r="E794" s="348"/>
      <c r="F794" s="348"/>
      <c r="G794" s="348"/>
      <c r="H794" s="348"/>
      <c r="I794" s="348"/>
      <c r="J794" s="348"/>
      <c r="K794" s="348"/>
      <c r="L794" s="348"/>
      <c r="M794" s="348"/>
      <c r="N794" s="348"/>
      <c r="O794" s="348"/>
      <c r="P794" s="348"/>
      <c r="Q794" s="348"/>
      <c r="R794" s="348"/>
      <c r="S794" s="348"/>
      <c r="T794" s="348"/>
      <c r="U794" s="348"/>
      <c r="V794" s="348"/>
      <c r="W794" s="348"/>
      <c r="X794" s="348"/>
      <c r="Y794" s="348"/>
      <c r="Z794" s="348"/>
    </row>
    <row r="795" ht="14.25" customHeight="1">
      <c r="A795" s="348"/>
      <c r="B795" s="348"/>
      <c r="C795" s="348"/>
      <c r="D795" s="348"/>
      <c r="E795" s="348"/>
      <c r="F795" s="348"/>
      <c r="G795" s="348"/>
      <c r="H795" s="348"/>
      <c r="I795" s="348"/>
      <c r="J795" s="348"/>
      <c r="K795" s="348"/>
      <c r="L795" s="348"/>
      <c r="M795" s="348"/>
      <c r="N795" s="348"/>
      <c r="O795" s="348"/>
      <c r="P795" s="348"/>
      <c r="Q795" s="348"/>
      <c r="R795" s="348"/>
      <c r="S795" s="348"/>
      <c r="T795" s="348"/>
      <c r="U795" s="348"/>
      <c r="V795" s="348"/>
      <c r="W795" s="348"/>
      <c r="X795" s="348"/>
      <c r="Y795" s="348"/>
      <c r="Z795" s="348"/>
    </row>
    <row r="796" ht="14.25" customHeight="1">
      <c r="A796" s="348"/>
      <c r="B796" s="348"/>
      <c r="C796" s="348"/>
      <c r="D796" s="348"/>
      <c r="E796" s="348"/>
      <c r="F796" s="348"/>
      <c r="G796" s="348"/>
      <c r="H796" s="348"/>
      <c r="I796" s="348"/>
      <c r="J796" s="348"/>
      <c r="K796" s="348"/>
      <c r="L796" s="348"/>
      <c r="M796" s="348"/>
      <c r="N796" s="348"/>
      <c r="O796" s="348"/>
      <c r="P796" s="348"/>
      <c r="Q796" s="348"/>
      <c r="R796" s="348"/>
      <c r="S796" s="348"/>
      <c r="T796" s="348"/>
      <c r="U796" s="348"/>
      <c r="V796" s="348"/>
      <c r="W796" s="348"/>
      <c r="X796" s="348"/>
      <c r="Y796" s="348"/>
      <c r="Z796" s="348"/>
    </row>
    <row r="797" ht="14.25" customHeight="1">
      <c r="A797" s="348"/>
      <c r="B797" s="348"/>
      <c r="C797" s="348"/>
      <c r="D797" s="348"/>
      <c r="E797" s="348"/>
      <c r="F797" s="348"/>
      <c r="G797" s="348"/>
      <c r="H797" s="348"/>
      <c r="I797" s="348"/>
      <c r="J797" s="348"/>
      <c r="K797" s="348"/>
      <c r="L797" s="348"/>
      <c r="M797" s="348"/>
      <c r="N797" s="348"/>
      <c r="O797" s="348"/>
      <c r="P797" s="348"/>
      <c r="Q797" s="348"/>
      <c r="R797" s="348"/>
      <c r="S797" s="348"/>
      <c r="T797" s="348"/>
      <c r="U797" s="348"/>
      <c r="V797" s="348"/>
      <c r="W797" s="348"/>
      <c r="X797" s="348"/>
      <c r="Y797" s="348"/>
      <c r="Z797" s="348"/>
    </row>
    <row r="798" ht="14.25" customHeight="1">
      <c r="A798" s="348"/>
      <c r="B798" s="348"/>
      <c r="C798" s="348"/>
      <c r="D798" s="348"/>
      <c r="E798" s="348"/>
      <c r="F798" s="348"/>
      <c r="G798" s="348"/>
      <c r="H798" s="348"/>
      <c r="I798" s="348"/>
      <c r="J798" s="348"/>
      <c r="K798" s="348"/>
      <c r="L798" s="348"/>
      <c r="M798" s="348"/>
      <c r="N798" s="348"/>
      <c r="O798" s="348"/>
      <c r="P798" s="348"/>
      <c r="Q798" s="348"/>
      <c r="R798" s="348"/>
      <c r="S798" s="348"/>
      <c r="T798" s="348"/>
      <c r="U798" s="348"/>
      <c r="V798" s="348"/>
      <c r="W798" s="348"/>
      <c r="X798" s="348"/>
      <c r="Y798" s="348"/>
      <c r="Z798" s="348"/>
    </row>
    <row r="799" ht="14.25" customHeight="1">
      <c r="A799" s="348"/>
      <c r="B799" s="348"/>
      <c r="C799" s="348"/>
      <c r="D799" s="348"/>
      <c r="E799" s="348"/>
      <c r="F799" s="348"/>
      <c r="G799" s="348"/>
      <c r="H799" s="348"/>
      <c r="I799" s="348"/>
      <c r="J799" s="348"/>
      <c r="K799" s="348"/>
      <c r="L799" s="348"/>
      <c r="M799" s="348"/>
      <c r="N799" s="348"/>
      <c r="O799" s="348"/>
      <c r="P799" s="348"/>
      <c r="Q799" s="348"/>
      <c r="R799" s="348"/>
      <c r="S799" s="348"/>
      <c r="T799" s="348"/>
      <c r="U799" s="348"/>
      <c r="V799" s="348"/>
      <c r="W799" s="348"/>
      <c r="X799" s="348"/>
      <c r="Y799" s="348"/>
      <c r="Z799" s="348"/>
    </row>
    <row r="800" ht="14.25" customHeight="1">
      <c r="A800" s="348"/>
      <c r="B800" s="348"/>
      <c r="C800" s="348"/>
      <c r="D800" s="348"/>
      <c r="E800" s="348"/>
      <c r="F800" s="348"/>
      <c r="G800" s="348"/>
      <c r="H800" s="348"/>
      <c r="I800" s="348"/>
      <c r="J800" s="348"/>
      <c r="K800" s="348"/>
      <c r="L800" s="348"/>
      <c r="M800" s="348"/>
      <c r="N800" s="348"/>
      <c r="O800" s="348"/>
      <c r="P800" s="348"/>
      <c r="Q800" s="348"/>
      <c r="R800" s="348"/>
      <c r="S800" s="348"/>
      <c r="T800" s="348"/>
      <c r="U800" s="348"/>
      <c r="V800" s="348"/>
      <c r="W800" s="348"/>
      <c r="X800" s="348"/>
      <c r="Y800" s="348"/>
      <c r="Z800" s="348"/>
    </row>
    <row r="801" ht="14.25" customHeight="1">
      <c r="A801" s="348"/>
      <c r="B801" s="348"/>
      <c r="C801" s="348"/>
      <c r="D801" s="348"/>
      <c r="E801" s="348"/>
      <c r="F801" s="348"/>
      <c r="G801" s="348"/>
      <c r="H801" s="348"/>
      <c r="I801" s="348"/>
      <c r="J801" s="348"/>
      <c r="K801" s="348"/>
      <c r="L801" s="348"/>
      <c r="M801" s="348"/>
      <c r="N801" s="348"/>
      <c r="O801" s="348"/>
      <c r="P801" s="348"/>
      <c r="Q801" s="348"/>
      <c r="R801" s="348"/>
      <c r="S801" s="348"/>
      <c r="T801" s="348"/>
      <c r="U801" s="348"/>
      <c r="V801" s="348"/>
      <c r="W801" s="348"/>
      <c r="X801" s="348"/>
      <c r="Y801" s="348"/>
      <c r="Z801" s="348"/>
    </row>
    <row r="802" ht="14.25" customHeight="1">
      <c r="A802" s="348"/>
      <c r="B802" s="348"/>
      <c r="C802" s="348"/>
      <c r="D802" s="348"/>
      <c r="E802" s="348"/>
      <c r="F802" s="348"/>
      <c r="G802" s="348"/>
      <c r="H802" s="348"/>
      <c r="I802" s="348"/>
      <c r="J802" s="348"/>
      <c r="K802" s="348"/>
      <c r="L802" s="348"/>
      <c r="M802" s="348"/>
      <c r="N802" s="348"/>
      <c r="O802" s="348"/>
      <c r="P802" s="348"/>
      <c r="Q802" s="348"/>
      <c r="R802" s="348"/>
      <c r="S802" s="348"/>
      <c r="T802" s="348"/>
      <c r="U802" s="348"/>
      <c r="V802" s="348"/>
      <c r="W802" s="348"/>
      <c r="X802" s="348"/>
      <c r="Y802" s="348"/>
      <c r="Z802" s="348"/>
    </row>
    <row r="803" ht="14.25" customHeight="1">
      <c r="A803" s="348"/>
      <c r="B803" s="348"/>
      <c r="C803" s="348"/>
      <c r="D803" s="348"/>
      <c r="E803" s="348"/>
      <c r="F803" s="348"/>
      <c r="G803" s="348"/>
      <c r="H803" s="348"/>
      <c r="I803" s="348"/>
      <c r="J803" s="348"/>
      <c r="K803" s="348"/>
      <c r="L803" s="348"/>
      <c r="M803" s="348"/>
      <c r="N803" s="348"/>
      <c r="O803" s="348"/>
      <c r="P803" s="348"/>
      <c r="Q803" s="348"/>
      <c r="R803" s="348"/>
      <c r="S803" s="348"/>
      <c r="T803" s="348"/>
      <c r="U803" s="348"/>
      <c r="V803" s="348"/>
      <c r="W803" s="348"/>
      <c r="X803" s="348"/>
      <c r="Y803" s="348"/>
      <c r="Z803" s="348"/>
    </row>
    <row r="804" ht="14.25" customHeight="1">
      <c r="A804" s="348"/>
      <c r="B804" s="348"/>
      <c r="C804" s="348"/>
      <c r="D804" s="348"/>
      <c r="E804" s="348"/>
      <c r="F804" s="348"/>
      <c r="G804" s="348"/>
      <c r="H804" s="348"/>
      <c r="I804" s="348"/>
      <c r="J804" s="348"/>
      <c r="K804" s="348"/>
      <c r="L804" s="348"/>
      <c r="M804" s="348"/>
      <c r="N804" s="348"/>
      <c r="O804" s="348"/>
      <c r="P804" s="348"/>
      <c r="Q804" s="348"/>
      <c r="R804" s="348"/>
      <c r="S804" s="348"/>
      <c r="T804" s="348"/>
      <c r="U804" s="348"/>
      <c r="V804" s="348"/>
      <c r="W804" s="348"/>
      <c r="X804" s="348"/>
      <c r="Y804" s="348"/>
      <c r="Z804" s="348"/>
    </row>
    <row r="805" ht="14.25" customHeight="1">
      <c r="A805" s="348"/>
      <c r="B805" s="348"/>
      <c r="C805" s="348"/>
      <c r="D805" s="348"/>
      <c r="E805" s="348"/>
      <c r="F805" s="348"/>
      <c r="G805" s="348"/>
      <c r="H805" s="348"/>
      <c r="I805" s="348"/>
      <c r="J805" s="348"/>
      <c r="K805" s="348"/>
      <c r="L805" s="348"/>
      <c r="M805" s="348"/>
      <c r="N805" s="348"/>
      <c r="O805" s="348"/>
      <c r="P805" s="348"/>
      <c r="Q805" s="348"/>
      <c r="R805" s="348"/>
      <c r="S805" s="348"/>
      <c r="T805" s="348"/>
      <c r="U805" s="348"/>
      <c r="V805" s="348"/>
      <c r="W805" s="348"/>
      <c r="X805" s="348"/>
      <c r="Y805" s="348"/>
      <c r="Z805" s="348"/>
    </row>
    <row r="806" ht="14.25" customHeight="1">
      <c r="A806" s="348"/>
      <c r="B806" s="348"/>
      <c r="C806" s="348"/>
      <c r="D806" s="348"/>
      <c r="E806" s="348"/>
      <c r="F806" s="348"/>
      <c r="G806" s="348"/>
      <c r="H806" s="348"/>
      <c r="I806" s="348"/>
      <c r="J806" s="348"/>
      <c r="K806" s="348"/>
      <c r="L806" s="348"/>
      <c r="M806" s="348"/>
      <c r="N806" s="348"/>
      <c r="O806" s="348"/>
      <c r="P806" s="348"/>
      <c r="Q806" s="348"/>
      <c r="R806" s="348"/>
      <c r="S806" s="348"/>
      <c r="T806" s="348"/>
      <c r="U806" s="348"/>
      <c r="V806" s="348"/>
      <c r="W806" s="348"/>
      <c r="X806" s="348"/>
      <c r="Y806" s="348"/>
      <c r="Z806" s="348"/>
    </row>
    <row r="807" ht="14.25" customHeight="1">
      <c r="A807" s="348"/>
      <c r="B807" s="348"/>
      <c r="C807" s="348"/>
      <c r="D807" s="348"/>
      <c r="E807" s="348"/>
      <c r="F807" s="348"/>
      <c r="G807" s="348"/>
      <c r="H807" s="348"/>
      <c r="I807" s="348"/>
      <c r="J807" s="348"/>
      <c r="K807" s="348"/>
      <c r="L807" s="348"/>
      <c r="M807" s="348"/>
      <c r="N807" s="348"/>
      <c r="O807" s="348"/>
      <c r="P807" s="348"/>
      <c r="Q807" s="348"/>
      <c r="R807" s="348"/>
      <c r="S807" s="348"/>
      <c r="T807" s="348"/>
      <c r="U807" s="348"/>
      <c r="V807" s="348"/>
      <c r="W807" s="348"/>
      <c r="X807" s="348"/>
      <c r="Y807" s="348"/>
      <c r="Z807" s="348"/>
    </row>
    <row r="808" ht="14.25" customHeight="1">
      <c r="A808" s="348"/>
      <c r="B808" s="348"/>
      <c r="C808" s="348"/>
      <c r="D808" s="348"/>
      <c r="E808" s="348"/>
      <c r="F808" s="348"/>
      <c r="G808" s="348"/>
      <c r="H808" s="348"/>
      <c r="I808" s="348"/>
      <c r="J808" s="348"/>
      <c r="K808" s="348"/>
      <c r="L808" s="348"/>
      <c r="M808" s="348"/>
      <c r="N808" s="348"/>
      <c r="O808" s="348"/>
      <c r="P808" s="348"/>
      <c r="Q808" s="348"/>
      <c r="R808" s="348"/>
      <c r="S808" s="348"/>
      <c r="T808" s="348"/>
      <c r="U808" s="348"/>
      <c r="V808" s="348"/>
      <c r="W808" s="348"/>
      <c r="X808" s="348"/>
      <c r="Y808" s="348"/>
      <c r="Z808" s="348"/>
    </row>
    <row r="809" ht="14.25" customHeight="1">
      <c r="A809" s="348"/>
      <c r="B809" s="348"/>
      <c r="C809" s="348"/>
      <c r="D809" s="348"/>
      <c r="E809" s="348"/>
      <c r="F809" s="348"/>
      <c r="G809" s="348"/>
      <c r="H809" s="348"/>
      <c r="I809" s="348"/>
      <c r="J809" s="348"/>
      <c r="K809" s="348"/>
      <c r="L809" s="348"/>
      <c r="M809" s="348"/>
      <c r="N809" s="348"/>
      <c r="O809" s="348"/>
      <c r="P809" s="348"/>
      <c r="Q809" s="348"/>
      <c r="R809" s="348"/>
      <c r="S809" s="348"/>
      <c r="T809" s="348"/>
      <c r="U809" s="348"/>
      <c r="V809" s="348"/>
      <c r="W809" s="348"/>
      <c r="X809" s="348"/>
      <c r="Y809" s="348"/>
      <c r="Z809" s="348"/>
    </row>
    <row r="810" ht="14.25" customHeight="1">
      <c r="A810" s="348"/>
      <c r="B810" s="348"/>
      <c r="C810" s="348"/>
      <c r="D810" s="348"/>
      <c r="E810" s="348"/>
      <c r="F810" s="348"/>
      <c r="G810" s="348"/>
      <c r="H810" s="348"/>
      <c r="I810" s="348"/>
      <c r="J810" s="348"/>
      <c r="K810" s="348"/>
      <c r="L810" s="348"/>
      <c r="M810" s="348"/>
      <c r="N810" s="348"/>
      <c r="O810" s="348"/>
      <c r="P810" s="348"/>
      <c r="Q810" s="348"/>
      <c r="R810" s="348"/>
      <c r="S810" s="348"/>
      <c r="T810" s="348"/>
      <c r="U810" s="348"/>
      <c r="V810" s="348"/>
      <c r="W810" s="348"/>
      <c r="X810" s="348"/>
      <c r="Y810" s="348"/>
      <c r="Z810" s="348"/>
    </row>
    <row r="811" ht="14.25" customHeight="1">
      <c r="A811" s="348"/>
      <c r="B811" s="348"/>
      <c r="C811" s="348"/>
      <c r="D811" s="348"/>
      <c r="E811" s="348"/>
      <c r="F811" s="348"/>
      <c r="G811" s="348"/>
      <c r="H811" s="348"/>
      <c r="I811" s="348"/>
      <c r="J811" s="348"/>
      <c r="K811" s="348"/>
      <c r="L811" s="348"/>
      <c r="M811" s="348"/>
      <c r="N811" s="348"/>
      <c r="O811" s="348"/>
      <c r="P811" s="348"/>
      <c r="Q811" s="348"/>
      <c r="R811" s="348"/>
      <c r="S811" s="348"/>
      <c r="T811" s="348"/>
      <c r="U811" s="348"/>
      <c r="V811" s="348"/>
      <c r="W811" s="348"/>
      <c r="X811" s="348"/>
      <c r="Y811" s="348"/>
      <c r="Z811" s="348"/>
    </row>
    <row r="812" ht="14.25" customHeight="1">
      <c r="A812" s="348"/>
      <c r="B812" s="348"/>
      <c r="C812" s="348"/>
      <c r="D812" s="348"/>
      <c r="E812" s="348"/>
      <c r="F812" s="348"/>
      <c r="G812" s="348"/>
      <c r="H812" s="348"/>
      <c r="I812" s="348"/>
      <c r="J812" s="348"/>
      <c r="K812" s="348"/>
      <c r="L812" s="348"/>
      <c r="M812" s="348"/>
      <c r="N812" s="348"/>
      <c r="O812" s="348"/>
      <c r="P812" s="348"/>
      <c r="Q812" s="348"/>
      <c r="R812" s="348"/>
      <c r="S812" s="348"/>
      <c r="T812" s="348"/>
      <c r="U812" s="348"/>
      <c r="V812" s="348"/>
      <c r="W812" s="348"/>
      <c r="X812" s="348"/>
      <c r="Y812" s="348"/>
      <c r="Z812" s="348"/>
    </row>
    <row r="813" ht="14.25" customHeight="1">
      <c r="A813" s="348"/>
      <c r="B813" s="348"/>
      <c r="C813" s="348"/>
      <c r="D813" s="348"/>
      <c r="E813" s="348"/>
      <c r="F813" s="348"/>
      <c r="G813" s="348"/>
      <c r="H813" s="348"/>
      <c r="I813" s="348"/>
      <c r="J813" s="348"/>
      <c r="K813" s="348"/>
      <c r="L813" s="348"/>
      <c r="M813" s="348"/>
      <c r="N813" s="348"/>
      <c r="O813" s="348"/>
      <c r="P813" s="348"/>
      <c r="Q813" s="348"/>
      <c r="R813" s="348"/>
      <c r="S813" s="348"/>
      <c r="T813" s="348"/>
      <c r="U813" s="348"/>
      <c r="V813" s="348"/>
      <c r="W813" s="348"/>
      <c r="X813" s="348"/>
      <c r="Y813" s="348"/>
      <c r="Z813" s="348"/>
    </row>
    <row r="814" ht="14.25" customHeight="1">
      <c r="A814" s="348"/>
      <c r="B814" s="348"/>
      <c r="C814" s="348"/>
      <c r="D814" s="348"/>
      <c r="E814" s="348"/>
      <c r="F814" s="348"/>
      <c r="G814" s="348"/>
      <c r="H814" s="348"/>
      <c r="I814" s="348"/>
      <c r="J814" s="348"/>
      <c r="K814" s="348"/>
      <c r="L814" s="348"/>
      <c r="M814" s="348"/>
      <c r="N814" s="348"/>
      <c r="O814" s="348"/>
      <c r="P814" s="348"/>
      <c r="Q814" s="348"/>
      <c r="R814" s="348"/>
      <c r="S814" s="348"/>
      <c r="T814" s="348"/>
      <c r="U814" s="348"/>
      <c r="V814" s="348"/>
      <c r="W814" s="348"/>
      <c r="X814" s="348"/>
      <c r="Y814" s="348"/>
      <c r="Z814" s="348"/>
    </row>
    <row r="815" ht="14.25" customHeight="1">
      <c r="A815" s="348"/>
      <c r="B815" s="348"/>
      <c r="C815" s="348"/>
      <c r="D815" s="348"/>
      <c r="E815" s="348"/>
      <c r="F815" s="348"/>
      <c r="G815" s="348"/>
      <c r="H815" s="348"/>
      <c r="I815" s="348"/>
      <c r="J815" s="348"/>
      <c r="K815" s="348"/>
      <c r="L815" s="348"/>
      <c r="M815" s="348"/>
      <c r="N815" s="348"/>
      <c r="O815" s="348"/>
      <c r="P815" s="348"/>
      <c r="Q815" s="348"/>
      <c r="R815" s="348"/>
      <c r="S815" s="348"/>
      <c r="T815" s="348"/>
      <c r="U815" s="348"/>
      <c r="V815" s="348"/>
      <c r="W815" s="348"/>
      <c r="X815" s="348"/>
      <c r="Y815" s="348"/>
      <c r="Z815" s="348"/>
    </row>
    <row r="816" ht="14.25" customHeight="1">
      <c r="A816" s="348"/>
      <c r="B816" s="348"/>
      <c r="C816" s="348"/>
      <c r="D816" s="348"/>
      <c r="E816" s="348"/>
      <c r="F816" s="348"/>
      <c r="G816" s="348"/>
      <c r="H816" s="348"/>
      <c r="I816" s="348"/>
      <c r="J816" s="348"/>
      <c r="K816" s="348"/>
      <c r="L816" s="348"/>
      <c r="M816" s="348"/>
      <c r="N816" s="348"/>
      <c r="O816" s="348"/>
      <c r="P816" s="348"/>
      <c r="Q816" s="348"/>
      <c r="R816" s="348"/>
      <c r="S816" s="348"/>
      <c r="T816" s="348"/>
      <c r="U816" s="348"/>
      <c r="V816" s="348"/>
      <c r="W816" s="348"/>
      <c r="X816" s="348"/>
      <c r="Y816" s="348"/>
      <c r="Z816" s="348"/>
    </row>
    <row r="817" ht="14.25" customHeight="1">
      <c r="A817" s="348"/>
      <c r="B817" s="348"/>
      <c r="C817" s="348"/>
      <c r="D817" s="348"/>
      <c r="E817" s="348"/>
      <c r="F817" s="348"/>
      <c r="G817" s="348"/>
      <c r="H817" s="348"/>
      <c r="I817" s="348"/>
      <c r="J817" s="348"/>
      <c r="K817" s="348"/>
      <c r="L817" s="348"/>
      <c r="M817" s="348"/>
      <c r="N817" s="348"/>
      <c r="O817" s="348"/>
      <c r="P817" s="348"/>
      <c r="Q817" s="348"/>
      <c r="R817" s="348"/>
      <c r="S817" s="348"/>
      <c r="T817" s="348"/>
      <c r="U817" s="348"/>
      <c r="V817" s="348"/>
      <c r="W817" s="348"/>
      <c r="X817" s="348"/>
      <c r="Y817" s="348"/>
      <c r="Z817" s="348"/>
    </row>
    <row r="818" ht="14.25" customHeight="1">
      <c r="A818" s="348"/>
      <c r="B818" s="348"/>
      <c r="C818" s="348"/>
      <c r="D818" s="348"/>
      <c r="E818" s="348"/>
      <c r="F818" s="348"/>
      <c r="G818" s="348"/>
      <c r="H818" s="348"/>
      <c r="I818" s="348"/>
      <c r="J818" s="348"/>
      <c r="K818" s="348"/>
      <c r="L818" s="348"/>
      <c r="M818" s="348"/>
      <c r="N818" s="348"/>
      <c r="O818" s="348"/>
      <c r="P818" s="348"/>
      <c r="Q818" s="348"/>
      <c r="R818" s="348"/>
      <c r="S818" s="348"/>
      <c r="T818" s="348"/>
      <c r="U818" s="348"/>
      <c r="V818" s="348"/>
      <c r="W818" s="348"/>
      <c r="X818" s="348"/>
      <c r="Y818" s="348"/>
      <c r="Z818" s="348"/>
    </row>
    <row r="819" ht="14.25" customHeight="1">
      <c r="A819" s="348"/>
      <c r="B819" s="348"/>
      <c r="C819" s="348"/>
      <c r="D819" s="348"/>
      <c r="E819" s="348"/>
      <c r="F819" s="348"/>
      <c r="G819" s="348"/>
      <c r="H819" s="348"/>
      <c r="I819" s="348"/>
      <c r="J819" s="348"/>
      <c r="K819" s="348"/>
      <c r="L819" s="348"/>
      <c r="M819" s="348"/>
      <c r="N819" s="348"/>
      <c r="O819" s="348"/>
      <c r="P819" s="348"/>
      <c r="Q819" s="348"/>
      <c r="R819" s="348"/>
      <c r="S819" s="348"/>
      <c r="T819" s="348"/>
      <c r="U819" s="348"/>
      <c r="V819" s="348"/>
      <c r="W819" s="348"/>
      <c r="X819" s="348"/>
      <c r="Y819" s="348"/>
      <c r="Z819" s="348"/>
    </row>
    <row r="820" ht="14.25" customHeight="1">
      <c r="A820" s="348"/>
      <c r="B820" s="348"/>
      <c r="C820" s="348"/>
      <c r="D820" s="348"/>
      <c r="E820" s="348"/>
      <c r="F820" s="348"/>
      <c r="G820" s="348"/>
      <c r="H820" s="348"/>
      <c r="I820" s="348"/>
      <c r="J820" s="348"/>
      <c r="K820" s="348"/>
      <c r="L820" s="348"/>
      <c r="M820" s="348"/>
      <c r="N820" s="348"/>
      <c r="O820" s="348"/>
      <c r="P820" s="348"/>
      <c r="Q820" s="348"/>
      <c r="R820" s="348"/>
      <c r="S820" s="348"/>
      <c r="T820" s="348"/>
      <c r="U820" s="348"/>
      <c r="V820" s="348"/>
      <c r="W820" s="348"/>
      <c r="X820" s="348"/>
      <c r="Y820" s="348"/>
      <c r="Z820" s="348"/>
    </row>
    <row r="821" ht="14.25" customHeight="1">
      <c r="A821" s="348"/>
      <c r="B821" s="348"/>
      <c r="C821" s="348"/>
      <c r="D821" s="348"/>
      <c r="E821" s="348"/>
      <c r="F821" s="348"/>
      <c r="G821" s="348"/>
      <c r="H821" s="348"/>
      <c r="I821" s="348"/>
      <c r="J821" s="348"/>
      <c r="K821" s="348"/>
      <c r="L821" s="348"/>
      <c r="M821" s="348"/>
      <c r="N821" s="348"/>
      <c r="O821" s="348"/>
      <c r="P821" s="348"/>
      <c r="Q821" s="348"/>
      <c r="R821" s="348"/>
      <c r="S821" s="348"/>
      <c r="T821" s="348"/>
      <c r="U821" s="348"/>
      <c r="V821" s="348"/>
      <c r="W821" s="348"/>
      <c r="X821" s="348"/>
      <c r="Y821" s="348"/>
      <c r="Z821" s="348"/>
    </row>
    <row r="822" ht="14.25" customHeight="1">
      <c r="A822" s="348"/>
      <c r="B822" s="348"/>
      <c r="C822" s="348"/>
      <c r="D822" s="348"/>
      <c r="E822" s="348"/>
      <c r="F822" s="348"/>
      <c r="G822" s="348"/>
      <c r="H822" s="348"/>
      <c r="I822" s="348"/>
      <c r="J822" s="348"/>
      <c r="K822" s="348"/>
      <c r="L822" s="348"/>
      <c r="M822" s="348"/>
      <c r="N822" s="348"/>
      <c r="O822" s="348"/>
      <c r="P822" s="348"/>
      <c r="Q822" s="348"/>
      <c r="R822" s="348"/>
      <c r="S822" s="348"/>
      <c r="T822" s="348"/>
      <c r="U822" s="348"/>
      <c r="V822" s="348"/>
      <c r="W822" s="348"/>
      <c r="X822" s="348"/>
      <c r="Y822" s="348"/>
      <c r="Z822" s="348"/>
    </row>
    <row r="823" ht="14.25" customHeight="1">
      <c r="A823" s="348"/>
      <c r="B823" s="348"/>
      <c r="C823" s="348"/>
      <c r="D823" s="348"/>
      <c r="E823" s="348"/>
      <c r="F823" s="348"/>
      <c r="G823" s="348"/>
      <c r="H823" s="348"/>
      <c r="I823" s="348"/>
      <c r="J823" s="348"/>
      <c r="K823" s="348"/>
      <c r="L823" s="348"/>
      <c r="M823" s="348"/>
      <c r="N823" s="348"/>
      <c r="O823" s="348"/>
      <c r="P823" s="348"/>
      <c r="Q823" s="348"/>
      <c r="R823" s="348"/>
      <c r="S823" s="348"/>
      <c r="T823" s="348"/>
      <c r="U823" s="348"/>
      <c r="V823" s="348"/>
      <c r="W823" s="348"/>
      <c r="X823" s="348"/>
      <c r="Y823" s="348"/>
      <c r="Z823" s="348"/>
    </row>
    <row r="824" ht="14.25" customHeight="1">
      <c r="A824" s="348"/>
      <c r="B824" s="348"/>
      <c r="C824" s="348"/>
      <c r="D824" s="348"/>
      <c r="E824" s="348"/>
      <c r="F824" s="348"/>
      <c r="G824" s="348"/>
      <c r="H824" s="348"/>
      <c r="I824" s="348"/>
      <c r="J824" s="348"/>
      <c r="K824" s="348"/>
      <c r="L824" s="348"/>
      <c r="M824" s="348"/>
      <c r="N824" s="348"/>
      <c r="O824" s="348"/>
      <c r="P824" s="348"/>
      <c r="Q824" s="348"/>
      <c r="R824" s="348"/>
      <c r="S824" s="348"/>
      <c r="T824" s="348"/>
      <c r="U824" s="348"/>
      <c r="V824" s="348"/>
      <c r="W824" s="348"/>
      <c r="X824" s="348"/>
      <c r="Y824" s="348"/>
      <c r="Z824" s="348"/>
    </row>
    <row r="825" ht="14.25" customHeight="1">
      <c r="A825" s="348"/>
      <c r="B825" s="348"/>
      <c r="C825" s="348"/>
      <c r="D825" s="348"/>
      <c r="E825" s="348"/>
      <c r="F825" s="348"/>
      <c r="G825" s="348"/>
      <c r="H825" s="348"/>
      <c r="I825" s="348"/>
      <c r="J825" s="348"/>
      <c r="K825" s="348"/>
      <c r="L825" s="348"/>
      <c r="M825" s="348"/>
      <c r="N825" s="348"/>
      <c r="O825" s="348"/>
      <c r="P825" s="348"/>
      <c r="Q825" s="348"/>
      <c r="R825" s="348"/>
      <c r="S825" s="348"/>
      <c r="T825" s="348"/>
      <c r="U825" s="348"/>
      <c r="V825" s="348"/>
      <c r="W825" s="348"/>
      <c r="X825" s="348"/>
      <c r="Y825" s="348"/>
      <c r="Z825" s="348"/>
    </row>
    <row r="826" ht="14.25" customHeight="1">
      <c r="A826" s="348"/>
      <c r="B826" s="348"/>
      <c r="C826" s="348"/>
      <c r="D826" s="348"/>
      <c r="E826" s="348"/>
      <c r="F826" s="348"/>
      <c r="G826" s="348"/>
      <c r="H826" s="348"/>
      <c r="I826" s="348"/>
      <c r="J826" s="348"/>
      <c r="K826" s="348"/>
      <c r="L826" s="348"/>
      <c r="M826" s="348"/>
      <c r="N826" s="348"/>
      <c r="O826" s="348"/>
      <c r="P826" s="348"/>
      <c r="Q826" s="348"/>
      <c r="R826" s="348"/>
      <c r="S826" s="348"/>
      <c r="T826" s="348"/>
      <c r="U826" s="348"/>
      <c r="V826" s="348"/>
      <c r="W826" s="348"/>
      <c r="X826" s="348"/>
      <c r="Y826" s="348"/>
      <c r="Z826" s="348"/>
    </row>
    <row r="827" ht="14.25" customHeight="1">
      <c r="A827" s="348"/>
      <c r="B827" s="348"/>
      <c r="C827" s="348"/>
      <c r="D827" s="348"/>
      <c r="E827" s="348"/>
      <c r="F827" s="348"/>
      <c r="G827" s="348"/>
      <c r="H827" s="348"/>
      <c r="I827" s="348"/>
      <c r="J827" s="348"/>
      <c r="K827" s="348"/>
      <c r="L827" s="348"/>
      <c r="M827" s="348"/>
      <c r="N827" s="348"/>
      <c r="O827" s="348"/>
      <c r="P827" s="348"/>
      <c r="Q827" s="348"/>
      <c r="R827" s="348"/>
      <c r="S827" s="348"/>
      <c r="T827" s="348"/>
      <c r="U827" s="348"/>
      <c r="V827" s="348"/>
      <c r="W827" s="348"/>
      <c r="X827" s="348"/>
      <c r="Y827" s="348"/>
      <c r="Z827" s="348"/>
    </row>
    <row r="828" ht="14.25" customHeight="1">
      <c r="A828" s="348"/>
      <c r="B828" s="348"/>
      <c r="C828" s="348"/>
      <c r="D828" s="348"/>
      <c r="E828" s="348"/>
      <c r="F828" s="348"/>
      <c r="G828" s="348"/>
      <c r="H828" s="348"/>
      <c r="I828" s="348"/>
      <c r="J828" s="348"/>
      <c r="K828" s="348"/>
      <c r="L828" s="348"/>
      <c r="M828" s="348"/>
      <c r="N828" s="348"/>
      <c r="O828" s="348"/>
      <c r="P828" s="348"/>
      <c r="Q828" s="348"/>
      <c r="R828" s="348"/>
      <c r="S828" s="348"/>
      <c r="T828" s="348"/>
      <c r="U828" s="348"/>
      <c r="V828" s="348"/>
      <c r="W828" s="348"/>
      <c r="X828" s="348"/>
      <c r="Y828" s="348"/>
      <c r="Z828" s="348"/>
    </row>
    <row r="829" ht="14.25" customHeight="1">
      <c r="A829" s="348"/>
      <c r="B829" s="348"/>
      <c r="C829" s="348"/>
      <c r="D829" s="348"/>
      <c r="E829" s="348"/>
      <c r="F829" s="348"/>
      <c r="G829" s="348"/>
      <c r="H829" s="348"/>
      <c r="I829" s="348"/>
      <c r="J829" s="348"/>
      <c r="K829" s="348"/>
      <c r="L829" s="348"/>
      <c r="M829" s="348"/>
      <c r="N829" s="348"/>
      <c r="O829" s="348"/>
      <c r="P829" s="348"/>
      <c r="Q829" s="348"/>
      <c r="R829" s="348"/>
      <c r="S829" s="348"/>
      <c r="T829" s="348"/>
      <c r="U829" s="348"/>
      <c r="V829" s="348"/>
      <c r="W829" s="348"/>
      <c r="X829" s="348"/>
      <c r="Y829" s="348"/>
      <c r="Z829" s="348"/>
    </row>
    <row r="830" ht="14.25" customHeight="1">
      <c r="A830" s="348"/>
      <c r="B830" s="348"/>
      <c r="C830" s="348"/>
      <c r="D830" s="348"/>
      <c r="E830" s="348"/>
      <c r="F830" s="348"/>
      <c r="G830" s="348"/>
      <c r="H830" s="348"/>
      <c r="I830" s="348"/>
      <c r="J830" s="348"/>
      <c r="K830" s="348"/>
      <c r="L830" s="348"/>
      <c r="M830" s="348"/>
      <c r="N830" s="348"/>
      <c r="O830" s="348"/>
      <c r="P830" s="348"/>
      <c r="Q830" s="348"/>
      <c r="R830" s="348"/>
      <c r="S830" s="348"/>
      <c r="T830" s="348"/>
      <c r="U830" s="348"/>
      <c r="V830" s="348"/>
      <c r="W830" s="348"/>
      <c r="X830" s="348"/>
      <c r="Y830" s="348"/>
      <c r="Z830" s="348"/>
    </row>
    <row r="831" ht="14.25" customHeight="1">
      <c r="A831" s="348"/>
      <c r="B831" s="348"/>
      <c r="C831" s="348"/>
      <c r="D831" s="348"/>
      <c r="E831" s="348"/>
      <c r="F831" s="348"/>
      <c r="G831" s="348"/>
      <c r="H831" s="348"/>
      <c r="I831" s="348"/>
      <c r="J831" s="348"/>
      <c r="K831" s="348"/>
      <c r="L831" s="348"/>
      <c r="M831" s="348"/>
      <c r="N831" s="348"/>
      <c r="O831" s="348"/>
      <c r="P831" s="348"/>
      <c r="Q831" s="348"/>
      <c r="R831" s="348"/>
      <c r="S831" s="348"/>
      <c r="T831" s="348"/>
      <c r="U831" s="348"/>
      <c r="V831" s="348"/>
      <c r="W831" s="348"/>
      <c r="X831" s="348"/>
      <c r="Y831" s="348"/>
      <c r="Z831" s="348"/>
    </row>
    <row r="832" ht="14.25" customHeight="1">
      <c r="A832" s="348"/>
      <c r="B832" s="348"/>
      <c r="C832" s="348"/>
      <c r="D832" s="348"/>
      <c r="E832" s="348"/>
      <c r="F832" s="348"/>
      <c r="G832" s="348"/>
      <c r="H832" s="348"/>
      <c r="I832" s="348"/>
      <c r="J832" s="348"/>
      <c r="K832" s="348"/>
      <c r="L832" s="348"/>
      <c r="M832" s="348"/>
      <c r="N832" s="348"/>
      <c r="O832" s="348"/>
      <c r="P832" s="348"/>
      <c r="Q832" s="348"/>
      <c r="R832" s="348"/>
      <c r="S832" s="348"/>
      <c r="T832" s="348"/>
      <c r="U832" s="348"/>
      <c r="V832" s="348"/>
      <c r="W832" s="348"/>
      <c r="X832" s="348"/>
      <c r="Y832" s="348"/>
      <c r="Z832" s="348"/>
    </row>
    <row r="833" ht="14.25" customHeight="1">
      <c r="A833" s="348"/>
      <c r="B833" s="348"/>
      <c r="C833" s="348"/>
      <c r="D833" s="348"/>
      <c r="E833" s="348"/>
      <c r="F833" s="348"/>
      <c r="G833" s="348"/>
      <c r="H833" s="348"/>
      <c r="I833" s="348"/>
      <c r="J833" s="348"/>
      <c r="K833" s="348"/>
      <c r="L833" s="348"/>
      <c r="M833" s="348"/>
      <c r="N833" s="348"/>
      <c r="O833" s="348"/>
      <c r="P833" s="348"/>
      <c r="Q833" s="348"/>
      <c r="R833" s="348"/>
      <c r="S833" s="348"/>
      <c r="T833" s="348"/>
      <c r="U833" s="348"/>
      <c r="V833" s="348"/>
      <c r="W833" s="348"/>
      <c r="X833" s="348"/>
      <c r="Y833" s="348"/>
      <c r="Z833" s="348"/>
    </row>
    <row r="834" ht="14.25" customHeight="1">
      <c r="A834" s="348"/>
      <c r="B834" s="348"/>
      <c r="C834" s="348"/>
      <c r="D834" s="348"/>
      <c r="E834" s="348"/>
      <c r="F834" s="348"/>
      <c r="G834" s="348"/>
      <c r="H834" s="348"/>
      <c r="I834" s="348"/>
      <c r="J834" s="348"/>
      <c r="K834" s="348"/>
      <c r="L834" s="348"/>
      <c r="M834" s="348"/>
      <c r="N834" s="348"/>
      <c r="O834" s="348"/>
      <c r="P834" s="348"/>
      <c r="Q834" s="348"/>
      <c r="R834" s="348"/>
      <c r="S834" s="348"/>
      <c r="T834" s="348"/>
      <c r="U834" s="348"/>
      <c r="V834" s="348"/>
      <c r="W834" s="348"/>
      <c r="X834" s="348"/>
      <c r="Y834" s="348"/>
      <c r="Z834" s="348"/>
    </row>
    <row r="835" ht="14.25" customHeight="1">
      <c r="A835" s="348"/>
      <c r="B835" s="348"/>
      <c r="C835" s="348"/>
      <c r="D835" s="348"/>
      <c r="E835" s="348"/>
      <c r="F835" s="348"/>
      <c r="G835" s="348"/>
      <c r="H835" s="348"/>
      <c r="I835" s="348"/>
      <c r="J835" s="348"/>
      <c r="K835" s="348"/>
      <c r="L835" s="348"/>
      <c r="M835" s="348"/>
      <c r="N835" s="348"/>
      <c r="O835" s="348"/>
      <c r="P835" s="348"/>
      <c r="Q835" s="348"/>
      <c r="R835" s="348"/>
      <c r="S835" s="348"/>
      <c r="T835" s="348"/>
      <c r="U835" s="348"/>
      <c r="V835" s="348"/>
      <c r="W835" s="348"/>
      <c r="X835" s="348"/>
      <c r="Y835" s="348"/>
      <c r="Z835" s="348"/>
    </row>
    <row r="836" ht="14.25" customHeight="1">
      <c r="A836" s="348"/>
      <c r="B836" s="348"/>
      <c r="C836" s="348"/>
      <c r="D836" s="348"/>
      <c r="E836" s="348"/>
      <c r="F836" s="348"/>
      <c r="G836" s="348"/>
      <c r="H836" s="348"/>
      <c r="I836" s="348"/>
      <c r="J836" s="348"/>
      <c r="K836" s="348"/>
      <c r="L836" s="348"/>
      <c r="M836" s="348"/>
      <c r="N836" s="348"/>
      <c r="O836" s="348"/>
      <c r="P836" s="348"/>
      <c r="Q836" s="348"/>
      <c r="R836" s="348"/>
      <c r="S836" s="348"/>
      <c r="T836" s="348"/>
      <c r="U836" s="348"/>
      <c r="V836" s="348"/>
      <c r="W836" s="348"/>
      <c r="X836" s="348"/>
      <c r="Y836" s="348"/>
      <c r="Z836" s="348"/>
    </row>
    <row r="837" ht="14.25" customHeight="1">
      <c r="A837" s="348"/>
      <c r="B837" s="348"/>
      <c r="C837" s="348"/>
      <c r="D837" s="348"/>
      <c r="E837" s="348"/>
      <c r="F837" s="348"/>
      <c r="G837" s="348"/>
      <c r="H837" s="348"/>
      <c r="I837" s="348"/>
      <c r="J837" s="348"/>
      <c r="K837" s="348"/>
      <c r="L837" s="348"/>
      <c r="M837" s="348"/>
      <c r="N837" s="348"/>
      <c r="O837" s="348"/>
      <c r="P837" s="348"/>
      <c r="Q837" s="348"/>
      <c r="R837" s="348"/>
      <c r="S837" s="348"/>
      <c r="T837" s="348"/>
      <c r="U837" s="348"/>
      <c r="V837" s="348"/>
      <c r="W837" s="348"/>
      <c r="X837" s="348"/>
      <c r="Y837" s="348"/>
      <c r="Z837" s="348"/>
    </row>
    <row r="838" ht="14.25" customHeight="1">
      <c r="A838" s="348"/>
      <c r="B838" s="348"/>
      <c r="C838" s="348"/>
      <c r="D838" s="348"/>
      <c r="E838" s="348"/>
      <c r="F838" s="348"/>
      <c r="G838" s="348"/>
      <c r="H838" s="348"/>
      <c r="I838" s="348"/>
      <c r="J838" s="348"/>
      <c r="K838" s="348"/>
      <c r="L838" s="348"/>
      <c r="M838" s="348"/>
      <c r="N838" s="348"/>
      <c r="O838" s="348"/>
      <c r="P838" s="348"/>
      <c r="Q838" s="348"/>
      <c r="R838" s="348"/>
      <c r="S838" s="348"/>
      <c r="T838" s="348"/>
      <c r="U838" s="348"/>
      <c r="V838" s="348"/>
      <c r="W838" s="348"/>
      <c r="X838" s="348"/>
      <c r="Y838" s="348"/>
      <c r="Z838" s="348"/>
    </row>
    <row r="839" ht="14.25" customHeight="1">
      <c r="A839" s="348"/>
      <c r="B839" s="348"/>
      <c r="C839" s="348"/>
      <c r="D839" s="348"/>
      <c r="E839" s="348"/>
      <c r="F839" s="348"/>
      <c r="G839" s="348"/>
      <c r="H839" s="348"/>
      <c r="I839" s="348"/>
      <c r="J839" s="348"/>
      <c r="K839" s="348"/>
      <c r="L839" s="348"/>
      <c r="M839" s="348"/>
      <c r="N839" s="348"/>
      <c r="O839" s="348"/>
      <c r="P839" s="348"/>
      <c r="Q839" s="348"/>
      <c r="R839" s="348"/>
      <c r="S839" s="348"/>
      <c r="T839" s="348"/>
      <c r="U839" s="348"/>
      <c r="V839" s="348"/>
      <c r="W839" s="348"/>
      <c r="X839" s="348"/>
      <c r="Y839" s="348"/>
      <c r="Z839" s="348"/>
    </row>
    <row r="840" ht="14.25" customHeight="1">
      <c r="A840" s="348"/>
      <c r="B840" s="348"/>
      <c r="C840" s="348"/>
      <c r="D840" s="348"/>
      <c r="E840" s="348"/>
      <c r="F840" s="348"/>
      <c r="G840" s="348"/>
      <c r="H840" s="348"/>
      <c r="I840" s="348"/>
      <c r="J840" s="348"/>
      <c r="K840" s="348"/>
      <c r="L840" s="348"/>
      <c r="M840" s="348"/>
      <c r="N840" s="348"/>
      <c r="O840" s="348"/>
      <c r="P840" s="348"/>
      <c r="Q840" s="348"/>
      <c r="R840" s="348"/>
      <c r="S840" s="348"/>
      <c r="T840" s="348"/>
      <c r="U840" s="348"/>
      <c r="V840" s="348"/>
      <c r="W840" s="348"/>
      <c r="X840" s="348"/>
      <c r="Y840" s="348"/>
      <c r="Z840" s="348"/>
    </row>
    <row r="841" ht="14.25" customHeight="1">
      <c r="A841" s="348"/>
      <c r="B841" s="348"/>
      <c r="C841" s="348"/>
      <c r="D841" s="348"/>
      <c r="E841" s="348"/>
      <c r="F841" s="348"/>
      <c r="G841" s="348"/>
      <c r="H841" s="348"/>
      <c r="I841" s="348"/>
      <c r="J841" s="348"/>
      <c r="K841" s="348"/>
      <c r="L841" s="348"/>
      <c r="M841" s="348"/>
      <c r="N841" s="348"/>
      <c r="O841" s="348"/>
      <c r="P841" s="348"/>
      <c r="Q841" s="348"/>
      <c r="R841" s="348"/>
      <c r="S841" s="348"/>
      <c r="T841" s="348"/>
      <c r="U841" s="348"/>
      <c r="V841" s="348"/>
      <c r="W841" s="348"/>
      <c r="X841" s="348"/>
      <c r="Y841" s="348"/>
      <c r="Z841" s="348"/>
    </row>
    <row r="842" ht="14.25" customHeight="1">
      <c r="A842" s="348"/>
      <c r="B842" s="348"/>
      <c r="C842" s="348"/>
      <c r="D842" s="348"/>
      <c r="E842" s="348"/>
      <c r="F842" s="348"/>
      <c r="G842" s="348"/>
      <c r="H842" s="348"/>
      <c r="I842" s="348"/>
      <c r="J842" s="348"/>
      <c r="K842" s="348"/>
      <c r="L842" s="348"/>
      <c r="M842" s="348"/>
      <c r="N842" s="348"/>
      <c r="O842" s="348"/>
      <c r="P842" s="348"/>
      <c r="Q842" s="348"/>
      <c r="R842" s="348"/>
      <c r="S842" s="348"/>
      <c r="T842" s="348"/>
      <c r="U842" s="348"/>
      <c r="V842" s="348"/>
      <c r="W842" s="348"/>
      <c r="X842" s="348"/>
      <c r="Y842" s="348"/>
      <c r="Z842" s="348"/>
    </row>
    <row r="843" ht="14.25" customHeight="1">
      <c r="A843" s="348"/>
      <c r="B843" s="348"/>
      <c r="C843" s="348"/>
      <c r="D843" s="348"/>
      <c r="E843" s="348"/>
      <c r="F843" s="348"/>
      <c r="G843" s="348"/>
      <c r="H843" s="348"/>
      <c r="I843" s="348"/>
      <c r="J843" s="348"/>
      <c r="K843" s="348"/>
      <c r="L843" s="348"/>
      <c r="M843" s="348"/>
      <c r="N843" s="348"/>
      <c r="O843" s="348"/>
      <c r="P843" s="348"/>
      <c r="Q843" s="348"/>
      <c r="R843" s="348"/>
      <c r="S843" s="348"/>
      <c r="T843" s="348"/>
      <c r="U843" s="348"/>
      <c r="V843" s="348"/>
      <c r="W843" s="348"/>
      <c r="X843" s="348"/>
      <c r="Y843" s="348"/>
      <c r="Z843" s="348"/>
    </row>
    <row r="844" ht="14.25" customHeight="1">
      <c r="A844" s="348"/>
      <c r="B844" s="348"/>
      <c r="C844" s="348"/>
      <c r="D844" s="348"/>
      <c r="E844" s="348"/>
      <c r="F844" s="348"/>
      <c r="G844" s="348"/>
      <c r="H844" s="348"/>
      <c r="I844" s="348"/>
      <c r="J844" s="348"/>
      <c r="K844" s="348"/>
      <c r="L844" s="348"/>
      <c r="M844" s="348"/>
      <c r="N844" s="348"/>
      <c r="O844" s="348"/>
      <c r="P844" s="348"/>
      <c r="Q844" s="348"/>
      <c r="R844" s="348"/>
      <c r="S844" s="348"/>
      <c r="T844" s="348"/>
      <c r="U844" s="348"/>
      <c r="V844" s="348"/>
      <c r="W844" s="348"/>
      <c r="X844" s="348"/>
      <c r="Y844" s="348"/>
      <c r="Z844" s="348"/>
    </row>
    <row r="845" ht="14.25" customHeight="1">
      <c r="A845" s="348"/>
      <c r="B845" s="348"/>
      <c r="C845" s="348"/>
      <c r="D845" s="348"/>
      <c r="E845" s="348"/>
      <c r="F845" s="348"/>
      <c r="G845" s="348"/>
      <c r="H845" s="348"/>
      <c r="I845" s="348"/>
      <c r="J845" s="348"/>
      <c r="K845" s="348"/>
      <c r="L845" s="348"/>
      <c r="M845" s="348"/>
      <c r="N845" s="348"/>
      <c r="O845" s="348"/>
      <c r="P845" s="348"/>
      <c r="Q845" s="348"/>
      <c r="R845" s="348"/>
      <c r="S845" s="348"/>
      <c r="T845" s="348"/>
      <c r="U845" s="348"/>
      <c r="V845" s="348"/>
      <c r="W845" s="348"/>
      <c r="X845" s="348"/>
      <c r="Y845" s="348"/>
      <c r="Z845" s="348"/>
    </row>
    <row r="846" ht="14.25" customHeight="1">
      <c r="A846" s="348"/>
      <c r="B846" s="348"/>
      <c r="C846" s="348"/>
      <c r="D846" s="348"/>
      <c r="E846" s="348"/>
      <c r="F846" s="348"/>
      <c r="G846" s="348"/>
      <c r="H846" s="348"/>
      <c r="I846" s="348"/>
      <c r="J846" s="348"/>
      <c r="K846" s="348"/>
      <c r="L846" s="348"/>
      <c r="M846" s="348"/>
      <c r="N846" s="348"/>
      <c r="O846" s="348"/>
      <c r="P846" s="348"/>
      <c r="Q846" s="348"/>
      <c r="R846" s="348"/>
      <c r="S846" s="348"/>
      <c r="T846" s="348"/>
      <c r="U846" s="348"/>
      <c r="V846" s="348"/>
      <c r="W846" s="348"/>
      <c r="X846" s="348"/>
      <c r="Y846" s="348"/>
      <c r="Z846" s="348"/>
    </row>
    <row r="847" ht="14.25" customHeight="1">
      <c r="A847" s="348"/>
      <c r="B847" s="348"/>
      <c r="C847" s="348"/>
      <c r="D847" s="348"/>
      <c r="E847" s="348"/>
      <c r="F847" s="348"/>
      <c r="G847" s="348"/>
      <c r="H847" s="348"/>
      <c r="I847" s="348"/>
      <c r="J847" s="348"/>
      <c r="K847" s="348"/>
      <c r="L847" s="348"/>
      <c r="M847" s="348"/>
      <c r="N847" s="348"/>
      <c r="O847" s="348"/>
      <c r="P847" s="348"/>
      <c r="Q847" s="348"/>
      <c r="R847" s="348"/>
      <c r="S847" s="348"/>
      <c r="T847" s="348"/>
      <c r="U847" s="348"/>
      <c r="V847" s="348"/>
      <c r="W847" s="348"/>
      <c r="X847" s="348"/>
      <c r="Y847" s="348"/>
      <c r="Z847" s="348"/>
    </row>
    <row r="848" ht="14.25" customHeight="1">
      <c r="A848" s="348"/>
      <c r="B848" s="348"/>
      <c r="C848" s="348"/>
      <c r="D848" s="348"/>
      <c r="E848" s="348"/>
      <c r="F848" s="348"/>
      <c r="G848" s="348"/>
      <c r="H848" s="348"/>
      <c r="I848" s="348"/>
      <c r="J848" s="348"/>
      <c r="K848" s="348"/>
      <c r="L848" s="348"/>
      <c r="M848" s="348"/>
      <c r="N848" s="348"/>
      <c r="O848" s="348"/>
      <c r="P848" s="348"/>
      <c r="Q848" s="348"/>
      <c r="R848" s="348"/>
      <c r="S848" s="348"/>
      <c r="T848" s="348"/>
      <c r="U848" s="348"/>
      <c r="V848" s="348"/>
      <c r="W848" s="348"/>
      <c r="X848" s="348"/>
      <c r="Y848" s="348"/>
      <c r="Z848" s="348"/>
    </row>
    <row r="849" ht="14.25" customHeight="1">
      <c r="A849" s="348"/>
      <c r="B849" s="348"/>
      <c r="C849" s="348"/>
      <c r="D849" s="348"/>
      <c r="E849" s="348"/>
      <c r="F849" s="348"/>
      <c r="G849" s="348"/>
      <c r="H849" s="348"/>
      <c r="I849" s="348"/>
      <c r="J849" s="348"/>
      <c r="K849" s="348"/>
      <c r="L849" s="348"/>
      <c r="M849" s="348"/>
      <c r="N849" s="348"/>
      <c r="O849" s="348"/>
      <c r="P849" s="348"/>
      <c r="Q849" s="348"/>
      <c r="R849" s="348"/>
      <c r="S849" s="348"/>
      <c r="T849" s="348"/>
      <c r="U849" s="348"/>
      <c r="V849" s="348"/>
      <c r="W849" s="348"/>
      <c r="X849" s="348"/>
      <c r="Y849" s="348"/>
      <c r="Z849" s="348"/>
    </row>
    <row r="850" ht="14.25" customHeight="1">
      <c r="A850" s="348"/>
      <c r="B850" s="348"/>
      <c r="C850" s="348"/>
      <c r="D850" s="348"/>
      <c r="E850" s="348"/>
      <c r="F850" s="348"/>
      <c r="G850" s="348"/>
      <c r="H850" s="348"/>
      <c r="I850" s="348"/>
      <c r="J850" s="348"/>
      <c r="K850" s="348"/>
      <c r="L850" s="348"/>
      <c r="M850" s="348"/>
      <c r="N850" s="348"/>
      <c r="O850" s="348"/>
      <c r="P850" s="348"/>
      <c r="Q850" s="348"/>
      <c r="R850" s="348"/>
      <c r="S850" s="348"/>
      <c r="T850" s="348"/>
      <c r="U850" s="348"/>
      <c r="V850" s="348"/>
      <c r="W850" s="348"/>
      <c r="X850" s="348"/>
      <c r="Y850" s="348"/>
      <c r="Z850" s="348"/>
    </row>
    <row r="851" ht="14.25" customHeight="1">
      <c r="A851" s="348"/>
      <c r="B851" s="348"/>
      <c r="C851" s="348"/>
      <c r="D851" s="348"/>
      <c r="E851" s="348"/>
      <c r="F851" s="348"/>
      <c r="G851" s="348"/>
      <c r="H851" s="348"/>
      <c r="I851" s="348"/>
      <c r="J851" s="348"/>
      <c r="K851" s="348"/>
      <c r="L851" s="348"/>
      <c r="M851" s="348"/>
      <c r="N851" s="348"/>
      <c r="O851" s="348"/>
      <c r="P851" s="348"/>
      <c r="Q851" s="348"/>
      <c r="R851" s="348"/>
      <c r="S851" s="348"/>
      <c r="T851" s="348"/>
      <c r="U851" s="348"/>
      <c r="V851" s="348"/>
      <c r="W851" s="348"/>
      <c r="X851" s="348"/>
      <c r="Y851" s="348"/>
      <c r="Z851" s="348"/>
    </row>
    <row r="852" ht="14.25" customHeight="1">
      <c r="A852" s="348"/>
      <c r="B852" s="348"/>
      <c r="C852" s="348"/>
      <c r="D852" s="348"/>
      <c r="E852" s="348"/>
      <c r="F852" s="348"/>
      <c r="G852" s="348"/>
      <c r="H852" s="348"/>
      <c r="I852" s="348"/>
      <c r="J852" s="348"/>
      <c r="K852" s="348"/>
      <c r="L852" s="348"/>
      <c r="M852" s="348"/>
      <c r="N852" s="348"/>
      <c r="O852" s="348"/>
      <c r="P852" s="348"/>
      <c r="Q852" s="348"/>
      <c r="R852" s="348"/>
      <c r="S852" s="348"/>
      <c r="T852" s="348"/>
      <c r="U852" s="348"/>
      <c r="V852" s="348"/>
      <c r="W852" s="348"/>
      <c r="X852" s="348"/>
      <c r="Y852" s="348"/>
      <c r="Z852" s="348"/>
    </row>
    <row r="853" ht="14.25" customHeight="1">
      <c r="A853" s="348"/>
      <c r="B853" s="348"/>
      <c r="C853" s="348"/>
      <c r="D853" s="348"/>
      <c r="E853" s="348"/>
      <c r="F853" s="348"/>
      <c r="G853" s="348"/>
      <c r="H853" s="348"/>
      <c r="I853" s="348"/>
      <c r="J853" s="348"/>
      <c r="K853" s="348"/>
      <c r="L853" s="348"/>
      <c r="M853" s="348"/>
      <c r="N853" s="348"/>
      <c r="O853" s="348"/>
      <c r="P853" s="348"/>
      <c r="Q853" s="348"/>
      <c r="R853" s="348"/>
      <c r="S853" s="348"/>
      <c r="T853" s="348"/>
      <c r="U853" s="348"/>
      <c r="V853" s="348"/>
      <c r="W853" s="348"/>
      <c r="X853" s="348"/>
      <c r="Y853" s="348"/>
      <c r="Z853" s="348"/>
    </row>
    <row r="854" ht="14.25" customHeight="1">
      <c r="A854" s="348"/>
      <c r="B854" s="348"/>
      <c r="C854" s="348"/>
      <c r="D854" s="348"/>
      <c r="E854" s="348"/>
      <c r="F854" s="348"/>
      <c r="G854" s="348"/>
      <c r="H854" s="348"/>
      <c r="I854" s="348"/>
      <c r="J854" s="348"/>
      <c r="K854" s="348"/>
      <c r="L854" s="348"/>
      <c r="M854" s="348"/>
      <c r="N854" s="348"/>
      <c r="O854" s="348"/>
      <c r="P854" s="348"/>
      <c r="Q854" s="348"/>
      <c r="R854" s="348"/>
      <c r="S854" s="348"/>
      <c r="T854" s="348"/>
      <c r="U854" s="348"/>
      <c r="V854" s="348"/>
      <c r="W854" s="348"/>
      <c r="X854" s="348"/>
      <c r="Y854" s="348"/>
      <c r="Z854" s="348"/>
    </row>
    <row r="855" ht="14.25" customHeight="1">
      <c r="A855" s="348"/>
      <c r="B855" s="348"/>
      <c r="C855" s="348"/>
      <c r="D855" s="348"/>
      <c r="E855" s="348"/>
      <c r="F855" s="348"/>
      <c r="G855" s="348"/>
      <c r="H855" s="348"/>
      <c r="I855" s="348"/>
      <c r="J855" s="348"/>
      <c r="K855" s="348"/>
      <c r="L855" s="348"/>
      <c r="M855" s="348"/>
      <c r="N855" s="348"/>
      <c r="O855" s="348"/>
      <c r="P855" s="348"/>
      <c r="Q855" s="348"/>
      <c r="R855" s="348"/>
      <c r="S855" s="348"/>
      <c r="T855" s="348"/>
      <c r="U855" s="348"/>
      <c r="V855" s="348"/>
      <c r="W855" s="348"/>
      <c r="X855" s="348"/>
      <c r="Y855" s="348"/>
      <c r="Z855" s="348"/>
    </row>
    <row r="856" ht="14.25" customHeight="1">
      <c r="A856" s="348"/>
      <c r="B856" s="348"/>
      <c r="C856" s="348"/>
      <c r="D856" s="348"/>
      <c r="E856" s="348"/>
      <c r="F856" s="348"/>
      <c r="G856" s="348"/>
      <c r="H856" s="348"/>
      <c r="I856" s="348"/>
      <c r="J856" s="348"/>
      <c r="K856" s="348"/>
      <c r="L856" s="348"/>
      <c r="M856" s="348"/>
      <c r="N856" s="348"/>
      <c r="O856" s="348"/>
      <c r="P856" s="348"/>
      <c r="Q856" s="348"/>
      <c r="R856" s="348"/>
      <c r="S856" s="348"/>
      <c r="T856" s="348"/>
      <c r="U856" s="348"/>
      <c r="V856" s="348"/>
      <c r="W856" s="348"/>
      <c r="X856" s="348"/>
      <c r="Y856" s="348"/>
      <c r="Z856" s="348"/>
    </row>
    <row r="857" ht="14.25" customHeight="1">
      <c r="A857" s="348"/>
      <c r="B857" s="348"/>
      <c r="C857" s="348"/>
      <c r="D857" s="348"/>
      <c r="E857" s="348"/>
      <c r="F857" s="348"/>
      <c r="G857" s="348"/>
      <c r="H857" s="348"/>
      <c r="I857" s="348"/>
      <c r="J857" s="348"/>
      <c r="K857" s="348"/>
      <c r="L857" s="348"/>
      <c r="M857" s="348"/>
      <c r="N857" s="348"/>
      <c r="O857" s="348"/>
      <c r="P857" s="348"/>
      <c r="Q857" s="348"/>
      <c r="R857" s="348"/>
      <c r="S857" s="348"/>
      <c r="T857" s="348"/>
      <c r="U857" s="348"/>
      <c r="V857" s="348"/>
      <c r="W857" s="348"/>
      <c r="X857" s="348"/>
      <c r="Y857" s="348"/>
      <c r="Z857" s="348"/>
    </row>
    <row r="858" ht="14.25" customHeight="1">
      <c r="A858" s="348"/>
      <c r="B858" s="348"/>
      <c r="C858" s="348"/>
      <c r="D858" s="348"/>
      <c r="E858" s="348"/>
      <c r="F858" s="348"/>
      <c r="G858" s="348"/>
      <c r="H858" s="348"/>
      <c r="I858" s="348"/>
      <c r="J858" s="348"/>
      <c r="K858" s="348"/>
      <c r="L858" s="348"/>
      <c r="M858" s="348"/>
      <c r="N858" s="348"/>
      <c r="O858" s="348"/>
      <c r="P858" s="348"/>
      <c r="Q858" s="348"/>
      <c r="R858" s="348"/>
      <c r="S858" s="348"/>
      <c r="T858" s="348"/>
      <c r="U858" s="348"/>
      <c r="V858" s="348"/>
      <c r="W858" s="348"/>
      <c r="X858" s="348"/>
      <c r="Y858" s="348"/>
      <c r="Z858" s="348"/>
    </row>
    <row r="859" ht="14.25" customHeight="1">
      <c r="A859" s="348"/>
      <c r="B859" s="348"/>
      <c r="C859" s="348"/>
      <c r="D859" s="348"/>
      <c r="E859" s="348"/>
      <c r="F859" s="348"/>
      <c r="G859" s="348"/>
      <c r="H859" s="348"/>
      <c r="I859" s="348"/>
      <c r="J859" s="348"/>
      <c r="K859" s="348"/>
      <c r="L859" s="348"/>
      <c r="M859" s="348"/>
      <c r="N859" s="348"/>
      <c r="O859" s="348"/>
      <c r="P859" s="348"/>
      <c r="Q859" s="348"/>
      <c r="R859" s="348"/>
      <c r="S859" s="348"/>
      <c r="T859" s="348"/>
      <c r="U859" s="348"/>
      <c r="V859" s="348"/>
      <c r="W859" s="348"/>
      <c r="X859" s="348"/>
      <c r="Y859" s="348"/>
      <c r="Z859" s="348"/>
    </row>
    <row r="860" ht="14.25" customHeight="1">
      <c r="A860" s="348"/>
      <c r="B860" s="348"/>
      <c r="C860" s="348"/>
      <c r="D860" s="348"/>
      <c r="E860" s="348"/>
      <c r="F860" s="348"/>
      <c r="G860" s="348"/>
      <c r="H860" s="348"/>
      <c r="I860" s="348"/>
      <c r="J860" s="348"/>
      <c r="K860" s="348"/>
      <c r="L860" s="348"/>
      <c r="M860" s="348"/>
      <c r="N860" s="348"/>
      <c r="O860" s="348"/>
      <c r="P860" s="348"/>
      <c r="Q860" s="348"/>
      <c r="R860" s="348"/>
      <c r="S860" s="348"/>
      <c r="T860" s="348"/>
      <c r="U860" s="348"/>
      <c r="V860" s="348"/>
      <c r="W860" s="348"/>
      <c r="X860" s="348"/>
      <c r="Y860" s="348"/>
      <c r="Z860" s="348"/>
    </row>
    <row r="861" ht="14.25" customHeight="1">
      <c r="A861" s="348"/>
      <c r="B861" s="348"/>
      <c r="C861" s="348"/>
      <c r="D861" s="348"/>
      <c r="E861" s="348"/>
      <c r="F861" s="348"/>
      <c r="G861" s="348"/>
      <c r="H861" s="348"/>
      <c r="I861" s="348"/>
      <c r="J861" s="348"/>
      <c r="K861" s="348"/>
      <c r="L861" s="348"/>
      <c r="M861" s="348"/>
      <c r="N861" s="348"/>
      <c r="O861" s="348"/>
      <c r="P861" s="348"/>
      <c r="Q861" s="348"/>
      <c r="R861" s="348"/>
      <c r="S861" s="348"/>
      <c r="T861" s="348"/>
      <c r="U861" s="348"/>
      <c r="V861" s="348"/>
      <c r="W861" s="348"/>
      <c r="X861" s="348"/>
      <c r="Y861" s="348"/>
      <c r="Z861" s="348"/>
    </row>
    <row r="862" ht="14.25" customHeight="1">
      <c r="A862" s="348"/>
      <c r="B862" s="348"/>
      <c r="C862" s="348"/>
      <c r="D862" s="348"/>
      <c r="E862" s="348"/>
      <c r="F862" s="348"/>
      <c r="G862" s="348"/>
      <c r="H862" s="348"/>
      <c r="I862" s="348"/>
      <c r="J862" s="348"/>
      <c r="K862" s="348"/>
      <c r="L862" s="348"/>
      <c r="M862" s="348"/>
      <c r="N862" s="348"/>
      <c r="O862" s="348"/>
      <c r="P862" s="348"/>
      <c r="Q862" s="348"/>
      <c r="R862" s="348"/>
      <c r="S862" s="348"/>
      <c r="T862" s="348"/>
      <c r="U862" s="348"/>
      <c r="V862" s="348"/>
      <c r="W862" s="348"/>
      <c r="X862" s="348"/>
      <c r="Y862" s="348"/>
      <c r="Z862" s="348"/>
    </row>
    <row r="863" ht="14.25" customHeight="1">
      <c r="A863" s="348"/>
      <c r="B863" s="348"/>
      <c r="C863" s="348"/>
      <c r="D863" s="348"/>
      <c r="E863" s="348"/>
      <c r="F863" s="348"/>
      <c r="G863" s="348"/>
      <c r="H863" s="348"/>
      <c r="I863" s="348"/>
      <c r="J863" s="348"/>
      <c r="K863" s="348"/>
      <c r="L863" s="348"/>
      <c r="M863" s="348"/>
      <c r="N863" s="348"/>
      <c r="O863" s="348"/>
      <c r="P863" s="348"/>
      <c r="Q863" s="348"/>
      <c r="R863" s="348"/>
      <c r="S863" s="348"/>
      <c r="T863" s="348"/>
      <c r="U863" s="348"/>
      <c r="V863" s="348"/>
      <c r="W863" s="348"/>
      <c r="X863" s="348"/>
      <c r="Y863" s="348"/>
      <c r="Z863" s="348"/>
    </row>
    <row r="864" ht="14.25" customHeight="1">
      <c r="A864" s="348"/>
      <c r="B864" s="348"/>
      <c r="C864" s="348"/>
      <c r="D864" s="348"/>
      <c r="E864" s="348"/>
      <c r="F864" s="348"/>
      <c r="G864" s="348"/>
      <c r="H864" s="348"/>
      <c r="I864" s="348"/>
      <c r="J864" s="348"/>
      <c r="K864" s="348"/>
      <c r="L864" s="348"/>
      <c r="M864" s="348"/>
      <c r="N864" s="348"/>
      <c r="O864" s="348"/>
      <c r="P864" s="348"/>
      <c r="Q864" s="348"/>
      <c r="R864" s="348"/>
      <c r="S864" s="348"/>
      <c r="T864" s="348"/>
      <c r="U864" s="348"/>
      <c r="V864" s="348"/>
      <c r="W864" s="348"/>
      <c r="X864" s="348"/>
      <c r="Y864" s="348"/>
      <c r="Z864" s="348"/>
    </row>
    <row r="865" ht="14.25" customHeight="1">
      <c r="A865" s="348"/>
      <c r="B865" s="348"/>
      <c r="C865" s="348"/>
      <c r="D865" s="348"/>
      <c r="E865" s="348"/>
      <c r="F865" s="348"/>
      <c r="G865" s="348"/>
      <c r="H865" s="348"/>
      <c r="I865" s="348"/>
      <c r="J865" s="348"/>
      <c r="K865" s="348"/>
      <c r="L865" s="348"/>
      <c r="M865" s="348"/>
      <c r="N865" s="348"/>
      <c r="O865" s="348"/>
      <c r="P865" s="348"/>
      <c r="Q865" s="348"/>
      <c r="R865" s="348"/>
      <c r="S865" s="348"/>
      <c r="T865" s="348"/>
      <c r="U865" s="348"/>
      <c r="V865" s="348"/>
      <c r="W865" s="348"/>
      <c r="X865" s="348"/>
      <c r="Y865" s="348"/>
      <c r="Z865" s="348"/>
    </row>
    <row r="866" ht="14.25" customHeight="1">
      <c r="A866" s="348"/>
      <c r="B866" s="348"/>
      <c r="C866" s="348"/>
      <c r="D866" s="348"/>
      <c r="E866" s="348"/>
      <c r="F866" s="348"/>
      <c r="G866" s="348"/>
      <c r="H866" s="348"/>
      <c r="I866" s="348"/>
      <c r="J866" s="348"/>
      <c r="K866" s="348"/>
      <c r="L866" s="348"/>
      <c r="M866" s="348"/>
      <c r="N866" s="348"/>
      <c r="O866" s="348"/>
      <c r="P866" s="348"/>
      <c r="Q866" s="348"/>
      <c r="R866" s="348"/>
      <c r="S866" s="348"/>
      <c r="T866" s="348"/>
      <c r="U866" s="348"/>
      <c r="V866" s="348"/>
      <c r="W866" s="348"/>
      <c r="X866" s="348"/>
      <c r="Y866" s="348"/>
      <c r="Z866" s="348"/>
    </row>
    <row r="867" ht="14.25" customHeight="1">
      <c r="A867" s="348"/>
      <c r="B867" s="348"/>
      <c r="C867" s="348"/>
      <c r="D867" s="348"/>
      <c r="E867" s="348"/>
      <c r="F867" s="348"/>
      <c r="G867" s="348"/>
      <c r="H867" s="348"/>
      <c r="I867" s="348"/>
      <c r="J867" s="348"/>
      <c r="K867" s="348"/>
      <c r="L867" s="348"/>
      <c r="M867" s="348"/>
      <c r="N867" s="348"/>
      <c r="O867" s="348"/>
      <c r="P867" s="348"/>
      <c r="Q867" s="348"/>
      <c r="R867" s="348"/>
      <c r="S867" s="348"/>
      <c r="T867" s="348"/>
      <c r="U867" s="348"/>
      <c r="V867" s="348"/>
      <c r="W867" s="348"/>
      <c r="X867" s="348"/>
      <c r="Y867" s="348"/>
      <c r="Z867" s="348"/>
    </row>
    <row r="868" ht="14.25" customHeight="1">
      <c r="A868" s="348"/>
      <c r="B868" s="348"/>
      <c r="C868" s="348"/>
      <c r="D868" s="348"/>
      <c r="E868" s="348"/>
      <c r="F868" s="348"/>
      <c r="G868" s="348"/>
      <c r="H868" s="348"/>
      <c r="I868" s="348"/>
      <c r="J868" s="348"/>
      <c r="K868" s="348"/>
      <c r="L868" s="348"/>
      <c r="M868" s="348"/>
      <c r="N868" s="348"/>
      <c r="O868" s="348"/>
      <c r="P868" s="348"/>
      <c r="Q868" s="348"/>
      <c r="R868" s="348"/>
      <c r="S868" s="348"/>
      <c r="T868" s="348"/>
      <c r="U868" s="348"/>
      <c r="V868" s="348"/>
      <c r="W868" s="348"/>
      <c r="X868" s="348"/>
      <c r="Y868" s="348"/>
      <c r="Z868" s="348"/>
    </row>
    <row r="869" ht="14.25" customHeight="1">
      <c r="A869" s="348"/>
      <c r="B869" s="348"/>
      <c r="C869" s="348"/>
      <c r="D869" s="348"/>
      <c r="E869" s="348"/>
      <c r="F869" s="348"/>
      <c r="G869" s="348"/>
      <c r="H869" s="348"/>
      <c r="I869" s="348"/>
      <c r="J869" s="348"/>
      <c r="K869" s="348"/>
      <c r="L869" s="348"/>
      <c r="M869" s="348"/>
      <c r="N869" s="348"/>
      <c r="O869" s="348"/>
      <c r="P869" s="348"/>
      <c r="Q869" s="348"/>
      <c r="R869" s="348"/>
      <c r="S869" s="348"/>
      <c r="T869" s="348"/>
      <c r="U869" s="348"/>
      <c r="V869" s="348"/>
      <c r="W869" s="348"/>
      <c r="X869" s="348"/>
      <c r="Y869" s="348"/>
      <c r="Z869" s="348"/>
    </row>
    <row r="870" ht="14.25" customHeight="1">
      <c r="A870" s="348"/>
      <c r="B870" s="348"/>
      <c r="C870" s="348"/>
      <c r="D870" s="348"/>
      <c r="E870" s="348"/>
      <c r="F870" s="348"/>
      <c r="G870" s="348"/>
      <c r="H870" s="348"/>
      <c r="I870" s="348"/>
      <c r="J870" s="348"/>
      <c r="K870" s="348"/>
      <c r="L870" s="348"/>
      <c r="M870" s="348"/>
      <c r="N870" s="348"/>
      <c r="O870" s="348"/>
      <c r="P870" s="348"/>
      <c r="Q870" s="348"/>
      <c r="R870" s="348"/>
      <c r="S870" s="348"/>
      <c r="T870" s="348"/>
      <c r="U870" s="348"/>
      <c r="V870" s="348"/>
      <c r="W870" s="348"/>
      <c r="X870" s="348"/>
      <c r="Y870" s="348"/>
      <c r="Z870" s="348"/>
    </row>
    <row r="871" ht="14.25" customHeight="1">
      <c r="A871" s="348"/>
      <c r="B871" s="348"/>
      <c r="C871" s="348"/>
      <c r="D871" s="348"/>
      <c r="E871" s="348"/>
      <c r="F871" s="348"/>
      <c r="G871" s="348"/>
      <c r="H871" s="348"/>
      <c r="I871" s="348"/>
      <c r="J871" s="348"/>
      <c r="K871" s="348"/>
      <c r="L871" s="348"/>
      <c r="M871" s="348"/>
      <c r="N871" s="348"/>
      <c r="O871" s="348"/>
      <c r="P871" s="348"/>
      <c r="Q871" s="348"/>
      <c r="R871" s="348"/>
      <c r="S871" s="348"/>
      <c r="T871" s="348"/>
      <c r="U871" s="348"/>
      <c r="V871" s="348"/>
      <c r="W871" s="348"/>
      <c r="X871" s="348"/>
      <c r="Y871" s="348"/>
      <c r="Z871" s="348"/>
    </row>
    <row r="872" ht="14.25" customHeight="1">
      <c r="A872" s="348"/>
      <c r="B872" s="348"/>
      <c r="C872" s="348"/>
      <c r="D872" s="348"/>
      <c r="E872" s="348"/>
      <c r="F872" s="348"/>
      <c r="G872" s="348"/>
      <c r="H872" s="348"/>
      <c r="I872" s="348"/>
      <c r="J872" s="348"/>
      <c r="K872" s="348"/>
      <c r="L872" s="348"/>
      <c r="M872" s="348"/>
      <c r="N872" s="348"/>
      <c r="O872" s="348"/>
      <c r="P872" s="348"/>
      <c r="Q872" s="348"/>
      <c r="R872" s="348"/>
      <c r="S872" s="348"/>
      <c r="T872" s="348"/>
      <c r="U872" s="348"/>
      <c r="V872" s="348"/>
      <c r="W872" s="348"/>
      <c r="X872" s="348"/>
      <c r="Y872" s="348"/>
      <c r="Z872" s="348"/>
    </row>
    <row r="873" ht="14.25" customHeight="1">
      <c r="A873" s="348"/>
      <c r="B873" s="348"/>
      <c r="C873" s="348"/>
      <c r="D873" s="348"/>
      <c r="E873" s="348"/>
      <c r="F873" s="348"/>
      <c r="G873" s="348"/>
      <c r="H873" s="348"/>
      <c r="I873" s="348"/>
      <c r="J873" s="348"/>
      <c r="K873" s="348"/>
      <c r="L873" s="348"/>
      <c r="M873" s="348"/>
      <c r="N873" s="348"/>
      <c r="O873" s="348"/>
      <c r="P873" s="348"/>
      <c r="Q873" s="348"/>
      <c r="R873" s="348"/>
      <c r="S873" s="348"/>
      <c r="T873" s="348"/>
      <c r="U873" s="348"/>
      <c r="V873" s="348"/>
      <c r="W873" s="348"/>
      <c r="X873" s="348"/>
      <c r="Y873" s="348"/>
      <c r="Z873" s="348"/>
    </row>
    <row r="874" ht="14.25" customHeight="1">
      <c r="A874" s="348"/>
      <c r="B874" s="348"/>
      <c r="C874" s="348"/>
      <c r="D874" s="348"/>
      <c r="E874" s="348"/>
      <c r="F874" s="348"/>
      <c r="G874" s="348"/>
      <c r="H874" s="348"/>
      <c r="I874" s="348"/>
      <c r="J874" s="348"/>
      <c r="K874" s="348"/>
      <c r="L874" s="348"/>
      <c r="M874" s="348"/>
      <c r="N874" s="348"/>
      <c r="O874" s="348"/>
      <c r="P874" s="348"/>
      <c r="Q874" s="348"/>
      <c r="R874" s="348"/>
      <c r="S874" s="348"/>
      <c r="T874" s="348"/>
      <c r="U874" s="348"/>
      <c r="V874" s="348"/>
      <c r="W874" s="348"/>
      <c r="X874" s="348"/>
      <c r="Y874" s="348"/>
      <c r="Z874" s="348"/>
    </row>
    <row r="875" ht="14.25" customHeight="1">
      <c r="A875" s="348"/>
      <c r="B875" s="348"/>
      <c r="C875" s="348"/>
      <c r="D875" s="348"/>
      <c r="E875" s="348"/>
      <c r="F875" s="348"/>
      <c r="G875" s="348"/>
      <c r="H875" s="348"/>
      <c r="I875" s="348"/>
      <c r="J875" s="348"/>
      <c r="K875" s="348"/>
      <c r="L875" s="348"/>
      <c r="M875" s="348"/>
      <c r="N875" s="348"/>
      <c r="O875" s="348"/>
      <c r="P875" s="348"/>
      <c r="Q875" s="348"/>
      <c r="R875" s="348"/>
      <c r="S875" s="348"/>
      <c r="T875" s="348"/>
      <c r="U875" s="348"/>
      <c r="V875" s="348"/>
      <c r="W875" s="348"/>
      <c r="X875" s="348"/>
      <c r="Y875" s="348"/>
      <c r="Z875" s="348"/>
    </row>
    <row r="876" ht="14.25" customHeight="1">
      <c r="A876" s="348"/>
      <c r="B876" s="348"/>
      <c r="C876" s="348"/>
      <c r="D876" s="348"/>
      <c r="E876" s="348"/>
      <c r="F876" s="348"/>
      <c r="G876" s="348"/>
      <c r="H876" s="348"/>
      <c r="I876" s="348"/>
      <c r="J876" s="348"/>
      <c r="K876" s="348"/>
      <c r="L876" s="348"/>
      <c r="M876" s="348"/>
      <c r="N876" s="348"/>
      <c r="O876" s="348"/>
      <c r="P876" s="348"/>
      <c r="Q876" s="348"/>
      <c r="R876" s="348"/>
      <c r="S876" s="348"/>
      <c r="T876" s="348"/>
      <c r="U876" s="348"/>
      <c r="V876" s="348"/>
      <c r="W876" s="348"/>
      <c r="X876" s="348"/>
      <c r="Y876" s="348"/>
      <c r="Z876" s="348"/>
    </row>
    <row r="877" ht="14.25" customHeight="1">
      <c r="A877" s="348"/>
      <c r="B877" s="348"/>
      <c r="C877" s="348"/>
      <c r="D877" s="348"/>
      <c r="E877" s="348"/>
      <c r="F877" s="348"/>
      <c r="G877" s="348"/>
      <c r="H877" s="348"/>
      <c r="I877" s="348"/>
      <c r="J877" s="348"/>
      <c r="K877" s="348"/>
      <c r="L877" s="348"/>
      <c r="M877" s="348"/>
      <c r="N877" s="348"/>
      <c r="O877" s="348"/>
      <c r="P877" s="348"/>
      <c r="Q877" s="348"/>
      <c r="R877" s="348"/>
      <c r="S877" s="348"/>
      <c r="T877" s="348"/>
      <c r="U877" s="348"/>
      <c r="V877" s="348"/>
      <c r="W877" s="348"/>
      <c r="X877" s="348"/>
      <c r="Y877" s="348"/>
      <c r="Z877" s="348"/>
    </row>
    <row r="878" ht="14.25" customHeight="1">
      <c r="A878" s="348"/>
      <c r="B878" s="348"/>
      <c r="C878" s="348"/>
      <c r="D878" s="348"/>
      <c r="E878" s="348"/>
      <c r="F878" s="348"/>
      <c r="G878" s="348"/>
      <c r="H878" s="348"/>
      <c r="I878" s="348"/>
      <c r="J878" s="348"/>
      <c r="K878" s="348"/>
      <c r="L878" s="348"/>
      <c r="M878" s="348"/>
      <c r="N878" s="348"/>
      <c r="O878" s="348"/>
      <c r="P878" s="348"/>
      <c r="Q878" s="348"/>
      <c r="R878" s="348"/>
      <c r="S878" s="348"/>
      <c r="T878" s="348"/>
      <c r="U878" s="348"/>
      <c r="V878" s="348"/>
      <c r="W878" s="348"/>
      <c r="X878" s="348"/>
      <c r="Y878" s="348"/>
      <c r="Z878" s="348"/>
    </row>
    <row r="879" ht="14.25" customHeight="1">
      <c r="A879" s="348"/>
      <c r="B879" s="348"/>
      <c r="C879" s="348"/>
      <c r="D879" s="348"/>
      <c r="E879" s="348"/>
      <c r="F879" s="348"/>
      <c r="G879" s="348"/>
      <c r="H879" s="348"/>
      <c r="I879" s="348"/>
      <c r="J879" s="348"/>
      <c r="K879" s="348"/>
      <c r="L879" s="348"/>
      <c r="M879" s="348"/>
      <c r="N879" s="348"/>
      <c r="O879" s="348"/>
      <c r="P879" s="348"/>
      <c r="Q879" s="348"/>
      <c r="R879" s="348"/>
      <c r="S879" s="348"/>
      <c r="T879" s="348"/>
      <c r="U879" s="348"/>
      <c r="V879" s="348"/>
      <c r="W879" s="348"/>
      <c r="X879" s="348"/>
      <c r="Y879" s="348"/>
      <c r="Z879" s="348"/>
    </row>
    <row r="880" ht="14.25" customHeight="1">
      <c r="A880" s="348"/>
      <c r="B880" s="348"/>
      <c r="C880" s="348"/>
      <c r="D880" s="348"/>
      <c r="E880" s="348"/>
      <c r="F880" s="348"/>
      <c r="G880" s="348"/>
      <c r="H880" s="348"/>
      <c r="I880" s="348"/>
      <c r="J880" s="348"/>
      <c r="K880" s="348"/>
      <c r="L880" s="348"/>
      <c r="M880" s="348"/>
      <c r="N880" s="348"/>
      <c r="O880" s="348"/>
      <c r="P880" s="348"/>
      <c r="Q880" s="348"/>
      <c r="R880" s="348"/>
      <c r="S880" s="348"/>
      <c r="T880" s="348"/>
      <c r="U880" s="348"/>
      <c r="V880" s="348"/>
      <c r="W880" s="348"/>
      <c r="X880" s="348"/>
      <c r="Y880" s="348"/>
      <c r="Z880" s="348"/>
    </row>
    <row r="881" ht="14.25" customHeight="1">
      <c r="A881" s="348"/>
      <c r="B881" s="348"/>
      <c r="C881" s="348"/>
      <c r="D881" s="348"/>
      <c r="E881" s="348"/>
      <c r="F881" s="348"/>
      <c r="G881" s="348"/>
      <c r="H881" s="348"/>
      <c r="I881" s="348"/>
      <c r="J881" s="348"/>
      <c r="K881" s="348"/>
      <c r="L881" s="348"/>
      <c r="M881" s="348"/>
      <c r="N881" s="348"/>
      <c r="O881" s="348"/>
      <c r="P881" s="348"/>
      <c r="Q881" s="348"/>
      <c r="R881" s="348"/>
      <c r="S881" s="348"/>
      <c r="T881" s="348"/>
      <c r="U881" s="348"/>
      <c r="V881" s="348"/>
      <c r="W881" s="348"/>
      <c r="X881" s="348"/>
      <c r="Y881" s="348"/>
      <c r="Z881" s="348"/>
    </row>
    <row r="882" ht="14.25" customHeight="1">
      <c r="A882" s="348"/>
      <c r="B882" s="348"/>
      <c r="C882" s="348"/>
      <c r="D882" s="348"/>
      <c r="E882" s="348"/>
      <c r="F882" s="348"/>
      <c r="G882" s="348"/>
      <c r="H882" s="348"/>
      <c r="I882" s="348"/>
      <c r="J882" s="348"/>
      <c r="K882" s="348"/>
      <c r="L882" s="348"/>
      <c r="M882" s="348"/>
      <c r="N882" s="348"/>
      <c r="O882" s="348"/>
      <c r="P882" s="348"/>
      <c r="Q882" s="348"/>
      <c r="R882" s="348"/>
      <c r="S882" s="348"/>
      <c r="T882" s="348"/>
      <c r="U882" s="348"/>
      <c r="V882" s="348"/>
      <c r="W882" s="348"/>
      <c r="X882" s="348"/>
      <c r="Y882" s="348"/>
      <c r="Z882" s="348"/>
    </row>
    <row r="883" ht="14.25" customHeight="1">
      <c r="A883" s="348"/>
      <c r="B883" s="348"/>
      <c r="C883" s="348"/>
      <c r="D883" s="348"/>
      <c r="E883" s="348"/>
      <c r="F883" s="348"/>
      <c r="G883" s="348"/>
      <c r="H883" s="348"/>
      <c r="I883" s="348"/>
      <c r="J883" s="348"/>
      <c r="K883" s="348"/>
      <c r="L883" s="348"/>
      <c r="M883" s="348"/>
      <c r="N883" s="348"/>
      <c r="O883" s="348"/>
      <c r="P883" s="348"/>
      <c r="Q883" s="348"/>
      <c r="R883" s="348"/>
      <c r="S883" s="348"/>
      <c r="T883" s="348"/>
      <c r="U883" s="348"/>
      <c r="V883" s="348"/>
      <c r="W883" s="348"/>
      <c r="X883" s="348"/>
      <c r="Y883" s="348"/>
      <c r="Z883" s="348"/>
    </row>
    <row r="884" ht="14.25" customHeight="1">
      <c r="A884" s="348"/>
      <c r="B884" s="348"/>
      <c r="C884" s="348"/>
      <c r="D884" s="348"/>
      <c r="E884" s="348"/>
      <c r="F884" s="348"/>
      <c r="G884" s="348"/>
      <c r="H884" s="348"/>
      <c r="I884" s="348"/>
      <c r="J884" s="348"/>
      <c r="K884" s="348"/>
      <c r="L884" s="348"/>
      <c r="M884" s="348"/>
      <c r="N884" s="348"/>
      <c r="O884" s="348"/>
      <c r="P884" s="348"/>
      <c r="Q884" s="348"/>
      <c r="R884" s="348"/>
      <c r="S884" s="348"/>
      <c r="T884" s="348"/>
      <c r="U884" s="348"/>
      <c r="V884" s="348"/>
      <c r="W884" s="348"/>
      <c r="X884" s="348"/>
      <c r="Y884" s="348"/>
      <c r="Z884" s="348"/>
    </row>
    <row r="885" ht="14.25" customHeight="1">
      <c r="A885" s="348"/>
      <c r="B885" s="348"/>
      <c r="C885" s="348"/>
      <c r="D885" s="348"/>
      <c r="E885" s="348"/>
      <c r="F885" s="348"/>
      <c r="G885" s="348"/>
      <c r="H885" s="348"/>
      <c r="I885" s="348"/>
      <c r="J885" s="348"/>
      <c r="K885" s="348"/>
      <c r="L885" s="348"/>
      <c r="M885" s="348"/>
      <c r="N885" s="348"/>
      <c r="O885" s="348"/>
      <c r="P885" s="348"/>
      <c r="Q885" s="348"/>
      <c r="R885" s="348"/>
      <c r="S885" s="348"/>
      <c r="T885" s="348"/>
      <c r="U885" s="348"/>
      <c r="V885" s="348"/>
      <c r="W885" s="348"/>
      <c r="X885" s="348"/>
      <c r="Y885" s="348"/>
      <c r="Z885" s="348"/>
    </row>
    <row r="886" ht="14.25" customHeight="1">
      <c r="A886" s="348"/>
      <c r="B886" s="348"/>
      <c r="C886" s="348"/>
      <c r="D886" s="348"/>
      <c r="E886" s="348"/>
      <c r="F886" s="348"/>
      <c r="G886" s="348"/>
      <c r="H886" s="348"/>
      <c r="I886" s="348"/>
      <c r="J886" s="348"/>
      <c r="K886" s="348"/>
      <c r="L886" s="348"/>
      <c r="M886" s="348"/>
      <c r="N886" s="348"/>
      <c r="O886" s="348"/>
      <c r="P886" s="348"/>
      <c r="Q886" s="348"/>
      <c r="R886" s="348"/>
      <c r="S886" s="348"/>
      <c r="T886" s="348"/>
      <c r="U886" s="348"/>
      <c r="V886" s="348"/>
      <c r="W886" s="348"/>
      <c r="X886" s="348"/>
      <c r="Y886" s="348"/>
      <c r="Z886" s="348"/>
    </row>
    <row r="887" ht="14.25" customHeight="1">
      <c r="A887" s="348"/>
      <c r="B887" s="348"/>
      <c r="C887" s="348"/>
      <c r="D887" s="348"/>
      <c r="E887" s="348"/>
      <c r="F887" s="348"/>
      <c r="G887" s="348"/>
      <c r="H887" s="348"/>
      <c r="I887" s="348"/>
      <c r="J887" s="348"/>
      <c r="K887" s="348"/>
      <c r="L887" s="348"/>
      <c r="M887" s="348"/>
      <c r="N887" s="348"/>
      <c r="O887" s="348"/>
      <c r="P887" s="348"/>
      <c r="Q887" s="348"/>
      <c r="R887" s="348"/>
      <c r="S887" s="348"/>
      <c r="T887" s="348"/>
      <c r="U887" s="348"/>
      <c r="V887" s="348"/>
      <c r="W887" s="348"/>
      <c r="X887" s="348"/>
      <c r="Y887" s="348"/>
      <c r="Z887" s="348"/>
    </row>
    <row r="888" ht="14.25" customHeight="1">
      <c r="A888" s="348"/>
      <c r="B888" s="348"/>
      <c r="C888" s="348"/>
      <c r="D888" s="348"/>
      <c r="E888" s="348"/>
      <c r="F888" s="348"/>
      <c r="G888" s="348"/>
      <c r="H888" s="348"/>
      <c r="I888" s="348"/>
      <c r="J888" s="348"/>
      <c r="K888" s="348"/>
      <c r="L888" s="348"/>
      <c r="M888" s="348"/>
      <c r="N888" s="348"/>
      <c r="O888" s="348"/>
      <c r="P888" s="348"/>
      <c r="Q888" s="348"/>
      <c r="R888" s="348"/>
      <c r="S888" s="348"/>
      <c r="T888" s="348"/>
      <c r="U888" s="348"/>
      <c r="V888" s="348"/>
      <c r="W888" s="348"/>
      <c r="X888" s="348"/>
      <c r="Y888" s="348"/>
      <c r="Z888" s="348"/>
    </row>
    <row r="889" ht="14.25" customHeight="1">
      <c r="A889" s="348"/>
      <c r="B889" s="348"/>
      <c r="C889" s="348"/>
      <c r="D889" s="348"/>
      <c r="E889" s="348"/>
      <c r="F889" s="348"/>
      <c r="G889" s="348"/>
      <c r="H889" s="348"/>
      <c r="I889" s="348"/>
      <c r="J889" s="348"/>
      <c r="K889" s="348"/>
      <c r="L889" s="348"/>
      <c r="M889" s="348"/>
      <c r="N889" s="348"/>
      <c r="O889" s="348"/>
      <c r="P889" s="348"/>
      <c r="Q889" s="348"/>
      <c r="R889" s="348"/>
      <c r="S889" s="348"/>
      <c r="T889" s="348"/>
      <c r="U889" s="348"/>
      <c r="V889" s="348"/>
      <c r="W889" s="348"/>
      <c r="X889" s="348"/>
      <c r="Y889" s="348"/>
      <c r="Z889" s="348"/>
    </row>
    <row r="890" ht="14.25" customHeight="1">
      <c r="A890" s="348"/>
      <c r="B890" s="348"/>
      <c r="C890" s="348"/>
      <c r="D890" s="348"/>
      <c r="E890" s="348"/>
      <c r="F890" s="348"/>
      <c r="G890" s="348"/>
      <c r="H890" s="348"/>
      <c r="I890" s="348"/>
      <c r="J890" s="348"/>
      <c r="K890" s="348"/>
      <c r="L890" s="348"/>
      <c r="M890" s="348"/>
      <c r="N890" s="348"/>
      <c r="O890" s="348"/>
      <c r="P890" s="348"/>
      <c r="Q890" s="348"/>
      <c r="R890" s="348"/>
      <c r="S890" s="348"/>
      <c r="T890" s="348"/>
      <c r="U890" s="348"/>
      <c r="V890" s="348"/>
      <c r="W890" s="348"/>
      <c r="X890" s="348"/>
      <c r="Y890" s="348"/>
      <c r="Z890" s="348"/>
    </row>
    <row r="891" ht="14.25" customHeight="1">
      <c r="A891" s="348"/>
      <c r="B891" s="348"/>
      <c r="C891" s="348"/>
      <c r="D891" s="348"/>
      <c r="E891" s="348"/>
      <c r="F891" s="348"/>
      <c r="G891" s="348"/>
      <c r="H891" s="348"/>
      <c r="I891" s="348"/>
      <c r="J891" s="348"/>
      <c r="K891" s="348"/>
      <c r="L891" s="348"/>
      <c r="M891" s="348"/>
      <c r="N891" s="348"/>
      <c r="O891" s="348"/>
      <c r="P891" s="348"/>
      <c r="Q891" s="348"/>
      <c r="R891" s="348"/>
      <c r="S891" s="348"/>
      <c r="T891" s="348"/>
      <c r="U891" s="348"/>
      <c r="V891" s="348"/>
      <c r="W891" s="348"/>
      <c r="X891" s="348"/>
      <c r="Y891" s="348"/>
      <c r="Z891" s="348"/>
    </row>
    <row r="892" ht="14.25" customHeight="1">
      <c r="A892" s="348"/>
      <c r="B892" s="348"/>
      <c r="C892" s="348"/>
      <c r="D892" s="348"/>
      <c r="E892" s="348"/>
      <c r="F892" s="348"/>
      <c r="G892" s="348"/>
      <c r="H892" s="348"/>
      <c r="I892" s="348"/>
      <c r="J892" s="348"/>
      <c r="K892" s="348"/>
      <c r="L892" s="348"/>
      <c r="M892" s="348"/>
      <c r="N892" s="348"/>
      <c r="O892" s="348"/>
      <c r="P892" s="348"/>
      <c r="Q892" s="348"/>
      <c r="R892" s="348"/>
      <c r="S892" s="348"/>
      <c r="T892" s="348"/>
      <c r="U892" s="348"/>
      <c r="V892" s="348"/>
      <c r="W892" s="348"/>
      <c r="X892" s="348"/>
      <c r="Y892" s="348"/>
      <c r="Z892" s="348"/>
    </row>
    <row r="893" ht="14.25" customHeight="1">
      <c r="A893" s="348"/>
      <c r="B893" s="348"/>
      <c r="C893" s="348"/>
      <c r="D893" s="348"/>
      <c r="E893" s="348"/>
      <c r="F893" s="348"/>
      <c r="G893" s="348"/>
      <c r="H893" s="348"/>
      <c r="I893" s="348"/>
      <c r="J893" s="348"/>
      <c r="K893" s="348"/>
      <c r="L893" s="348"/>
      <c r="M893" s="348"/>
      <c r="N893" s="348"/>
      <c r="O893" s="348"/>
      <c r="P893" s="348"/>
      <c r="Q893" s="348"/>
      <c r="R893" s="348"/>
      <c r="S893" s="348"/>
      <c r="T893" s="348"/>
      <c r="U893" s="348"/>
      <c r="V893" s="348"/>
      <c r="W893" s="348"/>
      <c r="X893" s="348"/>
      <c r="Y893" s="348"/>
      <c r="Z893" s="348"/>
    </row>
    <row r="894" ht="14.25" customHeight="1">
      <c r="A894" s="348"/>
      <c r="B894" s="348"/>
      <c r="C894" s="348"/>
      <c r="D894" s="348"/>
      <c r="E894" s="348"/>
      <c r="F894" s="348"/>
      <c r="G894" s="348"/>
      <c r="H894" s="348"/>
      <c r="I894" s="348"/>
      <c r="J894" s="348"/>
      <c r="K894" s="348"/>
      <c r="L894" s="348"/>
      <c r="M894" s="348"/>
      <c r="N894" s="348"/>
      <c r="O894" s="348"/>
      <c r="P894" s="348"/>
      <c r="Q894" s="348"/>
      <c r="R894" s="348"/>
      <c r="S894" s="348"/>
      <c r="T894" s="348"/>
      <c r="U894" s="348"/>
      <c r="V894" s="348"/>
      <c r="W894" s="348"/>
      <c r="X894" s="348"/>
      <c r="Y894" s="348"/>
      <c r="Z894" s="348"/>
    </row>
    <row r="895" ht="14.25" customHeight="1">
      <c r="A895" s="348"/>
      <c r="B895" s="348"/>
      <c r="C895" s="348"/>
      <c r="D895" s="348"/>
      <c r="E895" s="348"/>
      <c r="F895" s="348"/>
      <c r="G895" s="348"/>
      <c r="H895" s="348"/>
      <c r="I895" s="348"/>
      <c r="J895" s="348"/>
      <c r="K895" s="348"/>
      <c r="L895" s="348"/>
      <c r="M895" s="348"/>
      <c r="N895" s="348"/>
      <c r="O895" s="348"/>
      <c r="P895" s="348"/>
      <c r="Q895" s="348"/>
      <c r="R895" s="348"/>
      <c r="S895" s="348"/>
      <c r="T895" s="348"/>
      <c r="U895" s="348"/>
      <c r="V895" s="348"/>
      <c r="W895" s="348"/>
      <c r="X895" s="348"/>
      <c r="Y895" s="348"/>
      <c r="Z895" s="348"/>
    </row>
    <row r="896" ht="14.25" customHeight="1">
      <c r="A896" s="348"/>
      <c r="B896" s="348"/>
      <c r="C896" s="348"/>
      <c r="D896" s="348"/>
      <c r="E896" s="348"/>
      <c r="F896" s="348"/>
      <c r="G896" s="348"/>
      <c r="H896" s="348"/>
      <c r="I896" s="348"/>
      <c r="J896" s="348"/>
      <c r="K896" s="348"/>
      <c r="L896" s="348"/>
      <c r="M896" s="348"/>
      <c r="N896" s="348"/>
      <c r="O896" s="348"/>
      <c r="P896" s="348"/>
      <c r="Q896" s="348"/>
      <c r="R896" s="348"/>
      <c r="S896" s="348"/>
      <c r="T896" s="348"/>
      <c r="U896" s="348"/>
      <c r="V896" s="348"/>
      <c r="W896" s="348"/>
      <c r="X896" s="348"/>
      <c r="Y896" s="348"/>
      <c r="Z896" s="348"/>
    </row>
    <row r="897" ht="14.25" customHeight="1">
      <c r="A897" s="348"/>
      <c r="B897" s="348"/>
      <c r="C897" s="348"/>
      <c r="D897" s="348"/>
      <c r="E897" s="348"/>
      <c r="F897" s="348"/>
      <c r="G897" s="348"/>
      <c r="H897" s="348"/>
      <c r="I897" s="348"/>
      <c r="J897" s="348"/>
      <c r="K897" s="348"/>
      <c r="L897" s="348"/>
      <c r="M897" s="348"/>
      <c r="N897" s="348"/>
      <c r="O897" s="348"/>
      <c r="P897" s="348"/>
      <c r="Q897" s="348"/>
      <c r="R897" s="348"/>
      <c r="S897" s="348"/>
      <c r="T897" s="348"/>
      <c r="U897" s="348"/>
      <c r="V897" s="348"/>
      <c r="W897" s="348"/>
      <c r="X897" s="348"/>
      <c r="Y897" s="348"/>
      <c r="Z897" s="348"/>
    </row>
    <row r="898" ht="14.25" customHeight="1">
      <c r="A898" s="348"/>
      <c r="B898" s="348"/>
      <c r="C898" s="348"/>
      <c r="D898" s="348"/>
      <c r="E898" s="348"/>
      <c r="F898" s="348"/>
      <c r="G898" s="348"/>
      <c r="H898" s="348"/>
      <c r="I898" s="348"/>
      <c r="J898" s="348"/>
      <c r="K898" s="348"/>
      <c r="L898" s="348"/>
      <c r="M898" s="348"/>
      <c r="N898" s="348"/>
      <c r="O898" s="348"/>
      <c r="P898" s="348"/>
      <c r="Q898" s="348"/>
      <c r="R898" s="348"/>
      <c r="S898" s="348"/>
      <c r="T898" s="348"/>
      <c r="U898" s="348"/>
      <c r="V898" s="348"/>
      <c r="W898" s="348"/>
      <c r="X898" s="348"/>
      <c r="Y898" s="348"/>
      <c r="Z898" s="348"/>
    </row>
    <row r="899" ht="14.25" customHeight="1">
      <c r="A899" s="348"/>
      <c r="B899" s="348"/>
      <c r="C899" s="348"/>
      <c r="D899" s="348"/>
      <c r="E899" s="348"/>
      <c r="F899" s="348"/>
      <c r="G899" s="348"/>
      <c r="H899" s="348"/>
      <c r="I899" s="348"/>
      <c r="J899" s="348"/>
      <c r="K899" s="348"/>
      <c r="L899" s="348"/>
      <c r="M899" s="348"/>
      <c r="N899" s="348"/>
      <c r="O899" s="348"/>
      <c r="P899" s="348"/>
      <c r="Q899" s="348"/>
      <c r="R899" s="348"/>
      <c r="S899" s="348"/>
      <c r="T899" s="348"/>
      <c r="U899" s="348"/>
      <c r="V899" s="348"/>
      <c r="W899" s="348"/>
      <c r="X899" s="348"/>
      <c r="Y899" s="348"/>
      <c r="Z899" s="348"/>
    </row>
    <row r="900" ht="14.25" customHeight="1">
      <c r="A900" s="348"/>
      <c r="B900" s="348"/>
      <c r="C900" s="348"/>
      <c r="D900" s="348"/>
      <c r="E900" s="348"/>
      <c r="F900" s="348"/>
      <c r="G900" s="348"/>
      <c r="H900" s="348"/>
      <c r="I900" s="348"/>
      <c r="J900" s="348"/>
      <c r="K900" s="348"/>
      <c r="L900" s="348"/>
      <c r="M900" s="348"/>
      <c r="N900" s="348"/>
      <c r="O900" s="348"/>
      <c r="P900" s="348"/>
      <c r="Q900" s="348"/>
      <c r="R900" s="348"/>
      <c r="S900" s="348"/>
      <c r="T900" s="348"/>
      <c r="U900" s="348"/>
      <c r="V900" s="348"/>
      <c r="W900" s="348"/>
      <c r="X900" s="348"/>
      <c r="Y900" s="348"/>
      <c r="Z900" s="348"/>
    </row>
    <row r="901" ht="14.25" customHeight="1">
      <c r="A901" s="348"/>
      <c r="B901" s="348"/>
      <c r="C901" s="348"/>
      <c r="D901" s="348"/>
      <c r="E901" s="348"/>
      <c r="F901" s="348"/>
      <c r="G901" s="348"/>
      <c r="H901" s="348"/>
      <c r="I901" s="348"/>
      <c r="J901" s="348"/>
      <c r="K901" s="348"/>
      <c r="L901" s="348"/>
      <c r="M901" s="348"/>
      <c r="N901" s="348"/>
      <c r="O901" s="348"/>
      <c r="P901" s="348"/>
      <c r="Q901" s="348"/>
      <c r="R901" s="348"/>
      <c r="S901" s="348"/>
      <c r="T901" s="348"/>
      <c r="U901" s="348"/>
      <c r="V901" s="348"/>
      <c r="W901" s="348"/>
      <c r="X901" s="348"/>
      <c r="Y901" s="348"/>
      <c r="Z901" s="348"/>
    </row>
    <row r="902" ht="14.25" customHeight="1">
      <c r="A902" s="348"/>
      <c r="B902" s="348"/>
      <c r="C902" s="348"/>
      <c r="D902" s="348"/>
      <c r="E902" s="348"/>
      <c r="F902" s="348"/>
      <c r="G902" s="348"/>
      <c r="H902" s="348"/>
      <c r="I902" s="348"/>
      <c r="J902" s="348"/>
      <c r="K902" s="348"/>
      <c r="L902" s="348"/>
      <c r="M902" s="348"/>
      <c r="N902" s="348"/>
      <c r="O902" s="348"/>
      <c r="P902" s="348"/>
      <c r="Q902" s="348"/>
      <c r="R902" s="348"/>
      <c r="S902" s="348"/>
      <c r="T902" s="348"/>
      <c r="U902" s="348"/>
      <c r="V902" s="348"/>
      <c r="W902" s="348"/>
      <c r="X902" s="348"/>
      <c r="Y902" s="348"/>
      <c r="Z902" s="348"/>
    </row>
    <row r="903" ht="14.25" customHeight="1">
      <c r="A903" s="348"/>
      <c r="B903" s="348"/>
      <c r="C903" s="348"/>
      <c r="D903" s="348"/>
      <c r="E903" s="348"/>
      <c r="F903" s="348"/>
      <c r="G903" s="348"/>
      <c r="H903" s="348"/>
      <c r="I903" s="348"/>
      <c r="J903" s="348"/>
      <c r="K903" s="348"/>
      <c r="L903" s="348"/>
      <c r="M903" s="348"/>
      <c r="N903" s="348"/>
      <c r="O903" s="348"/>
      <c r="P903" s="348"/>
      <c r="Q903" s="348"/>
      <c r="R903" s="348"/>
      <c r="S903" s="348"/>
      <c r="T903" s="348"/>
      <c r="U903" s="348"/>
      <c r="V903" s="348"/>
      <c r="W903" s="348"/>
      <c r="X903" s="348"/>
      <c r="Y903" s="348"/>
      <c r="Z903" s="348"/>
    </row>
    <row r="904" ht="14.25" customHeight="1">
      <c r="A904" s="348"/>
      <c r="B904" s="348"/>
      <c r="C904" s="348"/>
      <c r="D904" s="348"/>
      <c r="E904" s="348"/>
      <c r="F904" s="348"/>
      <c r="G904" s="348"/>
      <c r="H904" s="348"/>
      <c r="I904" s="348"/>
      <c r="J904" s="348"/>
      <c r="K904" s="348"/>
      <c r="L904" s="348"/>
      <c r="M904" s="348"/>
      <c r="N904" s="348"/>
      <c r="O904" s="348"/>
      <c r="P904" s="348"/>
      <c r="Q904" s="348"/>
      <c r="R904" s="348"/>
      <c r="S904" s="348"/>
      <c r="T904" s="348"/>
      <c r="U904" s="348"/>
      <c r="V904" s="348"/>
      <c r="W904" s="348"/>
      <c r="X904" s="348"/>
      <c r="Y904" s="348"/>
      <c r="Z904" s="348"/>
    </row>
    <row r="905" ht="14.25" customHeight="1">
      <c r="A905" s="348"/>
      <c r="B905" s="348"/>
      <c r="C905" s="348"/>
      <c r="D905" s="348"/>
      <c r="E905" s="348"/>
      <c r="F905" s="348"/>
      <c r="G905" s="348"/>
      <c r="H905" s="348"/>
      <c r="I905" s="348"/>
      <c r="J905" s="348"/>
      <c r="K905" s="348"/>
      <c r="L905" s="348"/>
      <c r="M905" s="348"/>
      <c r="N905" s="348"/>
      <c r="O905" s="348"/>
      <c r="P905" s="348"/>
      <c r="Q905" s="348"/>
      <c r="R905" s="348"/>
      <c r="S905" s="348"/>
      <c r="T905" s="348"/>
      <c r="U905" s="348"/>
      <c r="V905" s="348"/>
      <c r="W905" s="348"/>
      <c r="X905" s="348"/>
      <c r="Y905" s="348"/>
      <c r="Z905" s="348"/>
    </row>
    <row r="906" ht="14.25" customHeight="1">
      <c r="A906" s="348"/>
      <c r="B906" s="348"/>
      <c r="C906" s="348"/>
      <c r="D906" s="348"/>
      <c r="E906" s="348"/>
      <c r="F906" s="348"/>
      <c r="G906" s="348"/>
      <c r="H906" s="348"/>
      <c r="I906" s="348"/>
      <c r="J906" s="348"/>
      <c r="K906" s="348"/>
      <c r="L906" s="348"/>
      <c r="M906" s="348"/>
      <c r="N906" s="348"/>
      <c r="O906" s="348"/>
      <c r="P906" s="348"/>
      <c r="Q906" s="348"/>
      <c r="R906" s="348"/>
      <c r="S906" s="348"/>
      <c r="T906" s="348"/>
      <c r="U906" s="348"/>
      <c r="V906" s="348"/>
      <c r="W906" s="348"/>
      <c r="X906" s="348"/>
      <c r="Y906" s="348"/>
      <c r="Z906" s="348"/>
    </row>
    <row r="907" ht="14.25" customHeight="1">
      <c r="A907" s="348"/>
      <c r="B907" s="348"/>
      <c r="C907" s="348"/>
      <c r="D907" s="348"/>
      <c r="E907" s="348"/>
      <c r="F907" s="348"/>
      <c r="G907" s="348"/>
      <c r="H907" s="348"/>
      <c r="I907" s="348"/>
      <c r="J907" s="348"/>
      <c r="K907" s="348"/>
      <c r="L907" s="348"/>
      <c r="M907" s="348"/>
      <c r="N907" s="348"/>
      <c r="O907" s="348"/>
      <c r="P907" s="348"/>
      <c r="Q907" s="348"/>
      <c r="R907" s="348"/>
      <c r="S907" s="348"/>
      <c r="T907" s="348"/>
      <c r="U907" s="348"/>
      <c r="V907" s="348"/>
      <c r="W907" s="348"/>
      <c r="X907" s="348"/>
      <c r="Y907" s="348"/>
      <c r="Z907" s="348"/>
    </row>
    <row r="908" ht="14.25" customHeight="1">
      <c r="A908" s="348"/>
      <c r="B908" s="348"/>
      <c r="C908" s="348"/>
      <c r="D908" s="348"/>
      <c r="E908" s="348"/>
      <c r="F908" s="348"/>
      <c r="G908" s="348"/>
      <c r="H908" s="348"/>
      <c r="I908" s="348"/>
      <c r="J908" s="348"/>
      <c r="K908" s="348"/>
      <c r="L908" s="348"/>
      <c r="M908" s="348"/>
      <c r="N908" s="348"/>
      <c r="O908" s="348"/>
      <c r="P908" s="348"/>
      <c r="Q908" s="348"/>
      <c r="R908" s="348"/>
      <c r="S908" s="348"/>
      <c r="T908" s="348"/>
      <c r="U908" s="348"/>
      <c r="V908" s="348"/>
      <c r="W908" s="348"/>
      <c r="X908" s="348"/>
      <c r="Y908" s="348"/>
      <c r="Z908" s="348"/>
    </row>
    <row r="909" ht="14.25" customHeight="1">
      <c r="A909" s="348"/>
      <c r="B909" s="348"/>
      <c r="C909" s="348"/>
      <c r="D909" s="348"/>
      <c r="E909" s="348"/>
      <c r="F909" s="348"/>
      <c r="G909" s="348"/>
      <c r="H909" s="348"/>
      <c r="I909" s="348"/>
      <c r="J909" s="348"/>
      <c r="K909" s="348"/>
      <c r="L909" s="348"/>
      <c r="M909" s="348"/>
      <c r="N909" s="348"/>
      <c r="O909" s="348"/>
      <c r="P909" s="348"/>
      <c r="Q909" s="348"/>
      <c r="R909" s="348"/>
      <c r="S909" s="348"/>
      <c r="T909" s="348"/>
      <c r="U909" s="348"/>
      <c r="V909" s="348"/>
      <c r="W909" s="348"/>
      <c r="X909" s="348"/>
      <c r="Y909" s="348"/>
      <c r="Z909" s="348"/>
    </row>
    <row r="910" ht="14.25" customHeight="1">
      <c r="A910" s="348"/>
      <c r="B910" s="348"/>
      <c r="C910" s="348"/>
      <c r="D910" s="348"/>
      <c r="E910" s="348"/>
      <c r="F910" s="348"/>
      <c r="G910" s="348"/>
      <c r="H910" s="348"/>
      <c r="I910" s="348"/>
      <c r="J910" s="348"/>
      <c r="K910" s="348"/>
      <c r="L910" s="348"/>
      <c r="M910" s="348"/>
      <c r="N910" s="348"/>
      <c r="O910" s="348"/>
      <c r="P910" s="348"/>
      <c r="Q910" s="348"/>
      <c r="R910" s="348"/>
      <c r="S910" s="348"/>
      <c r="T910" s="348"/>
      <c r="U910" s="348"/>
      <c r="V910" s="348"/>
      <c r="W910" s="348"/>
      <c r="X910" s="348"/>
      <c r="Y910" s="348"/>
      <c r="Z910" s="348"/>
    </row>
    <row r="911" ht="14.25" customHeight="1">
      <c r="A911" s="348"/>
      <c r="B911" s="348"/>
      <c r="C911" s="348"/>
      <c r="D911" s="348"/>
      <c r="E911" s="348"/>
      <c r="F911" s="348"/>
      <c r="G911" s="348"/>
      <c r="H911" s="348"/>
      <c r="I911" s="348"/>
      <c r="J911" s="348"/>
      <c r="K911" s="348"/>
      <c r="L911" s="348"/>
      <c r="M911" s="348"/>
      <c r="N911" s="348"/>
      <c r="O911" s="348"/>
      <c r="P911" s="348"/>
      <c r="Q911" s="348"/>
      <c r="R911" s="348"/>
      <c r="S911" s="348"/>
      <c r="T911" s="348"/>
      <c r="U911" s="348"/>
      <c r="V911" s="348"/>
      <c r="W911" s="348"/>
      <c r="X911" s="348"/>
      <c r="Y911" s="348"/>
      <c r="Z911" s="348"/>
    </row>
    <row r="912" ht="14.25" customHeight="1">
      <c r="A912" s="348"/>
      <c r="B912" s="348"/>
      <c r="C912" s="348"/>
      <c r="D912" s="348"/>
      <c r="E912" s="348"/>
      <c r="F912" s="348"/>
      <c r="G912" s="348"/>
      <c r="H912" s="348"/>
      <c r="I912" s="348"/>
      <c r="J912" s="348"/>
      <c r="K912" s="348"/>
      <c r="L912" s="348"/>
      <c r="M912" s="348"/>
      <c r="N912" s="348"/>
      <c r="O912" s="348"/>
      <c r="P912" s="348"/>
      <c r="Q912" s="348"/>
      <c r="R912" s="348"/>
      <c r="S912" s="348"/>
      <c r="T912" s="348"/>
      <c r="U912" s="348"/>
      <c r="V912" s="348"/>
      <c r="W912" s="348"/>
      <c r="X912" s="348"/>
      <c r="Y912" s="348"/>
      <c r="Z912" s="348"/>
    </row>
    <row r="913" ht="14.25" customHeight="1">
      <c r="A913" s="348"/>
      <c r="B913" s="348"/>
      <c r="C913" s="348"/>
      <c r="D913" s="348"/>
      <c r="E913" s="348"/>
      <c r="F913" s="348"/>
      <c r="G913" s="348"/>
      <c r="H913" s="348"/>
      <c r="I913" s="348"/>
      <c r="J913" s="348"/>
      <c r="K913" s="348"/>
      <c r="L913" s="348"/>
      <c r="M913" s="348"/>
      <c r="N913" s="348"/>
      <c r="O913" s="348"/>
      <c r="P913" s="348"/>
      <c r="Q913" s="348"/>
      <c r="R913" s="348"/>
      <c r="S913" s="348"/>
      <c r="T913" s="348"/>
      <c r="U913" s="348"/>
      <c r="V913" s="348"/>
      <c r="W913" s="348"/>
      <c r="X913" s="348"/>
      <c r="Y913" s="348"/>
      <c r="Z913" s="348"/>
    </row>
    <row r="914" ht="14.25" customHeight="1">
      <c r="A914" s="348"/>
      <c r="B914" s="348"/>
      <c r="C914" s="348"/>
      <c r="D914" s="348"/>
      <c r="E914" s="348"/>
      <c r="F914" s="348"/>
      <c r="G914" s="348"/>
      <c r="H914" s="348"/>
      <c r="I914" s="348"/>
      <c r="J914" s="348"/>
      <c r="K914" s="348"/>
      <c r="L914" s="348"/>
      <c r="M914" s="348"/>
      <c r="N914" s="348"/>
      <c r="O914" s="348"/>
      <c r="P914" s="348"/>
      <c r="Q914" s="348"/>
      <c r="R914" s="348"/>
      <c r="S914" s="348"/>
      <c r="T914" s="348"/>
      <c r="U914" s="348"/>
      <c r="V914" s="348"/>
      <c r="W914" s="348"/>
      <c r="X914" s="348"/>
      <c r="Y914" s="348"/>
      <c r="Z914" s="348"/>
    </row>
    <row r="915" ht="14.25" customHeight="1">
      <c r="A915" s="348"/>
      <c r="B915" s="348"/>
      <c r="C915" s="348"/>
      <c r="D915" s="348"/>
      <c r="E915" s="348"/>
      <c r="F915" s="348"/>
      <c r="G915" s="348"/>
      <c r="H915" s="348"/>
      <c r="I915" s="348"/>
      <c r="J915" s="348"/>
      <c r="K915" s="348"/>
      <c r="L915" s="348"/>
      <c r="M915" s="348"/>
      <c r="N915" s="348"/>
      <c r="O915" s="348"/>
      <c r="P915" s="348"/>
      <c r="Q915" s="348"/>
      <c r="R915" s="348"/>
      <c r="S915" s="348"/>
      <c r="T915" s="348"/>
      <c r="U915" s="348"/>
      <c r="V915" s="348"/>
      <c r="W915" s="348"/>
      <c r="X915" s="348"/>
      <c r="Y915" s="348"/>
      <c r="Z915" s="348"/>
    </row>
    <row r="916" ht="14.25" customHeight="1">
      <c r="A916" s="348"/>
      <c r="B916" s="348"/>
      <c r="C916" s="348"/>
      <c r="D916" s="348"/>
      <c r="E916" s="348"/>
      <c r="F916" s="348"/>
      <c r="G916" s="348"/>
      <c r="H916" s="348"/>
      <c r="I916" s="348"/>
      <c r="J916" s="348"/>
      <c r="K916" s="348"/>
      <c r="L916" s="348"/>
      <c r="M916" s="348"/>
      <c r="N916" s="348"/>
      <c r="O916" s="348"/>
      <c r="P916" s="348"/>
      <c r="Q916" s="348"/>
      <c r="R916" s="348"/>
      <c r="S916" s="348"/>
      <c r="T916" s="348"/>
      <c r="U916" s="348"/>
      <c r="V916" s="348"/>
      <c r="W916" s="348"/>
      <c r="X916" s="348"/>
      <c r="Y916" s="348"/>
      <c r="Z916" s="348"/>
    </row>
    <row r="917" ht="14.25" customHeight="1">
      <c r="A917" s="348"/>
      <c r="B917" s="348"/>
      <c r="C917" s="348"/>
      <c r="D917" s="348"/>
      <c r="E917" s="348"/>
      <c r="F917" s="348"/>
      <c r="G917" s="348"/>
      <c r="H917" s="348"/>
      <c r="I917" s="348"/>
      <c r="J917" s="348"/>
      <c r="K917" s="348"/>
      <c r="L917" s="348"/>
      <c r="M917" s="348"/>
      <c r="N917" s="348"/>
      <c r="O917" s="348"/>
      <c r="P917" s="348"/>
      <c r="Q917" s="348"/>
      <c r="R917" s="348"/>
      <c r="S917" s="348"/>
      <c r="T917" s="348"/>
      <c r="U917" s="348"/>
      <c r="V917" s="348"/>
      <c r="W917" s="348"/>
      <c r="X917" s="348"/>
      <c r="Y917" s="348"/>
      <c r="Z917" s="348"/>
    </row>
    <row r="918" ht="14.25" customHeight="1">
      <c r="A918" s="348"/>
      <c r="B918" s="348"/>
      <c r="C918" s="348"/>
      <c r="D918" s="348"/>
      <c r="E918" s="348"/>
      <c r="F918" s="348"/>
      <c r="G918" s="348"/>
      <c r="H918" s="348"/>
      <c r="I918" s="348"/>
      <c r="J918" s="348"/>
      <c r="K918" s="348"/>
      <c r="L918" s="348"/>
      <c r="M918" s="348"/>
      <c r="N918" s="348"/>
      <c r="O918" s="348"/>
      <c r="P918" s="348"/>
      <c r="Q918" s="348"/>
      <c r="R918" s="348"/>
      <c r="S918" s="348"/>
      <c r="T918" s="348"/>
      <c r="U918" s="348"/>
      <c r="V918" s="348"/>
      <c r="W918" s="348"/>
      <c r="X918" s="348"/>
      <c r="Y918" s="348"/>
      <c r="Z918" s="348"/>
    </row>
    <row r="919" ht="14.25" customHeight="1">
      <c r="A919" s="348"/>
      <c r="B919" s="348"/>
      <c r="C919" s="348"/>
      <c r="D919" s="348"/>
      <c r="E919" s="348"/>
      <c r="F919" s="348"/>
      <c r="G919" s="348"/>
      <c r="H919" s="348"/>
      <c r="I919" s="348"/>
      <c r="J919" s="348"/>
      <c r="K919" s="348"/>
      <c r="L919" s="348"/>
      <c r="M919" s="348"/>
      <c r="N919" s="348"/>
      <c r="O919" s="348"/>
      <c r="P919" s="348"/>
      <c r="Q919" s="348"/>
      <c r="R919" s="348"/>
      <c r="S919" s="348"/>
      <c r="T919" s="348"/>
      <c r="U919" s="348"/>
      <c r="V919" s="348"/>
      <c r="W919" s="348"/>
      <c r="X919" s="348"/>
      <c r="Y919" s="348"/>
      <c r="Z919" s="348"/>
    </row>
    <row r="920" ht="14.25" customHeight="1">
      <c r="A920" s="348"/>
      <c r="B920" s="348"/>
      <c r="C920" s="348"/>
      <c r="D920" s="348"/>
      <c r="E920" s="348"/>
      <c r="F920" s="348"/>
      <c r="G920" s="348"/>
      <c r="H920" s="348"/>
      <c r="I920" s="348"/>
      <c r="J920" s="348"/>
      <c r="K920" s="348"/>
      <c r="L920" s="348"/>
      <c r="M920" s="348"/>
      <c r="N920" s="348"/>
      <c r="O920" s="348"/>
      <c r="P920" s="348"/>
      <c r="Q920" s="348"/>
      <c r="R920" s="348"/>
      <c r="S920" s="348"/>
      <c r="T920" s="348"/>
      <c r="U920" s="348"/>
      <c r="V920" s="348"/>
      <c r="W920" s="348"/>
      <c r="X920" s="348"/>
      <c r="Y920" s="348"/>
      <c r="Z920" s="348"/>
    </row>
    <row r="921" ht="14.25" customHeight="1">
      <c r="A921" s="348"/>
      <c r="B921" s="348"/>
      <c r="C921" s="348"/>
      <c r="D921" s="348"/>
      <c r="E921" s="348"/>
      <c r="F921" s="348"/>
      <c r="G921" s="348"/>
      <c r="H921" s="348"/>
      <c r="I921" s="348"/>
      <c r="J921" s="348"/>
      <c r="K921" s="348"/>
      <c r="L921" s="348"/>
      <c r="M921" s="348"/>
      <c r="N921" s="348"/>
      <c r="O921" s="348"/>
      <c r="P921" s="348"/>
      <c r="Q921" s="348"/>
      <c r="R921" s="348"/>
      <c r="S921" s="348"/>
      <c r="T921" s="348"/>
      <c r="U921" s="348"/>
      <c r="V921" s="348"/>
      <c r="W921" s="348"/>
      <c r="X921" s="348"/>
      <c r="Y921" s="348"/>
      <c r="Z921" s="348"/>
    </row>
    <row r="922" ht="14.25" customHeight="1">
      <c r="A922" s="348"/>
      <c r="B922" s="348"/>
      <c r="C922" s="348"/>
      <c r="D922" s="348"/>
      <c r="E922" s="348"/>
      <c r="F922" s="348"/>
      <c r="G922" s="348"/>
      <c r="H922" s="348"/>
      <c r="I922" s="348"/>
      <c r="J922" s="348"/>
      <c r="K922" s="348"/>
      <c r="L922" s="348"/>
      <c r="M922" s="348"/>
      <c r="N922" s="348"/>
      <c r="O922" s="348"/>
      <c r="P922" s="348"/>
      <c r="Q922" s="348"/>
      <c r="R922" s="348"/>
      <c r="S922" s="348"/>
      <c r="T922" s="348"/>
      <c r="U922" s="348"/>
      <c r="V922" s="348"/>
      <c r="W922" s="348"/>
      <c r="X922" s="348"/>
      <c r="Y922" s="348"/>
      <c r="Z922" s="348"/>
    </row>
    <row r="923" ht="14.25" customHeight="1">
      <c r="A923" s="348"/>
      <c r="B923" s="348"/>
      <c r="C923" s="348"/>
      <c r="D923" s="348"/>
      <c r="E923" s="348"/>
      <c r="F923" s="348"/>
      <c r="G923" s="348"/>
      <c r="H923" s="348"/>
      <c r="I923" s="348"/>
      <c r="J923" s="348"/>
      <c r="K923" s="348"/>
      <c r="L923" s="348"/>
      <c r="M923" s="348"/>
      <c r="N923" s="348"/>
      <c r="O923" s="348"/>
      <c r="P923" s="348"/>
      <c r="Q923" s="348"/>
      <c r="R923" s="348"/>
      <c r="S923" s="348"/>
      <c r="T923" s="348"/>
      <c r="U923" s="348"/>
      <c r="V923" s="348"/>
      <c r="W923" s="348"/>
      <c r="X923" s="348"/>
      <c r="Y923" s="348"/>
      <c r="Z923" s="348"/>
    </row>
    <row r="924" ht="14.25" customHeight="1">
      <c r="A924" s="348"/>
      <c r="B924" s="348"/>
      <c r="C924" s="348"/>
      <c r="D924" s="348"/>
      <c r="E924" s="348"/>
      <c r="F924" s="348"/>
      <c r="G924" s="348"/>
      <c r="H924" s="348"/>
      <c r="I924" s="348"/>
      <c r="J924" s="348"/>
      <c r="K924" s="348"/>
      <c r="L924" s="348"/>
      <c r="M924" s="348"/>
      <c r="N924" s="348"/>
      <c r="O924" s="348"/>
      <c r="P924" s="348"/>
      <c r="Q924" s="348"/>
      <c r="R924" s="348"/>
      <c r="S924" s="348"/>
      <c r="T924" s="348"/>
      <c r="U924" s="348"/>
      <c r="V924" s="348"/>
      <c r="W924" s="348"/>
      <c r="X924" s="348"/>
      <c r="Y924" s="348"/>
      <c r="Z924" s="348"/>
    </row>
    <row r="925" ht="14.25" customHeight="1">
      <c r="A925" s="348"/>
      <c r="B925" s="348"/>
      <c r="C925" s="348"/>
      <c r="D925" s="348"/>
      <c r="E925" s="348"/>
      <c r="F925" s="348"/>
      <c r="G925" s="348"/>
      <c r="H925" s="348"/>
      <c r="I925" s="348"/>
      <c r="J925" s="348"/>
      <c r="K925" s="348"/>
      <c r="L925" s="348"/>
      <c r="M925" s="348"/>
      <c r="N925" s="348"/>
      <c r="O925" s="348"/>
      <c r="P925" s="348"/>
      <c r="Q925" s="348"/>
      <c r="R925" s="348"/>
      <c r="S925" s="348"/>
      <c r="T925" s="348"/>
      <c r="U925" s="348"/>
      <c r="V925" s="348"/>
      <c r="W925" s="348"/>
      <c r="X925" s="348"/>
      <c r="Y925" s="348"/>
      <c r="Z925" s="348"/>
    </row>
    <row r="926" ht="14.25" customHeight="1">
      <c r="A926" s="348"/>
      <c r="B926" s="348"/>
      <c r="C926" s="348"/>
      <c r="D926" s="348"/>
      <c r="E926" s="348"/>
      <c r="F926" s="348"/>
      <c r="G926" s="348"/>
      <c r="H926" s="348"/>
      <c r="I926" s="348"/>
      <c r="J926" s="348"/>
      <c r="K926" s="348"/>
      <c r="L926" s="348"/>
      <c r="M926" s="348"/>
      <c r="N926" s="348"/>
      <c r="O926" s="348"/>
      <c r="P926" s="348"/>
      <c r="Q926" s="348"/>
      <c r="R926" s="348"/>
      <c r="S926" s="348"/>
      <c r="T926" s="348"/>
      <c r="U926" s="348"/>
      <c r="V926" s="348"/>
      <c r="W926" s="348"/>
      <c r="X926" s="348"/>
      <c r="Y926" s="348"/>
      <c r="Z926" s="348"/>
    </row>
    <row r="927" ht="14.25" customHeight="1">
      <c r="A927" s="348"/>
      <c r="B927" s="348"/>
      <c r="C927" s="348"/>
      <c r="D927" s="348"/>
      <c r="E927" s="348"/>
      <c r="F927" s="348"/>
      <c r="G927" s="348"/>
      <c r="H927" s="348"/>
      <c r="I927" s="348"/>
      <c r="J927" s="348"/>
      <c r="K927" s="348"/>
      <c r="L927" s="348"/>
      <c r="M927" s="348"/>
      <c r="N927" s="348"/>
      <c r="O927" s="348"/>
      <c r="P927" s="348"/>
      <c r="Q927" s="348"/>
      <c r="R927" s="348"/>
      <c r="S927" s="348"/>
      <c r="T927" s="348"/>
      <c r="U927" s="348"/>
      <c r="V927" s="348"/>
      <c r="W927" s="348"/>
      <c r="X927" s="348"/>
      <c r="Y927" s="348"/>
      <c r="Z927" s="348"/>
    </row>
    <row r="928" ht="14.25" customHeight="1">
      <c r="A928" s="348"/>
      <c r="B928" s="348"/>
      <c r="C928" s="348"/>
      <c r="D928" s="348"/>
      <c r="E928" s="348"/>
      <c r="F928" s="348"/>
      <c r="G928" s="348"/>
      <c r="H928" s="348"/>
      <c r="I928" s="348"/>
      <c r="J928" s="348"/>
      <c r="K928" s="348"/>
      <c r="L928" s="348"/>
      <c r="M928" s="348"/>
      <c r="N928" s="348"/>
      <c r="O928" s="348"/>
      <c r="P928" s="348"/>
      <c r="Q928" s="348"/>
      <c r="R928" s="348"/>
      <c r="S928" s="348"/>
      <c r="T928" s="348"/>
      <c r="U928" s="348"/>
      <c r="V928" s="348"/>
      <c r="W928" s="348"/>
      <c r="X928" s="348"/>
      <c r="Y928" s="348"/>
      <c r="Z928" s="348"/>
    </row>
    <row r="929" ht="14.25" customHeight="1">
      <c r="A929" s="348"/>
      <c r="B929" s="348"/>
      <c r="C929" s="348"/>
      <c r="D929" s="348"/>
      <c r="E929" s="348"/>
      <c r="F929" s="348"/>
      <c r="G929" s="348"/>
      <c r="H929" s="348"/>
      <c r="I929" s="348"/>
      <c r="J929" s="348"/>
      <c r="K929" s="348"/>
      <c r="L929" s="348"/>
      <c r="M929" s="348"/>
      <c r="N929" s="348"/>
      <c r="O929" s="348"/>
      <c r="P929" s="348"/>
      <c r="Q929" s="348"/>
      <c r="R929" s="348"/>
      <c r="S929" s="348"/>
      <c r="T929" s="348"/>
      <c r="U929" s="348"/>
      <c r="V929" s="348"/>
      <c r="W929" s="348"/>
      <c r="X929" s="348"/>
      <c r="Y929" s="348"/>
      <c r="Z929" s="348"/>
    </row>
    <row r="930" ht="14.25" customHeight="1">
      <c r="A930" s="348"/>
      <c r="B930" s="348"/>
      <c r="C930" s="348"/>
      <c r="D930" s="348"/>
      <c r="E930" s="348"/>
      <c r="F930" s="348"/>
      <c r="G930" s="348"/>
      <c r="H930" s="348"/>
      <c r="I930" s="348"/>
      <c r="J930" s="348"/>
      <c r="K930" s="348"/>
      <c r="L930" s="348"/>
      <c r="M930" s="348"/>
      <c r="N930" s="348"/>
      <c r="O930" s="348"/>
      <c r="P930" s="348"/>
      <c r="Q930" s="348"/>
      <c r="R930" s="348"/>
      <c r="S930" s="348"/>
      <c r="T930" s="348"/>
      <c r="U930" s="348"/>
      <c r="V930" s="348"/>
      <c r="W930" s="348"/>
      <c r="X930" s="348"/>
      <c r="Y930" s="348"/>
      <c r="Z930" s="348"/>
    </row>
    <row r="931" ht="14.25" customHeight="1">
      <c r="A931" s="348"/>
      <c r="B931" s="348"/>
      <c r="C931" s="348"/>
      <c r="D931" s="348"/>
      <c r="E931" s="348"/>
      <c r="F931" s="348"/>
      <c r="G931" s="348"/>
      <c r="H931" s="348"/>
      <c r="I931" s="348"/>
      <c r="J931" s="348"/>
      <c r="K931" s="348"/>
      <c r="L931" s="348"/>
      <c r="M931" s="348"/>
      <c r="N931" s="348"/>
      <c r="O931" s="348"/>
      <c r="P931" s="348"/>
      <c r="Q931" s="348"/>
      <c r="R931" s="348"/>
      <c r="S931" s="348"/>
      <c r="T931" s="348"/>
      <c r="U931" s="348"/>
      <c r="V931" s="348"/>
      <c r="W931" s="348"/>
      <c r="X931" s="348"/>
      <c r="Y931" s="348"/>
      <c r="Z931" s="348"/>
    </row>
    <row r="932" ht="14.25" customHeight="1">
      <c r="A932" s="348"/>
      <c r="B932" s="348"/>
      <c r="C932" s="348"/>
      <c r="D932" s="348"/>
      <c r="E932" s="348"/>
      <c r="F932" s="348"/>
      <c r="G932" s="348"/>
      <c r="H932" s="348"/>
      <c r="I932" s="348"/>
      <c r="J932" s="348"/>
      <c r="K932" s="348"/>
      <c r="L932" s="348"/>
      <c r="M932" s="348"/>
      <c r="N932" s="348"/>
      <c r="O932" s="348"/>
      <c r="P932" s="348"/>
      <c r="Q932" s="348"/>
      <c r="R932" s="348"/>
      <c r="S932" s="348"/>
      <c r="T932" s="348"/>
      <c r="U932" s="348"/>
      <c r="V932" s="348"/>
      <c r="W932" s="348"/>
      <c r="X932" s="348"/>
      <c r="Y932" s="348"/>
      <c r="Z932" s="348"/>
    </row>
    <row r="933" ht="14.25" customHeight="1">
      <c r="A933" s="348"/>
      <c r="B933" s="348"/>
      <c r="C933" s="348"/>
      <c r="D933" s="348"/>
      <c r="E933" s="348"/>
      <c r="F933" s="348"/>
      <c r="G933" s="348"/>
      <c r="H933" s="348"/>
      <c r="I933" s="348"/>
      <c r="J933" s="348"/>
      <c r="K933" s="348"/>
      <c r="L933" s="348"/>
      <c r="M933" s="348"/>
      <c r="N933" s="348"/>
      <c r="O933" s="348"/>
      <c r="P933" s="348"/>
      <c r="Q933" s="348"/>
      <c r="R933" s="348"/>
      <c r="S933" s="348"/>
      <c r="T933" s="348"/>
      <c r="U933" s="348"/>
      <c r="V933" s="348"/>
      <c r="W933" s="348"/>
      <c r="X933" s="348"/>
      <c r="Y933" s="348"/>
      <c r="Z933" s="348"/>
    </row>
    <row r="934" ht="14.25" customHeight="1">
      <c r="A934" s="348"/>
      <c r="B934" s="348"/>
      <c r="C934" s="348"/>
      <c r="D934" s="348"/>
      <c r="E934" s="348"/>
      <c r="F934" s="348"/>
      <c r="G934" s="348"/>
      <c r="H934" s="348"/>
      <c r="I934" s="348"/>
      <c r="J934" s="348"/>
      <c r="K934" s="348"/>
      <c r="L934" s="348"/>
      <c r="M934" s="348"/>
      <c r="N934" s="348"/>
      <c r="O934" s="348"/>
      <c r="P934" s="348"/>
      <c r="Q934" s="348"/>
      <c r="R934" s="348"/>
      <c r="S934" s="348"/>
      <c r="T934" s="348"/>
      <c r="U934" s="348"/>
      <c r="V934" s="348"/>
      <c r="W934" s="348"/>
      <c r="X934" s="348"/>
      <c r="Y934" s="348"/>
      <c r="Z934" s="348"/>
    </row>
    <row r="935" ht="14.25" customHeight="1">
      <c r="A935" s="348"/>
      <c r="B935" s="348"/>
      <c r="C935" s="348"/>
      <c r="D935" s="348"/>
      <c r="E935" s="348"/>
      <c r="F935" s="348"/>
      <c r="G935" s="348"/>
      <c r="H935" s="348"/>
      <c r="I935" s="348"/>
      <c r="J935" s="348"/>
      <c r="K935" s="348"/>
      <c r="L935" s="348"/>
      <c r="M935" s="348"/>
      <c r="N935" s="348"/>
      <c r="O935" s="348"/>
      <c r="P935" s="348"/>
      <c r="Q935" s="348"/>
      <c r="R935" s="348"/>
      <c r="S935" s="348"/>
      <c r="T935" s="348"/>
      <c r="U935" s="348"/>
      <c r="V935" s="348"/>
      <c r="W935" s="348"/>
      <c r="X935" s="348"/>
      <c r="Y935" s="348"/>
      <c r="Z935" s="348"/>
    </row>
    <row r="936" ht="14.25" customHeight="1">
      <c r="A936" s="348"/>
      <c r="B936" s="348"/>
      <c r="C936" s="348"/>
      <c r="D936" s="348"/>
      <c r="E936" s="348"/>
      <c r="F936" s="348"/>
      <c r="G936" s="348"/>
      <c r="H936" s="348"/>
      <c r="I936" s="348"/>
      <c r="J936" s="348"/>
      <c r="K936" s="348"/>
      <c r="L936" s="348"/>
      <c r="M936" s="348"/>
      <c r="N936" s="348"/>
      <c r="O936" s="348"/>
      <c r="P936" s="348"/>
      <c r="Q936" s="348"/>
      <c r="R936" s="348"/>
      <c r="S936" s="348"/>
      <c r="T936" s="348"/>
      <c r="U936" s="348"/>
      <c r="V936" s="348"/>
      <c r="W936" s="348"/>
      <c r="X936" s="348"/>
      <c r="Y936" s="348"/>
      <c r="Z936" s="348"/>
    </row>
    <row r="937" ht="14.25" customHeight="1">
      <c r="A937" s="348"/>
      <c r="B937" s="348"/>
      <c r="C937" s="348"/>
      <c r="D937" s="348"/>
      <c r="E937" s="348"/>
      <c r="F937" s="348"/>
      <c r="G937" s="348"/>
      <c r="H937" s="348"/>
      <c r="I937" s="348"/>
      <c r="J937" s="348"/>
      <c r="K937" s="348"/>
      <c r="L937" s="348"/>
      <c r="M937" s="348"/>
      <c r="N937" s="348"/>
      <c r="O937" s="348"/>
      <c r="P937" s="348"/>
      <c r="Q937" s="348"/>
      <c r="R937" s="348"/>
      <c r="S937" s="348"/>
      <c r="T937" s="348"/>
      <c r="U937" s="348"/>
      <c r="V937" s="348"/>
      <c r="W937" s="348"/>
      <c r="X937" s="348"/>
      <c r="Y937" s="348"/>
      <c r="Z937" s="348"/>
    </row>
    <row r="938" ht="14.25" customHeight="1">
      <c r="A938" s="348"/>
      <c r="B938" s="348"/>
      <c r="C938" s="348"/>
      <c r="D938" s="348"/>
      <c r="E938" s="348"/>
      <c r="F938" s="348"/>
      <c r="G938" s="348"/>
      <c r="H938" s="348"/>
      <c r="I938" s="348"/>
      <c r="J938" s="348"/>
      <c r="K938" s="348"/>
      <c r="L938" s="348"/>
      <c r="M938" s="348"/>
      <c r="N938" s="348"/>
      <c r="O938" s="348"/>
      <c r="P938" s="348"/>
      <c r="Q938" s="348"/>
      <c r="R938" s="348"/>
      <c r="S938" s="348"/>
      <c r="T938" s="348"/>
      <c r="U938" s="348"/>
      <c r="V938" s="348"/>
      <c r="W938" s="348"/>
      <c r="X938" s="348"/>
      <c r="Y938" s="348"/>
      <c r="Z938" s="348"/>
    </row>
    <row r="939" ht="14.25" customHeight="1">
      <c r="A939" s="348"/>
      <c r="B939" s="348"/>
      <c r="C939" s="348"/>
      <c r="D939" s="348"/>
      <c r="E939" s="348"/>
      <c r="F939" s="348"/>
      <c r="G939" s="348"/>
      <c r="H939" s="348"/>
      <c r="I939" s="348"/>
      <c r="J939" s="348"/>
      <c r="K939" s="348"/>
      <c r="L939" s="348"/>
      <c r="M939" s="348"/>
      <c r="N939" s="348"/>
      <c r="O939" s="348"/>
      <c r="P939" s="348"/>
      <c r="Q939" s="348"/>
      <c r="R939" s="348"/>
      <c r="S939" s="348"/>
      <c r="T939" s="348"/>
      <c r="U939" s="348"/>
      <c r="V939" s="348"/>
      <c r="W939" s="348"/>
      <c r="X939" s="348"/>
      <c r="Y939" s="348"/>
      <c r="Z939" s="348"/>
    </row>
    <row r="940" ht="14.25" customHeight="1">
      <c r="A940" s="348"/>
      <c r="B940" s="348"/>
      <c r="C940" s="348"/>
      <c r="D940" s="348"/>
      <c r="E940" s="348"/>
      <c r="F940" s="348"/>
      <c r="G940" s="348"/>
      <c r="H940" s="348"/>
      <c r="I940" s="348"/>
      <c r="J940" s="348"/>
      <c r="K940" s="348"/>
      <c r="L940" s="348"/>
      <c r="M940" s="348"/>
      <c r="N940" s="348"/>
      <c r="O940" s="348"/>
      <c r="P940" s="348"/>
      <c r="Q940" s="348"/>
      <c r="R940" s="348"/>
      <c r="S940" s="348"/>
      <c r="T940" s="348"/>
      <c r="U940" s="348"/>
      <c r="V940" s="348"/>
      <c r="W940" s="348"/>
      <c r="X940" s="348"/>
      <c r="Y940" s="348"/>
      <c r="Z940" s="348"/>
    </row>
    <row r="941" ht="14.25" customHeight="1">
      <c r="A941" s="348"/>
      <c r="B941" s="348"/>
      <c r="C941" s="348"/>
      <c r="D941" s="348"/>
      <c r="E941" s="348"/>
      <c r="F941" s="348"/>
      <c r="G941" s="348"/>
      <c r="H941" s="348"/>
      <c r="I941" s="348"/>
      <c r="J941" s="348"/>
      <c r="K941" s="348"/>
      <c r="L941" s="348"/>
      <c r="M941" s="348"/>
      <c r="N941" s="348"/>
      <c r="O941" s="348"/>
      <c r="P941" s="348"/>
      <c r="Q941" s="348"/>
      <c r="R941" s="348"/>
      <c r="S941" s="348"/>
      <c r="T941" s="348"/>
      <c r="U941" s="348"/>
      <c r="V941" s="348"/>
      <c r="W941" s="348"/>
      <c r="X941" s="348"/>
      <c r="Y941" s="348"/>
      <c r="Z941" s="348"/>
    </row>
    <row r="942" ht="14.25" customHeight="1">
      <c r="A942" s="348"/>
      <c r="B942" s="348"/>
      <c r="C942" s="348"/>
      <c r="D942" s="348"/>
      <c r="E942" s="348"/>
      <c r="F942" s="348"/>
      <c r="G942" s="348"/>
      <c r="H942" s="348"/>
      <c r="I942" s="348"/>
      <c r="J942" s="348"/>
      <c r="K942" s="348"/>
      <c r="L942" s="348"/>
      <c r="M942" s="348"/>
      <c r="N942" s="348"/>
      <c r="O942" s="348"/>
      <c r="P942" s="348"/>
      <c r="Q942" s="348"/>
      <c r="R942" s="348"/>
      <c r="S942" s="348"/>
      <c r="T942" s="348"/>
      <c r="U942" s="348"/>
      <c r="V942" s="348"/>
      <c r="W942" s="348"/>
      <c r="X942" s="348"/>
      <c r="Y942" s="348"/>
      <c r="Z942" s="348"/>
    </row>
    <row r="943" ht="14.25" customHeight="1">
      <c r="A943" s="348"/>
      <c r="B943" s="348"/>
      <c r="C943" s="348"/>
      <c r="D943" s="348"/>
      <c r="E943" s="348"/>
      <c r="F943" s="348"/>
      <c r="G943" s="348"/>
      <c r="H943" s="348"/>
      <c r="I943" s="348"/>
      <c r="J943" s="348"/>
      <c r="K943" s="348"/>
      <c r="L943" s="348"/>
      <c r="M943" s="348"/>
      <c r="N943" s="348"/>
      <c r="O943" s="348"/>
      <c r="P943" s="348"/>
      <c r="Q943" s="348"/>
      <c r="R943" s="348"/>
      <c r="S943" s="348"/>
      <c r="T943" s="348"/>
      <c r="U943" s="348"/>
      <c r="V943" s="348"/>
      <c r="W943" s="348"/>
      <c r="X943" s="348"/>
      <c r="Y943" s="348"/>
      <c r="Z943" s="348"/>
    </row>
    <row r="944" ht="14.25" customHeight="1">
      <c r="A944" s="348"/>
      <c r="B944" s="348"/>
      <c r="C944" s="348"/>
      <c r="D944" s="348"/>
      <c r="E944" s="348"/>
      <c r="F944" s="348"/>
      <c r="G944" s="348"/>
      <c r="H944" s="348"/>
      <c r="I944" s="348"/>
      <c r="J944" s="348"/>
      <c r="K944" s="348"/>
      <c r="L944" s="348"/>
      <c r="M944" s="348"/>
      <c r="N944" s="348"/>
      <c r="O944" s="348"/>
      <c r="P944" s="348"/>
      <c r="Q944" s="348"/>
      <c r="R944" s="348"/>
      <c r="S944" s="348"/>
      <c r="T944" s="348"/>
      <c r="U944" s="348"/>
      <c r="V944" s="348"/>
      <c r="W944" s="348"/>
      <c r="X944" s="348"/>
      <c r="Y944" s="348"/>
      <c r="Z944" s="348"/>
    </row>
    <row r="945" ht="14.25" customHeight="1">
      <c r="A945" s="348"/>
      <c r="B945" s="348"/>
      <c r="C945" s="348"/>
      <c r="D945" s="348"/>
      <c r="E945" s="348"/>
      <c r="F945" s="348"/>
      <c r="G945" s="348"/>
      <c r="H945" s="348"/>
      <c r="I945" s="348"/>
      <c r="J945" s="348"/>
      <c r="K945" s="348"/>
      <c r="L945" s="348"/>
      <c r="M945" s="348"/>
      <c r="N945" s="348"/>
      <c r="O945" s="348"/>
      <c r="P945" s="348"/>
      <c r="Q945" s="348"/>
      <c r="R945" s="348"/>
      <c r="S945" s="348"/>
      <c r="T945" s="348"/>
      <c r="U945" s="348"/>
      <c r="V945" s="348"/>
      <c r="W945" s="348"/>
      <c r="X945" s="348"/>
      <c r="Y945" s="348"/>
      <c r="Z945" s="348"/>
    </row>
    <row r="946" ht="14.25" customHeight="1">
      <c r="A946" s="348"/>
      <c r="B946" s="348"/>
      <c r="C946" s="348"/>
      <c r="D946" s="348"/>
      <c r="E946" s="348"/>
      <c r="F946" s="348"/>
      <c r="G946" s="348"/>
      <c r="H946" s="348"/>
      <c r="I946" s="348"/>
      <c r="J946" s="348"/>
      <c r="K946" s="348"/>
      <c r="L946" s="348"/>
      <c r="M946" s="348"/>
      <c r="N946" s="348"/>
      <c r="O946" s="348"/>
      <c r="P946" s="348"/>
      <c r="Q946" s="348"/>
      <c r="R946" s="348"/>
      <c r="S946" s="348"/>
      <c r="T946" s="348"/>
      <c r="U946" s="348"/>
      <c r="V946" s="348"/>
      <c r="W946" s="348"/>
      <c r="X946" s="348"/>
      <c r="Y946" s="348"/>
      <c r="Z946" s="348"/>
    </row>
    <row r="947" ht="14.25" customHeight="1">
      <c r="A947" s="348"/>
      <c r="B947" s="348"/>
      <c r="C947" s="348"/>
      <c r="D947" s="348"/>
      <c r="E947" s="348"/>
      <c r="F947" s="348"/>
      <c r="G947" s="348"/>
      <c r="H947" s="348"/>
      <c r="I947" s="348"/>
      <c r="J947" s="348"/>
      <c r="K947" s="348"/>
      <c r="L947" s="348"/>
      <c r="M947" s="348"/>
      <c r="N947" s="348"/>
      <c r="O947" s="348"/>
      <c r="P947" s="348"/>
      <c r="Q947" s="348"/>
      <c r="R947" s="348"/>
      <c r="S947" s="348"/>
      <c r="T947" s="348"/>
      <c r="U947" s="348"/>
      <c r="V947" s="348"/>
      <c r="W947" s="348"/>
      <c r="X947" s="348"/>
      <c r="Y947" s="348"/>
      <c r="Z947" s="348"/>
    </row>
    <row r="948" ht="14.25" customHeight="1">
      <c r="A948" s="348"/>
      <c r="B948" s="348"/>
      <c r="C948" s="348"/>
      <c r="D948" s="348"/>
      <c r="E948" s="348"/>
      <c r="F948" s="348"/>
      <c r="G948" s="348"/>
      <c r="H948" s="348"/>
      <c r="I948" s="348"/>
      <c r="J948" s="348"/>
      <c r="K948" s="348"/>
      <c r="L948" s="348"/>
      <c r="M948" s="348"/>
      <c r="N948" s="348"/>
      <c r="O948" s="348"/>
      <c r="P948" s="348"/>
      <c r="Q948" s="348"/>
      <c r="R948" s="348"/>
      <c r="S948" s="348"/>
      <c r="T948" s="348"/>
      <c r="U948" s="348"/>
      <c r="V948" s="348"/>
      <c r="W948" s="348"/>
      <c r="X948" s="348"/>
      <c r="Y948" s="348"/>
      <c r="Z948" s="348"/>
    </row>
    <row r="949" ht="14.25" customHeight="1">
      <c r="A949" s="348"/>
      <c r="B949" s="348"/>
      <c r="C949" s="348"/>
      <c r="D949" s="348"/>
      <c r="E949" s="348"/>
      <c r="F949" s="348"/>
      <c r="G949" s="348"/>
      <c r="H949" s="348"/>
      <c r="I949" s="348"/>
      <c r="J949" s="348"/>
      <c r="K949" s="348"/>
      <c r="L949" s="348"/>
      <c r="M949" s="348"/>
      <c r="N949" s="348"/>
      <c r="O949" s="348"/>
      <c r="P949" s="348"/>
      <c r="Q949" s="348"/>
      <c r="R949" s="348"/>
      <c r="S949" s="348"/>
      <c r="T949" s="348"/>
      <c r="U949" s="348"/>
      <c r="V949" s="348"/>
      <c r="W949" s="348"/>
      <c r="X949" s="348"/>
      <c r="Y949" s="348"/>
      <c r="Z949" s="348"/>
    </row>
    <row r="950" ht="14.25" customHeight="1">
      <c r="A950" s="348"/>
      <c r="B950" s="348"/>
      <c r="C950" s="348"/>
      <c r="D950" s="348"/>
      <c r="E950" s="348"/>
      <c r="F950" s="348"/>
      <c r="G950" s="348"/>
      <c r="H950" s="348"/>
      <c r="I950" s="348"/>
      <c r="J950" s="348"/>
      <c r="K950" s="348"/>
      <c r="L950" s="348"/>
      <c r="M950" s="348"/>
      <c r="N950" s="348"/>
      <c r="O950" s="348"/>
      <c r="P950" s="348"/>
      <c r="Q950" s="348"/>
      <c r="R950" s="348"/>
      <c r="S950" s="348"/>
      <c r="T950" s="348"/>
      <c r="U950" s="348"/>
      <c r="V950" s="348"/>
      <c r="W950" s="348"/>
      <c r="X950" s="348"/>
      <c r="Y950" s="348"/>
      <c r="Z950" s="348"/>
    </row>
    <row r="951" ht="14.25" customHeight="1">
      <c r="A951" s="348"/>
      <c r="B951" s="348"/>
      <c r="C951" s="348"/>
      <c r="D951" s="348"/>
      <c r="E951" s="348"/>
      <c r="F951" s="348"/>
      <c r="G951" s="348"/>
      <c r="H951" s="348"/>
      <c r="I951" s="348"/>
      <c r="J951" s="348"/>
      <c r="K951" s="348"/>
      <c r="L951" s="348"/>
      <c r="M951" s="348"/>
      <c r="N951" s="348"/>
      <c r="O951" s="348"/>
      <c r="P951" s="348"/>
      <c r="Q951" s="348"/>
      <c r="R951" s="348"/>
      <c r="S951" s="348"/>
      <c r="T951" s="348"/>
      <c r="U951" s="348"/>
      <c r="V951" s="348"/>
      <c r="W951" s="348"/>
      <c r="X951" s="348"/>
      <c r="Y951" s="348"/>
      <c r="Z951" s="348"/>
    </row>
    <row r="952" ht="14.25" customHeight="1">
      <c r="A952" s="348"/>
      <c r="B952" s="348"/>
      <c r="C952" s="348"/>
      <c r="D952" s="348"/>
      <c r="E952" s="348"/>
      <c r="F952" s="348"/>
      <c r="G952" s="348"/>
      <c r="H952" s="348"/>
      <c r="I952" s="348"/>
      <c r="J952" s="348"/>
      <c r="K952" s="348"/>
      <c r="L952" s="348"/>
      <c r="M952" s="348"/>
      <c r="N952" s="348"/>
      <c r="O952" s="348"/>
      <c r="P952" s="348"/>
      <c r="Q952" s="348"/>
      <c r="R952" s="348"/>
      <c r="S952" s="348"/>
      <c r="T952" s="348"/>
      <c r="U952" s="348"/>
      <c r="V952" s="348"/>
      <c r="W952" s="348"/>
      <c r="X952" s="348"/>
      <c r="Y952" s="348"/>
      <c r="Z952" s="348"/>
    </row>
    <row r="953" ht="14.25" customHeight="1">
      <c r="A953" s="348"/>
      <c r="B953" s="348"/>
      <c r="C953" s="348"/>
      <c r="D953" s="348"/>
      <c r="E953" s="348"/>
      <c r="F953" s="348"/>
      <c r="G953" s="348"/>
      <c r="H953" s="348"/>
      <c r="I953" s="348"/>
      <c r="J953" s="348"/>
      <c r="K953" s="348"/>
      <c r="L953" s="348"/>
      <c r="M953" s="348"/>
      <c r="N953" s="348"/>
      <c r="O953" s="348"/>
      <c r="P953" s="348"/>
      <c r="Q953" s="348"/>
      <c r="R953" s="348"/>
      <c r="S953" s="348"/>
      <c r="T953" s="348"/>
      <c r="U953" s="348"/>
      <c r="V953" s="348"/>
      <c r="W953" s="348"/>
      <c r="X953" s="348"/>
      <c r="Y953" s="348"/>
      <c r="Z953" s="348"/>
    </row>
    <row r="954" ht="14.25" customHeight="1">
      <c r="A954" s="348"/>
      <c r="B954" s="348"/>
      <c r="C954" s="348"/>
      <c r="D954" s="348"/>
      <c r="E954" s="348"/>
      <c r="F954" s="348"/>
      <c r="G954" s="348"/>
      <c r="H954" s="348"/>
      <c r="I954" s="348"/>
      <c r="J954" s="348"/>
      <c r="K954" s="348"/>
      <c r="L954" s="348"/>
      <c r="M954" s="348"/>
      <c r="N954" s="348"/>
      <c r="O954" s="348"/>
      <c r="P954" s="348"/>
      <c r="Q954" s="348"/>
      <c r="R954" s="348"/>
      <c r="S954" s="348"/>
      <c r="T954" s="348"/>
      <c r="U954" s="348"/>
      <c r="V954" s="348"/>
      <c r="W954" s="348"/>
      <c r="X954" s="348"/>
      <c r="Y954" s="348"/>
      <c r="Z954" s="348"/>
    </row>
    <row r="955" ht="14.25" customHeight="1">
      <c r="A955" s="348"/>
      <c r="B955" s="348"/>
      <c r="C955" s="348"/>
      <c r="D955" s="348"/>
      <c r="E955" s="348"/>
      <c r="F955" s="348"/>
      <c r="G955" s="348"/>
      <c r="H955" s="348"/>
      <c r="I955" s="348"/>
      <c r="J955" s="348"/>
      <c r="K955" s="348"/>
      <c r="L955" s="348"/>
      <c r="M955" s="348"/>
      <c r="N955" s="348"/>
      <c r="O955" s="348"/>
      <c r="P955" s="348"/>
      <c r="Q955" s="348"/>
      <c r="R955" s="348"/>
      <c r="S955" s="348"/>
      <c r="T955" s="348"/>
      <c r="U955" s="348"/>
      <c r="V955" s="348"/>
      <c r="W955" s="348"/>
      <c r="X955" s="348"/>
      <c r="Y955" s="348"/>
      <c r="Z955" s="348"/>
    </row>
    <row r="956" ht="14.25" customHeight="1">
      <c r="A956" s="348"/>
      <c r="B956" s="348"/>
      <c r="C956" s="348"/>
      <c r="D956" s="348"/>
      <c r="E956" s="348"/>
      <c r="F956" s="348"/>
      <c r="G956" s="348"/>
      <c r="H956" s="348"/>
      <c r="I956" s="348"/>
      <c r="J956" s="348"/>
      <c r="K956" s="348"/>
      <c r="L956" s="348"/>
      <c r="M956" s="348"/>
      <c r="N956" s="348"/>
      <c r="O956" s="348"/>
      <c r="P956" s="348"/>
      <c r="Q956" s="348"/>
      <c r="R956" s="348"/>
      <c r="S956" s="348"/>
      <c r="T956" s="348"/>
      <c r="U956" s="348"/>
      <c r="V956" s="348"/>
      <c r="W956" s="348"/>
      <c r="X956" s="348"/>
      <c r="Y956" s="348"/>
      <c r="Z956" s="348"/>
    </row>
    <row r="957" ht="14.25" customHeight="1">
      <c r="A957" s="348"/>
      <c r="B957" s="348"/>
      <c r="C957" s="348"/>
      <c r="D957" s="348"/>
      <c r="E957" s="348"/>
      <c r="F957" s="348"/>
      <c r="G957" s="348"/>
      <c r="H957" s="348"/>
      <c r="I957" s="348"/>
      <c r="J957" s="348"/>
      <c r="K957" s="348"/>
      <c r="L957" s="348"/>
      <c r="M957" s="348"/>
      <c r="N957" s="348"/>
      <c r="O957" s="348"/>
      <c r="P957" s="348"/>
      <c r="Q957" s="348"/>
      <c r="R957" s="348"/>
      <c r="S957" s="348"/>
      <c r="T957" s="348"/>
      <c r="U957" s="348"/>
      <c r="V957" s="348"/>
      <c r="W957" s="348"/>
      <c r="X957" s="348"/>
      <c r="Y957" s="348"/>
      <c r="Z957" s="348"/>
    </row>
    <row r="958" ht="14.25" customHeight="1">
      <c r="A958" s="348"/>
      <c r="B958" s="348"/>
      <c r="C958" s="348"/>
      <c r="D958" s="348"/>
      <c r="E958" s="348"/>
      <c r="F958" s="348"/>
      <c r="G958" s="348"/>
      <c r="H958" s="348"/>
      <c r="I958" s="348"/>
      <c r="J958" s="348"/>
      <c r="K958" s="348"/>
      <c r="L958" s="348"/>
      <c r="M958" s="348"/>
      <c r="N958" s="348"/>
      <c r="O958" s="348"/>
      <c r="P958" s="348"/>
      <c r="Q958" s="348"/>
      <c r="R958" s="348"/>
      <c r="S958" s="348"/>
      <c r="T958" s="348"/>
      <c r="U958" s="348"/>
      <c r="V958" s="348"/>
      <c r="W958" s="348"/>
      <c r="X958" s="348"/>
      <c r="Y958" s="348"/>
      <c r="Z958" s="348"/>
    </row>
    <row r="959" ht="14.25" customHeight="1">
      <c r="A959" s="348"/>
      <c r="B959" s="348"/>
      <c r="C959" s="348"/>
      <c r="D959" s="348"/>
      <c r="E959" s="348"/>
      <c r="F959" s="348"/>
      <c r="G959" s="348"/>
      <c r="H959" s="348"/>
      <c r="I959" s="348"/>
      <c r="J959" s="348"/>
      <c r="K959" s="348"/>
      <c r="L959" s="348"/>
      <c r="M959" s="348"/>
      <c r="N959" s="348"/>
      <c r="O959" s="348"/>
      <c r="P959" s="348"/>
      <c r="Q959" s="348"/>
      <c r="R959" s="348"/>
      <c r="S959" s="348"/>
      <c r="T959" s="348"/>
      <c r="U959" s="348"/>
      <c r="V959" s="348"/>
      <c r="W959" s="348"/>
      <c r="X959" s="348"/>
      <c r="Y959" s="348"/>
      <c r="Z959" s="348"/>
    </row>
    <row r="960" ht="14.25" customHeight="1">
      <c r="A960" s="348"/>
      <c r="B960" s="348"/>
      <c r="C960" s="348"/>
      <c r="D960" s="348"/>
      <c r="E960" s="348"/>
      <c r="F960" s="348"/>
      <c r="G960" s="348"/>
      <c r="H960" s="348"/>
      <c r="I960" s="348"/>
      <c r="J960" s="348"/>
      <c r="K960" s="348"/>
      <c r="L960" s="348"/>
      <c r="M960" s="348"/>
      <c r="N960" s="348"/>
      <c r="O960" s="348"/>
      <c r="P960" s="348"/>
      <c r="Q960" s="348"/>
      <c r="R960" s="348"/>
      <c r="S960" s="348"/>
      <c r="T960" s="348"/>
      <c r="U960" s="348"/>
      <c r="V960" s="348"/>
      <c r="W960" s="348"/>
      <c r="X960" s="348"/>
      <c r="Y960" s="348"/>
      <c r="Z960" s="348"/>
    </row>
    <row r="961" ht="14.25" customHeight="1">
      <c r="A961" s="348"/>
      <c r="B961" s="348"/>
      <c r="C961" s="348"/>
      <c r="D961" s="348"/>
      <c r="E961" s="348"/>
      <c r="F961" s="348"/>
      <c r="G961" s="348"/>
      <c r="H961" s="348"/>
      <c r="I961" s="348"/>
      <c r="J961" s="348"/>
      <c r="K961" s="348"/>
      <c r="L961" s="348"/>
      <c r="M961" s="348"/>
      <c r="N961" s="348"/>
      <c r="O961" s="348"/>
      <c r="P961" s="348"/>
      <c r="Q961" s="348"/>
      <c r="R961" s="348"/>
      <c r="S961" s="348"/>
      <c r="T961" s="348"/>
      <c r="U961" s="348"/>
      <c r="V961" s="348"/>
      <c r="W961" s="348"/>
      <c r="X961" s="348"/>
      <c r="Y961" s="348"/>
      <c r="Z961" s="348"/>
    </row>
    <row r="962" ht="14.25" customHeight="1">
      <c r="A962" s="348"/>
      <c r="B962" s="348"/>
      <c r="C962" s="348"/>
      <c r="D962" s="348"/>
      <c r="E962" s="348"/>
      <c r="F962" s="348"/>
      <c r="G962" s="348"/>
      <c r="H962" s="348"/>
      <c r="I962" s="348"/>
      <c r="J962" s="348"/>
      <c r="K962" s="348"/>
      <c r="L962" s="348"/>
      <c r="M962" s="348"/>
      <c r="N962" s="348"/>
      <c r="O962" s="348"/>
      <c r="P962" s="348"/>
      <c r="Q962" s="348"/>
      <c r="R962" s="348"/>
      <c r="S962" s="348"/>
      <c r="T962" s="348"/>
      <c r="U962" s="348"/>
      <c r="V962" s="348"/>
      <c r="W962" s="348"/>
      <c r="X962" s="348"/>
      <c r="Y962" s="348"/>
      <c r="Z962" s="348"/>
    </row>
    <row r="963" ht="14.25" customHeight="1">
      <c r="A963" s="348"/>
      <c r="B963" s="348"/>
      <c r="C963" s="348"/>
      <c r="D963" s="348"/>
      <c r="E963" s="348"/>
      <c r="F963" s="348"/>
      <c r="G963" s="348"/>
      <c r="H963" s="348"/>
      <c r="I963" s="348"/>
      <c r="J963" s="348"/>
      <c r="K963" s="348"/>
      <c r="L963" s="348"/>
      <c r="M963" s="348"/>
      <c r="N963" s="348"/>
      <c r="O963" s="348"/>
      <c r="P963" s="348"/>
      <c r="Q963" s="348"/>
      <c r="R963" s="348"/>
      <c r="S963" s="348"/>
      <c r="T963" s="348"/>
      <c r="U963" s="348"/>
      <c r="V963" s="348"/>
      <c r="W963" s="348"/>
      <c r="X963" s="348"/>
      <c r="Y963" s="348"/>
      <c r="Z963" s="348"/>
    </row>
    <row r="964" ht="14.25" customHeight="1">
      <c r="A964" s="348"/>
      <c r="B964" s="348"/>
      <c r="C964" s="348"/>
      <c r="D964" s="348"/>
      <c r="E964" s="348"/>
      <c r="F964" s="348"/>
      <c r="G964" s="348"/>
      <c r="H964" s="348"/>
      <c r="I964" s="348"/>
      <c r="J964" s="348"/>
      <c r="K964" s="348"/>
      <c r="L964" s="348"/>
      <c r="M964" s="348"/>
      <c r="N964" s="348"/>
      <c r="O964" s="348"/>
      <c r="P964" s="348"/>
      <c r="Q964" s="348"/>
      <c r="R964" s="348"/>
      <c r="S964" s="348"/>
      <c r="T964" s="348"/>
      <c r="U964" s="348"/>
      <c r="V964" s="348"/>
      <c r="W964" s="348"/>
      <c r="X964" s="348"/>
      <c r="Y964" s="348"/>
      <c r="Z964" s="348"/>
    </row>
    <row r="965" ht="14.25" customHeight="1">
      <c r="A965" s="348"/>
      <c r="B965" s="348"/>
      <c r="C965" s="348"/>
      <c r="D965" s="348"/>
      <c r="E965" s="348"/>
      <c r="F965" s="348"/>
      <c r="G965" s="348"/>
      <c r="H965" s="348"/>
      <c r="I965" s="348"/>
      <c r="J965" s="348"/>
      <c r="K965" s="348"/>
      <c r="L965" s="348"/>
      <c r="M965" s="348"/>
      <c r="N965" s="348"/>
      <c r="O965" s="348"/>
      <c r="P965" s="348"/>
      <c r="Q965" s="348"/>
      <c r="R965" s="348"/>
      <c r="S965" s="348"/>
      <c r="T965" s="348"/>
      <c r="U965" s="348"/>
      <c r="V965" s="348"/>
      <c r="W965" s="348"/>
      <c r="X965" s="348"/>
      <c r="Y965" s="348"/>
      <c r="Z965" s="348"/>
    </row>
    <row r="966" ht="14.25" customHeight="1">
      <c r="A966" s="348"/>
      <c r="B966" s="348"/>
      <c r="C966" s="348"/>
      <c r="D966" s="348"/>
      <c r="E966" s="348"/>
      <c r="F966" s="348"/>
      <c r="G966" s="348"/>
      <c r="H966" s="348"/>
      <c r="I966" s="348"/>
      <c r="J966" s="348"/>
      <c r="K966" s="348"/>
      <c r="L966" s="348"/>
      <c r="M966" s="348"/>
      <c r="N966" s="348"/>
      <c r="O966" s="348"/>
      <c r="P966" s="348"/>
      <c r="Q966" s="348"/>
      <c r="R966" s="348"/>
      <c r="S966" s="348"/>
      <c r="T966" s="348"/>
      <c r="U966" s="348"/>
      <c r="V966" s="348"/>
      <c r="W966" s="348"/>
      <c r="X966" s="348"/>
      <c r="Y966" s="348"/>
      <c r="Z966" s="348"/>
    </row>
    <row r="967" ht="14.25" customHeight="1">
      <c r="A967" s="348"/>
      <c r="B967" s="348"/>
      <c r="C967" s="348"/>
      <c r="D967" s="348"/>
      <c r="E967" s="348"/>
      <c r="F967" s="348"/>
      <c r="G967" s="348"/>
      <c r="H967" s="348"/>
      <c r="I967" s="348"/>
      <c r="J967" s="348"/>
      <c r="K967" s="348"/>
      <c r="L967" s="348"/>
      <c r="M967" s="348"/>
      <c r="N967" s="348"/>
      <c r="O967" s="348"/>
      <c r="P967" s="348"/>
      <c r="Q967" s="348"/>
      <c r="R967" s="348"/>
      <c r="S967" s="348"/>
      <c r="T967" s="348"/>
      <c r="U967" s="348"/>
      <c r="V967" s="348"/>
      <c r="W967" s="348"/>
      <c r="X967" s="348"/>
      <c r="Y967" s="348"/>
      <c r="Z967" s="348"/>
    </row>
    <row r="968" ht="14.25" customHeight="1">
      <c r="A968" s="348"/>
      <c r="B968" s="348"/>
      <c r="C968" s="348"/>
      <c r="D968" s="348"/>
      <c r="E968" s="348"/>
      <c r="F968" s="348"/>
      <c r="G968" s="348"/>
      <c r="H968" s="348"/>
      <c r="I968" s="348"/>
      <c r="J968" s="348"/>
      <c r="K968" s="348"/>
      <c r="L968" s="348"/>
      <c r="M968" s="348"/>
      <c r="N968" s="348"/>
      <c r="O968" s="348"/>
      <c r="P968" s="348"/>
      <c r="Q968" s="348"/>
      <c r="R968" s="348"/>
      <c r="S968" s="348"/>
      <c r="T968" s="348"/>
      <c r="U968" s="348"/>
      <c r="V968" s="348"/>
      <c r="W968" s="348"/>
      <c r="X968" s="348"/>
      <c r="Y968" s="348"/>
      <c r="Z968" s="348"/>
    </row>
    <row r="969" ht="14.25" customHeight="1">
      <c r="A969" s="348"/>
      <c r="B969" s="348"/>
      <c r="C969" s="348"/>
      <c r="D969" s="348"/>
      <c r="E969" s="348"/>
      <c r="F969" s="348"/>
      <c r="G969" s="348"/>
      <c r="H969" s="348"/>
      <c r="I969" s="348"/>
      <c r="J969" s="348"/>
      <c r="K969" s="348"/>
      <c r="L969" s="348"/>
      <c r="M969" s="348"/>
      <c r="N969" s="348"/>
      <c r="O969" s="348"/>
      <c r="P969" s="348"/>
      <c r="Q969" s="348"/>
      <c r="R969" s="348"/>
      <c r="S969" s="348"/>
      <c r="T969" s="348"/>
      <c r="U969" s="348"/>
      <c r="V969" s="348"/>
      <c r="W969" s="348"/>
      <c r="X969" s="348"/>
      <c r="Y969" s="348"/>
      <c r="Z969" s="348"/>
    </row>
    <row r="970" ht="14.25" customHeight="1">
      <c r="A970" s="348"/>
      <c r="B970" s="348"/>
      <c r="C970" s="348"/>
      <c r="D970" s="348"/>
      <c r="E970" s="348"/>
      <c r="F970" s="348"/>
      <c r="G970" s="348"/>
      <c r="H970" s="348"/>
      <c r="I970" s="348"/>
      <c r="J970" s="348"/>
      <c r="K970" s="348"/>
      <c r="L970" s="348"/>
      <c r="M970" s="348"/>
      <c r="N970" s="348"/>
      <c r="O970" s="348"/>
      <c r="P970" s="348"/>
      <c r="Q970" s="348"/>
      <c r="R970" s="348"/>
      <c r="S970" s="348"/>
      <c r="T970" s="348"/>
      <c r="U970" s="348"/>
      <c r="V970" s="348"/>
      <c r="W970" s="348"/>
      <c r="X970" s="348"/>
      <c r="Y970" s="348"/>
      <c r="Z970" s="348"/>
    </row>
    <row r="971" ht="14.25" customHeight="1">
      <c r="A971" s="348"/>
      <c r="B971" s="348"/>
      <c r="C971" s="348"/>
      <c r="D971" s="348"/>
      <c r="E971" s="348"/>
      <c r="F971" s="348"/>
      <c r="G971" s="348"/>
      <c r="H971" s="348"/>
      <c r="I971" s="348"/>
      <c r="J971" s="348"/>
      <c r="K971" s="348"/>
      <c r="L971" s="348"/>
      <c r="M971" s="348"/>
      <c r="N971" s="348"/>
      <c r="O971" s="348"/>
      <c r="P971" s="348"/>
      <c r="Q971" s="348"/>
      <c r="R971" s="348"/>
      <c r="S971" s="348"/>
      <c r="T971" s="348"/>
      <c r="U971" s="348"/>
      <c r="V971" s="348"/>
      <c r="W971" s="348"/>
      <c r="X971" s="348"/>
      <c r="Y971" s="348"/>
      <c r="Z971" s="348"/>
    </row>
    <row r="972" ht="14.25" customHeight="1">
      <c r="A972" s="348"/>
      <c r="B972" s="348"/>
      <c r="C972" s="348"/>
      <c r="D972" s="348"/>
      <c r="E972" s="348"/>
      <c r="F972" s="348"/>
      <c r="G972" s="348"/>
      <c r="H972" s="348"/>
      <c r="I972" s="348"/>
      <c r="J972" s="348"/>
      <c r="K972" s="348"/>
      <c r="L972" s="348"/>
      <c r="M972" s="348"/>
      <c r="N972" s="348"/>
      <c r="O972" s="348"/>
      <c r="P972" s="348"/>
      <c r="Q972" s="348"/>
      <c r="R972" s="348"/>
      <c r="S972" s="348"/>
      <c r="T972" s="348"/>
      <c r="U972" s="348"/>
      <c r="V972" s="348"/>
      <c r="W972" s="348"/>
      <c r="X972" s="348"/>
      <c r="Y972" s="348"/>
      <c r="Z972" s="348"/>
    </row>
    <row r="973" ht="14.25" customHeight="1">
      <c r="A973" s="348"/>
      <c r="B973" s="348"/>
      <c r="C973" s="348"/>
      <c r="D973" s="348"/>
      <c r="E973" s="348"/>
      <c r="F973" s="348"/>
      <c r="G973" s="348"/>
      <c r="H973" s="348"/>
      <c r="I973" s="348"/>
      <c r="J973" s="348"/>
      <c r="K973" s="348"/>
      <c r="L973" s="348"/>
      <c r="M973" s="348"/>
      <c r="N973" s="348"/>
      <c r="O973" s="348"/>
      <c r="P973" s="348"/>
      <c r="Q973" s="348"/>
      <c r="R973" s="348"/>
      <c r="S973" s="348"/>
      <c r="T973" s="348"/>
      <c r="U973" s="348"/>
      <c r="V973" s="348"/>
      <c r="W973" s="348"/>
      <c r="X973" s="348"/>
      <c r="Y973" s="348"/>
      <c r="Z973" s="348"/>
    </row>
    <row r="974" ht="14.25" customHeight="1">
      <c r="A974" s="348"/>
      <c r="B974" s="348"/>
      <c r="C974" s="348"/>
      <c r="D974" s="348"/>
      <c r="E974" s="348"/>
      <c r="F974" s="348"/>
      <c r="G974" s="348"/>
      <c r="H974" s="348"/>
      <c r="I974" s="348"/>
      <c r="J974" s="348"/>
      <c r="K974" s="348"/>
      <c r="L974" s="348"/>
      <c r="M974" s="348"/>
      <c r="N974" s="348"/>
      <c r="O974" s="348"/>
      <c r="P974" s="348"/>
      <c r="Q974" s="348"/>
      <c r="R974" s="348"/>
      <c r="S974" s="348"/>
      <c r="T974" s="348"/>
      <c r="U974" s="348"/>
      <c r="V974" s="348"/>
      <c r="W974" s="348"/>
      <c r="X974" s="348"/>
      <c r="Y974" s="348"/>
      <c r="Z974" s="348"/>
    </row>
    <row r="975" ht="14.25" customHeight="1">
      <c r="A975" s="348"/>
      <c r="B975" s="348"/>
      <c r="C975" s="348"/>
      <c r="D975" s="348"/>
      <c r="E975" s="348"/>
      <c r="F975" s="348"/>
      <c r="G975" s="348"/>
      <c r="H975" s="348"/>
      <c r="I975" s="348"/>
      <c r="J975" s="348"/>
      <c r="K975" s="348"/>
      <c r="L975" s="348"/>
      <c r="M975" s="348"/>
      <c r="N975" s="348"/>
      <c r="O975" s="348"/>
      <c r="P975" s="348"/>
      <c r="Q975" s="348"/>
      <c r="R975" s="348"/>
      <c r="S975" s="348"/>
      <c r="T975" s="348"/>
      <c r="U975" s="348"/>
      <c r="V975" s="348"/>
      <c r="W975" s="348"/>
      <c r="X975" s="348"/>
      <c r="Y975" s="348"/>
      <c r="Z975" s="348"/>
    </row>
    <row r="976" ht="14.25" customHeight="1">
      <c r="A976" s="348"/>
      <c r="B976" s="348"/>
      <c r="C976" s="348"/>
      <c r="D976" s="348"/>
      <c r="E976" s="348"/>
      <c r="F976" s="348"/>
      <c r="G976" s="348"/>
      <c r="H976" s="348"/>
      <c r="I976" s="348"/>
      <c r="J976" s="348"/>
      <c r="K976" s="348"/>
      <c r="L976" s="348"/>
      <c r="M976" s="348"/>
      <c r="N976" s="348"/>
      <c r="O976" s="348"/>
      <c r="P976" s="348"/>
      <c r="Q976" s="348"/>
      <c r="R976" s="348"/>
      <c r="S976" s="348"/>
      <c r="T976" s="348"/>
      <c r="U976" s="348"/>
      <c r="V976" s="348"/>
      <c r="W976" s="348"/>
      <c r="X976" s="348"/>
      <c r="Y976" s="348"/>
      <c r="Z976" s="348"/>
    </row>
    <row r="977" ht="14.25" customHeight="1">
      <c r="A977" s="348"/>
      <c r="B977" s="348"/>
      <c r="C977" s="348"/>
      <c r="D977" s="348"/>
      <c r="E977" s="348"/>
      <c r="F977" s="348"/>
      <c r="G977" s="348"/>
      <c r="H977" s="348"/>
      <c r="I977" s="348"/>
      <c r="J977" s="348"/>
      <c r="K977" s="348"/>
      <c r="L977" s="348"/>
      <c r="M977" s="348"/>
      <c r="N977" s="348"/>
      <c r="O977" s="348"/>
      <c r="P977" s="348"/>
      <c r="Q977" s="348"/>
      <c r="R977" s="348"/>
      <c r="S977" s="348"/>
      <c r="T977" s="348"/>
      <c r="U977" s="348"/>
      <c r="V977" s="348"/>
      <c r="W977" s="348"/>
      <c r="X977" s="348"/>
      <c r="Y977" s="348"/>
      <c r="Z977" s="348"/>
    </row>
    <row r="978" ht="14.25" customHeight="1">
      <c r="A978" s="348"/>
      <c r="B978" s="348"/>
      <c r="C978" s="348"/>
      <c r="D978" s="348"/>
      <c r="E978" s="348"/>
      <c r="F978" s="348"/>
      <c r="G978" s="348"/>
      <c r="H978" s="348"/>
      <c r="I978" s="348"/>
      <c r="J978" s="348"/>
      <c r="K978" s="348"/>
      <c r="L978" s="348"/>
      <c r="M978" s="348"/>
      <c r="N978" s="348"/>
      <c r="O978" s="348"/>
      <c r="P978" s="348"/>
      <c r="Q978" s="348"/>
      <c r="R978" s="348"/>
      <c r="S978" s="348"/>
      <c r="T978" s="348"/>
      <c r="U978" s="348"/>
      <c r="V978" s="348"/>
      <c r="W978" s="348"/>
      <c r="X978" s="348"/>
      <c r="Y978" s="348"/>
      <c r="Z978" s="348"/>
    </row>
    <row r="979" ht="14.25" customHeight="1">
      <c r="A979" s="348"/>
      <c r="B979" s="348"/>
      <c r="C979" s="348"/>
      <c r="D979" s="348"/>
      <c r="E979" s="348"/>
      <c r="F979" s="348"/>
      <c r="G979" s="348"/>
      <c r="H979" s="348"/>
      <c r="I979" s="348"/>
      <c r="J979" s="348"/>
      <c r="K979" s="348"/>
      <c r="L979" s="348"/>
      <c r="M979" s="348"/>
      <c r="N979" s="348"/>
      <c r="O979" s="348"/>
      <c r="P979" s="348"/>
      <c r="Q979" s="348"/>
      <c r="R979" s="348"/>
      <c r="S979" s="348"/>
      <c r="T979" s="348"/>
      <c r="U979" s="348"/>
      <c r="V979" s="348"/>
      <c r="W979" s="348"/>
      <c r="X979" s="348"/>
      <c r="Y979" s="348"/>
      <c r="Z979" s="348"/>
    </row>
    <row r="980" ht="14.25" customHeight="1">
      <c r="A980" s="348"/>
      <c r="B980" s="348"/>
      <c r="C980" s="348"/>
      <c r="D980" s="348"/>
      <c r="E980" s="348"/>
      <c r="F980" s="348"/>
      <c r="G980" s="348"/>
      <c r="H980" s="348"/>
      <c r="I980" s="348"/>
      <c r="J980" s="348"/>
      <c r="K980" s="348"/>
      <c r="L980" s="348"/>
      <c r="M980" s="348"/>
      <c r="N980" s="348"/>
      <c r="O980" s="348"/>
      <c r="P980" s="348"/>
      <c r="Q980" s="348"/>
      <c r="R980" s="348"/>
      <c r="S980" s="348"/>
      <c r="T980" s="348"/>
      <c r="U980" s="348"/>
      <c r="V980" s="348"/>
      <c r="W980" s="348"/>
      <c r="X980" s="348"/>
      <c r="Y980" s="348"/>
      <c r="Z980" s="348"/>
    </row>
    <row r="981" ht="14.25" customHeight="1">
      <c r="A981" s="348"/>
      <c r="B981" s="348"/>
      <c r="C981" s="348"/>
      <c r="D981" s="348"/>
      <c r="E981" s="348"/>
      <c r="F981" s="348"/>
      <c r="G981" s="348"/>
      <c r="H981" s="348"/>
      <c r="I981" s="348"/>
      <c r="J981" s="348"/>
      <c r="K981" s="348"/>
      <c r="L981" s="348"/>
      <c r="M981" s="348"/>
      <c r="N981" s="348"/>
      <c r="O981" s="348"/>
      <c r="P981" s="348"/>
      <c r="Q981" s="348"/>
      <c r="R981" s="348"/>
      <c r="S981" s="348"/>
      <c r="T981" s="348"/>
      <c r="U981" s="348"/>
      <c r="V981" s="348"/>
      <c r="W981" s="348"/>
      <c r="X981" s="348"/>
      <c r="Y981" s="348"/>
      <c r="Z981" s="348"/>
    </row>
    <row r="982" ht="14.25" customHeight="1">
      <c r="A982" s="348"/>
      <c r="B982" s="348"/>
      <c r="C982" s="348"/>
      <c r="D982" s="348"/>
      <c r="E982" s="348"/>
      <c r="F982" s="348"/>
      <c r="G982" s="348"/>
      <c r="H982" s="348"/>
      <c r="I982" s="348"/>
      <c r="J982" s="348"/>
      <c r="K982" s="348"/>
      <c r="L982" s="348"/>
      <c r="M982" s="348"/>
      <c r="N982" s="348"/>
      <c r="O982" s="348"/>
      <c r="P982" s="348"/>
      <c r="Q982" s="348"/>
      <c r="R982" s="348"/>
      <c r="S982" s="348"/>
      <c r="T982" s="348"/>
      <c r="U982" s="348"/>
      <c r="V982" s="348"/>
      <c r="W982" s="348"/>
      <c r="X982" s="348"/>
      <c r="Y982" s="348"/>
      <c r="Z982" s="348"/>
    </row>
    <row r="983" ht="14.25" customHeight="1">
      <c r="A983" s="348"/>
      <c r="B983" s="348"/>
      <c r="C983" s="348"/>
      <c r="D983" s="348"/>
      <c r="E983" s="348"/>
      <c r="F983" s="348"/>
      <c r="G983" s="348"/>
      <c r="H983" s="348"/>
      <c r="I983" s="348"/>
      <c r="J983" s="348"/>
      <c r="K983" s="348"/>
      <c r="L983" s="348"/>
      <c r="M983" s="348"/>
      <c r="N983" s="348"/>
      <c r="O983" s="348"/>
      <c r="P983" s="348"/>
      <c r="Q983" s="348"/>
      <c r="R983" s="348"/>
      <c r="S983" s="348"/>
      <c r="T983" s="348"/>
      <c r="U983" s="348"/>
      <c r="V983" s="348"/>
      <c r="W983" s="348"/>
      <c r="X983" s="348"/>
      <c r="Y983" s="348"/>
      <c r="Z983" s="348"/>
    </row>
    <row r="984" ht="14.25" customHeight="1">
      <c r="A984" s="348"/>
      <c r="B984" s="348"/>
      <c r="C984" s="348"/>
      <c r="D984" s="348"/>
      <c r="E984" s="348"/>
      <c r="F984" s="348"/>
      <c r="G984" s="348"/>
      <c r="H984" s="348"/>
      <c r="I984" s="348"/>
      <c r="J984" s="348"/>
      <c r="K984" s="348"/>
      <c r="L984" s="348"/>
      <c r="M984" s="348"/>
      <c r="N984" s="348"/>
      <c r="O984" s="348"/>
      <c r="P984" s="348"/>
      <c r="Q984" s="348"/>
      <c r="R984" s="348"/>
      <c r="S984" s="348"/>
      <c r="T984" s="348"/>
      <c r="U984" s="348"/>
      <c r="V984" s="348"/>
      <c r="W984" s="348"/>
      <c r="X984" s="348"/>
      <c r="Y984" s="348"/>
      <c r="Z984" s="348"/>
    </row>
    <row r="985" ht="14.25" customHeight="1">
      <c r="A985" s="348"/>
      <c r="B985" s="348"/>
      <c r="C985" s="348"/>
      <c r="D985" s="348"/>
      <c r="E985" s="348"/>
      <c r="F985" s="348"/>
      <c r="G985" s="348"/>
      <c r="H985" s="348"/>
      <c r="I985" s="348"/>
      <c r="J985" s="348"/>
      <c r="K985" s="348"/>
      <c r="L985" s="348"/>
      <c r="M985" s="348"/>
      <c r="N985" s="348"/>
      <c r="O985" s="348"/>
      <c r="P985" s="348"/>
      <c r="Q985" s="348"/>
      <c r="R985" s="348"/>
      <c r="S985" s="348"/>
      <c r="T985" s="348"/>
      <c r="U985" s="348"/>
      <c r="V985" s="348"/>
      <c r="W985" s="348"/>
      <c r="X985" s="348"/>
      <c r="Y985" s="348"/>
      <c r="Z985" s="348"/>
    </row>
    <row r="986" ht="14.25" customHeight="1">
      <c r="A986" s="348"/>
      <c r="B986" s="348"/>
      <c r="C986" s="348"/>
      <c r="D986" s="348"/>
      <c r="E986" s="348"/>
      <c r="F986" s="348"/>
      <c r="G986" s="348"/>
      <c r="H986" s="348"/>
      <c r="I986" s="348"/>
      <c r="J986" s="348"/>
      <c r="K986" s="348"/>
      <c r="L986" s="348"/>
      <c r="M986" s="348"/>
      <c r="N986" s="348"/>
      <c r="O986" s="348"/>
      <c r="P986" s="348"/>
      <c r="Q986" s="348"/>
      <c r="R986" s="348"/>
      <c r="S986" s="348"/>
      <c r="T986" s="348"/>
      <c r="U986" s="348"/>
      <c r="V986" s="348"/>
      <c r="W986" s="348"/>
      <c r="X986" s="348"/>
      <c r="Y986" s="348"/>
      <c r="Z986" s="348"/>
    </row>
    <row r="987" ht="14.25" customHeight="1">
      <c r="A987" s="348"/>
      <c r="B987" s="348"/>
      <c r="C987" s="348"/>
      <c r="D987" s="348"/>
      <c r="E987" s="348"/>
      <c r="F987" s="348"/>
      <c r="G987" s="348"/>
      <c r="H987" s="348"/>
      <c r="I987" s="348"/>
      <c r="J987" s="348"/>
      <c r="K987" s="348"/>
      <c r="L987" s="348"/>
      <c r="M987" s="348"/>
      <c r="N987" s="348"/>
      <c r="O987" s="348"/>
      <c r="P987" s="348"/>
      <c r="Q987" s="348"/>
      <c r="R987" s="348"/>
      <c r="S987" s="348"/>
      <c r="T987" s="348"/>
      <c r="U987" s="348"/>
      <c r="V987" s="348"/>
      <c r="W987" s="348"/>
      <c r="X987" s="348"/>
      <c r="Y987" s="348"/>
      <c r="Z987" s="348"/>
    </row>
    <row r="988" ht="14.25" customHeight="1">
      <c r="A988" s="348"/>
      <c r="B988" s="348"/>
      <c r="C988" s="348"/>
      <c r="D988" s="348"/>
      <c r="E988" s="348"/>
      <c r="F988" s="348"/>
      <c r="G988" s="348"/>
      <c r="H988" s="348"/>
      <c r="I988" s="348"/>
      <c r="J988" s="348"/>
      <c r="K988" s="348"/>
      <c r="L988" s="348"/>
      <c r="M988" s="348"/>
      <c r="N988" s="348"/>
      <c r="O988" s="348"/>
      <c r="P988" s="348"/>
      <c r="Q988" s="348"/>
      <c r="R988" s="348"/>
      <c r="S988" s="348"/>
      <c r="T988" s="348"/>
      <c r="U988" s="348"/>
      <c r="V988" s="348"/>
      <c r="W988" s="348"/>
      <c r="X988" s="348"/>
      <c r="Y988" s="348"/>
      <c r="Z988" s="348"/>
    </row>
    <row r="989" ht="14.25" customHeight="1">
      <c r="A989" s="348"/>
      <c r="B989" s="348"/>
      <c r="C989" s="348"/>
      <c r="D989" s="348"/>
      <c r="E989" s="348"/>
      <c r="F989" s="348"/>
      <c r="G989" s="348"/>
      <c r="H989" s="348"/>
      <c r="I989" s="348"/>
      <c r="J989" s="348"/>
      <c r="K989" s="348"/>
      <c r="L989" s="348"/>
      <c r="M989" s="348"/>
      <c r="N989" s="348"/>
      <c r="O989" s="348"/>
      <c r="P989" s="348"/>
      <c r="Q989" s="348"/>
      <c r="R989" s="348"/>
      <c r="S989" s="348"/>
      <c r="T989" s="348"/>
      <c r="U989" s="348"/>
      <c r="V989" s="348"/>
      <c r="W989" s="348"/>
      <c r="X989" s="348"/>
      <c r="Y989" s="348"/>
      <c r="Z989" s="348"/>
    </row>
    <row r="990" ht="14.25" customHeight="1">
      <c r="A990" s="348"/>
      <c r="B990" s="348"/>
      <c r="C990" s="348"/>
      <c r="D990" s="348"/>
      <c r="E990" s="348"/>
      <c r="F990" s="348"/>
      <c r="G990" s="348"/>
      <c r="H990" s="348"/>
      <c r="I990" s="348"/>
      <c r="J990" s="348"/>
      <c r="K990" s="348"/>
      <c r="L990" s="348"/>
      <c r="M990" s="348"/>
      <c r="N990" s="348"/>
      <c r="O990" s="348"/>
      <c r="P990" s="348"/>
      <c r="Q990" s="348"/>
      <c r="R990" s="348"/>
      <c r="S990" s="348"/>
      <c r="T990" s="348"/>
      <c r="U990" s="348"/>
      <c r="V990" s="348"/>
      <c r="W990" s="348"/>
      <c r="X990" s="348"/>
      <c r="Y990" s="348"/>
      <c r="Z990" s="348"/>
    </row>
    <row r="991" ht="14.25" customHeight="1">
      <c r="A991" s="348"/>
      <c r="B991" s="348"/>
      <c r="C991" s="348"/>
      <c r="D991" s="348"/>
      <c r="E991" s="348"/>
      <c r="F991" s="348"/>
      <c r="G991" s="348"/>
      <c r="H991" s="348"/>
      <c r="I991" s="348"/>
      <c r="J991" s="348"/>
      <c r="K991" s="348"/>
      <c r="L991" s="348"/>
      <c r="M991" s="348"/>
      <c r="N991" s="348"/>
      <c r="O991" s="348"/>
      <c r="P991" s="348"/>
      <c r="Q991" s="348"/>
      <c r="R991" s="348"/>
      <c r="S991" s="348"/>
      <c r="T991" s="348"/>
      <c r="U991" s="348"/>
      <c r="V991" s="348"/>
      <c r="W991" s="348"/>
      <c r="X991" s="348"/>
      <c r="Y991" s="348"/>
      <c r="Z991" s="348"/>
    </row>
    <row r="992" ht="14.25" customHeight="1">
      <c r="A992" s="348"/>
      <c r="B992" s="348"/>
      <c r="C992" s="348"/>
      <c r="D992" s="348"/>
      <c r="E992" s="348"/>
      <c r="F992" s="348"/>
      <c r="G992" s="348"/>
      <c r="H992" s="348"/>
      <c r="I992" s="348"/>
      <c r="J992" s="348"/>
      <c r="K992" s="348"/>
      <c r="L992" s="348"/>
      <c r="M992" s="348"/>
      <c r="N992" s="348"/>
      <c r="O992" s="348"/>
      <c r="P992" s="348"/>
      <c r="Q992" s="348"/>
      <c r="R992" s="348"/>
      <c r="S992" s="348"/>
      <c r="T992" s="348"/>
      <c r="U992" s="348"/>
      <c r="V992" s="348"/>
      <c r="W992" s="348"/>
      <c r="X992" s="348"/>
      <c r="Y992" s="348"/>
      <c r="Z992" s="348"/>
    </row>
    <row r="993" ht="14.25" customHeight="1">
      <c r="A993" s="348"/>
      <c r="B993" s="348"/>
      <c r="C993" s="348"/>
      <c r="D993" s="348"/>
      <c r="E993" s="348"/>
      <c r="F993" s="348"/>
      <c r="G993" s="348"/>
      <c r="H993" s="348"/>
      <c r="I993" s="348"/>
      <c r="J993" s="348"/>
      <c r="K993" s="348"/>
      <c r="L993" s="348"/>
      <c r="M993" s="348"/>
      <c r="N993" s="348"/>
      <c r="O993" s="348"/>
      <c r="P993" s="348"/>
      <c r="Q993" s="348"/>
      <c r="R993" s="348"/>
      <c r="S993" s="348"/>
      <c r="T993" s="348"/>
      <c r="U993" s="348"/>
      <c r="V993" s="348"/>
      <c r="W993" s="348"/>
      <c r="X993" s="348"/>
      <c r="Y993" s="348"/>
      <c r="Z993" s="348"/>
    </row>
    <row r="994" ht="14.25" customHeight="1">
      <c r="A994" s="348"/>
      <c r="B994" s="348"/>
      <c r="C994" s="348"/>
      <c r="D994" s="348"/>
      <c r="E994" s="348"/>
      <c r="F994" s="348"/>
      <c r="G994" s="348"/>
      <c r="H994" s="348"/>
      <c r="I994" s="348"/>
      <c r="J994" s="348"/>
      <c r="K994" s="348"/>
      <c r="L994" s="348"/>
      <c r="M994" s="348"/>
      <c r="N994" s="348"/>
      <c r="O994" s="348"/>
      <c r="P994" s="348"/>
      <c r="Q994" s="348"/>
      <c r="R994" s="348"/>
      <c r="S994" s="348"/>
      <c r="T994" s="348"/>
      <c r="U994" s="348"/>
      <c r="V994" s="348"/>
      <c r="W994" s="348"/>
      <c r="X994" s="348"/>
      <c r="Y994" s="348"/>
      <c r="Z994" s="348"/>
    </row>
    <row r="995" ht="14.25" customHeight="1">
      <c r="A995" s="348"/>
      <c r="B995" s="348"/>
      <c r="C995" s="348"/>
      <c r="D995" s="348"/>
      <c r="E995" s="348"/>
      <c r="F995" s="348"/>
      <c r="G995" s="348"/>
      <c r="H995" s="348"/>
      <c r="I995" s="348"/>
      <c r="J995" s="348"/>
      <c r="K995" s="348"/>
      <c r="L995" s="348"/>
      <c r="M995" s="348"/>
      <c r="N995" s="348"/>
      <c r="O995" s="348"/>
      <c r="P995" s="348"/>
      <c r="Q995" s="348"/>
      <c r="R995" s="348"/>
      <c r="S995" s="348"/>
      <c r="T995" s="348"/>
      <c r="U995" s="348"/>
      <c r="V995" s="348"/>
      <c r="W995" s="348"/>
      <c r="X995" s="348"/>
      <c r="Y995" s="348"/>
      <c r="Z995" s="348"/>
    </row>
    <row r="996" ht="14.25" customHeight="1">
      <c r="A996" s="348"/>
      <c r="B996" s="348"/>
      <c r="C996" s="348"/>
      <c r="D996" s="348"/>
      <c r="E996" s="348"/>
      <c r="F996" s="348"/>
      <c r="G996" s="348"/>
      <c r="H996" s="348"/>
      <c r="I996" s="348"/>
      <c r="J996" s="348"/>
      <c r="K996" s="348"/>
      <c r="L996" s="348"/>
      <c r="M996" s="348"/>
      <c r="N996" s="348"/>
      <c r="O996" s="348"/>
      <c r="P996" s="348"/>
      <c r="Q996" s="348"/>
      <c r="R996" s="348"/>
      <c r="S996" s="348"/>
      <c r="T996" s="348"/>
      <c r="U996" s="348"/>
      <c r="V996" s="348"/>
      <c r="W996" s="348"/>
      <c r="X996" s="348"/>
      <c r="Y996" s="348"/>
      <c r="Z996" s="348"/>
    </row>
    <row r="997" ht="14.25" customHeight="1">
      <c r="A997" s="348"/>
      <c r="B997" s="348"/>
      <c r="C997" s="348"/>
      <c r="D997" s="348"/>
      <c r="E997" s="348"/>
      <c r="F997" s="348"/>
      <c r="G997" s="348"/>
      <c r="H997" s="348"/>
      <c r="I997" s="348"/>
      <c r="J997" s="348"/>
      <c r="K997" s="348"/>
      <c r="L997" s="348"/>
      <c r="M997" s="348"/>
      <c r="N997" s="348"/>
      <c r="O997" s="348"/>
      <c r="P997" s="348"/>
      <c r="Q997" s="348"/>
      <c r="R997" s="348"/>
      <c r="S997" s="348"/>
      <c r="T997" s="348"/>
      <c r="U997" s="348"/>
      <c r="V997" s="348"/>
      <c r="W997" s="348"/>
      <c r="X997" s="348"/>
      <c r="Y997" s="348"/>
      <c r="Z997" s="348"/>
    </row>
    <row r="998" ht="14.25" customHeight="1">
      <c r="A998" s="348"/>
      <c r="B998" s="348"/>
      <c r="C998" s="348"/>
      <c r="D998" s="348"/>
      <c r="E998" s="348"/>
      <c r="F998" s="348"/>
      <c r="G998" s="348"/>
      <c r="H998" s="348"/>
      <c r="I998" s="348"/>
      <c r="J998" s="348"/>
      <c r="K998" s="348"/>
      <c r="L998" s="348"/>
      <c r="M998" s="348"/>
      <c r="N998" s="348"/>
      <c r="O998" s="348"/>
      <c r="P998" s="348"/>
      <c r="Q998" s="348"/>
      <c r="R998" s="348"/>
      <c r="S998" s="348"/>
      <c r="T998" s="348"/>
      <c r="U998" s="348"/>
      <c r="V998" s="348"/>
      <c r="W998" s="348"/>
      <c r="X998" s="348"/>
      <c r="Y998" s="348"/>
      <c r="Z998" s="348"/>
    </row>
    <row r="999" ht="14.25" customHeight="1">
      <c r="A999" s="348"/>
      <c r="B999" s="348"/>
      <c r="C999" s="348"/>
      <c r="D999" s="348"/>
      <c r="E999" s="348"/>
      <c r="F999" s="348"/>
      <c r="G999" s="348"/>
      <c r="H999" s="348"/>
      <c r="I999" s="348"/>
      <c r="J999" s="348"/>
      <c r="K999" s="348"/>
      <c r="L999" s="348"/>
      <c r="M999" s="348"/>
      <c r="N999" s="348"/>
      <c r="O999" s="348"/>
      <c r="P999" s="348"/>
      <c r="Q999" s="348"/>
      <c r="R999" s="348"/>
      <c r="S999" s="348"/>
      <c r="T999" s="348"/>
      <c r="U999" s="348"/>
      <c r="V999" s="348"/>
      <c r="W999" s="348"/>
      <c r="X999" s="348"/>
      <c r="Y999" s="348"/>
      <c r="Z999" s="348"/>
    </row>
    <row r="1000" ht="14.25" customHeight="1">
      <c r="A1000" s="348"/>
      <c r="B1000" s="348"/>
      <c r="C1000" s="348"/>
      <c r="D1000" s="348"/>
      <c r="E1000" s="348"/>
      <c r="F1000" s="348"/>
      <c r="G1000" s="348"/>
      <c r="H1000" s="348"/>
      <c r="I1000" s="348"/>
      <c r="J1000" s="348"/>
      <c r="K1000" s="348"/>
      <c r="L1000" s="348"/>
      <c r="M1000" s="348"/>
      <c r="N1000" s="348"/>
      <c r="O1000" s="348"/>
      <c r="P1000" s="348"/>
      <c r="Q1000" s="348"/>
      <c r="R1000" s="348"/>
      <c r="S1000" s="348"/>
      <c r="T1000" s="348"/>
      <c r="U1000" s="348"/>
      <c r="V1000" s="348"/>
      <c r="W1000" s="348"/>
      <c r="X1000" s="348"/>
      <c r="Y1000" s="348"/>
      <c r="Z1000" s="348"/>
    </row>
  </sheetData>
  <mergeCells count="149">
    <mergeCell ref="L37:M37"/>
    <mergeCell ref="L38:M38"/>
    <mergeCell ref="C33:I33"/>
    <mergeCell ref="J33:K33"/>
    <mergeCell ref="L33:M33"/>
    <mergeCell ref="B35:N35"/>
    <mergeCell ref="B36:N36"/>
    <mergeCell ref="C37:I37"/>
    <mergeCell ref="C38:I38"/>
    <mergeCell ref="K3:K4"/>
    <mergeCell ref="L3:M4"/>
    <mergeCell ref="K1:K2"/>
    <mergeCell ref="K5:K6"/>
    <mergeCell ref="B1:B6"/>
    <mergeCell ref="C1:J1"/>
    <mergeCell ref="L1:M2"/>
    <mergeCell ref="N1:N6"/>
    <mergeCell ref="C2:J2"/>
    <mergeCell ref="C3:J4"/>
    <mergeCell ref="C5:J5"/>
    <mergeCell ref="C6:J6"/>
    <mergeCell ref="L5:L6"/>
    <mergeCell ref="M5:M6"/>
    <mergeCell ref="F8:I9"/>
    <mergeCell ref="B10:D10"/>
    <mergeCell ref="F10:G10"/>
    <mergeCell ref="H10:I10"/>
    <mergeCell ref="B12:E12"/>
    <mergeCell ref="J32:K32"/>
    <mergeCell ref="L32:M32"/>
    <mergeCell ref="B13:D13"/>
    <mergeCell ref="H13:I13"/>
    <mergeCell ref="K13:L13"/>
    <mergeCell ref="D14:E14"/>
    <mergeCell ref="L15:N15"/>
    <mergeCell ref="B30:N30"/>
    <mergeCell ref="C32:I32"/>
    <mergeCell ref="L45:M45"/>
    <mergeCell ref="L46:M46"/>
    <mergeCell ref="C39:I39"/>
    <mergeCell ref="L39:M39"/>
    <mergeCell ref="C40:I40"/>
    <mergeCell ref="L40:M40"/>
    <mergeCell ref="C41:I41"/>
    <mergeCell ref="L41:M41"/>
    <mergeCell ref="L42:M42"/>
    <mergeCell ref="C42:I42"/>
    <mergeCell ref="C43:I43"/>
    <mergeCell ref="L43:M43"/>
    <mergeCell ref="C44:I44"/>
    <mergeCell ref="L44:M44"/>
    <mergeCell ref="C45:I45"/>
    <mergeCell ref="C46:I46"/>
    <mergeCell ref="C47:I47"/>
    <mergeCell ref="L47:M47"/>
    <mergeCell ref="C48:I48"/>
    <mergeCell ref="L48:M48"/>
    <mergeCell ref="C49:I49"/>
    <mergeCell ref="L49:M49"/>
    <mergeCell ref="L50:M50"/>
    <mergeCell ref="C50:I50"/>
    <mergeCell ref="C51:I51"/>
    <mergeCell ref="L51:M51"/>
    <mergeCell ref="C52:I52"/>
    <mergeCell ref="L52:M52"/>
    <mergeCell ref="B53:M53"/>
    <mergeCell ref="B55:N55"/>
    <mergeCell ref="L59:M59"/>
    <mergeCell ref="L60:M60"/>
    <mergeCell ref="B56:N56"/>
    <mergeCell ref="C57:I57"/>
    <mergeCell ref="L57:M57"/>
    <mergeCell ref="C58:I58"/>
    <mergeCell ref="L58:M58"/>
    <mergeCell ref="C59:I59"/>
    <mergeCell ref="C60:I60"/>
    <mergeCell ref="L67:M67"/>
    <mergeCell ref="L68:M68"/>
    <mergeCell ref="C92:H92"/>
    <mergeCell ref="L92:M92"/>
    <mergeCell ref="C93:H93"/>
    <mergeCell ref="L93:M93"/>
    <mergeCell ref="C94:H94"/>
    <mergeCell ref="L94:M94"/>
    <mergeCell ref="L95:M95"/>
    <mergeCell ref="C95:H95"/>
    <mergeCell ref="C96:H96"/>
    <mergeCell ref="L96:M96"/>
    <mergeCell ref="C97:H97"/>
    <mergeCell ref="L97:M97"/>
    <mergeCell ref="B98:M98"/>
    <mergeCell ref="B100:M100"/>
    <mergeCell ref="L107:N107"/>
    <mergeCell ref="B108:M108"/>
    <mergeCell ref="B110:M110"/>
    <mergeCell ref="B126:N127"/>
    <mergeCell ref="B128:N129"/>
    <mergeCell ref="B139:N139"/>
    <mergeCell ref="B102:N102"/>
    <mergeCell ref="B103:N103"/>
    <mergeCell ref="B104:H104"/>
    <mergeCell ref="L104:N104"/>
    <mergeCell ref="B105:H105"/>
    <mergeCell ref="L105:N105"/>
    <mergeCell ref="L106:N106"/>
    <mergeCell ref="C61:I61"/>
    <mergeCell ref="L61:M61"/>
    <mergeCell ref="C62:I62"/>
    <mergeCell ref="L62:M62"/>
    <mergeCell ref="C63:I63"/>
    <mergeCell ref="L63:M63"/>
    <mergeCell ref="L64:M64"/>
    <mergeCell ref="C64:I64"/>
    <mergeCell ref="C65:I65"/>
    <mergeCell ref="L65:M65"/>
    <mergeCell ref="C66:I66"/>
    <mergeCell ref="L66:M66"/>
    <mergeCell ref="C67:I67"/>
    <mergeCell ref="C68:I68"/>
    <mergeCell ref="C69:I69"/>
    <mergeCell ref="L69:M69"/>
    <mergeCell ref="C70:I70"/>
    <mergeCell ref="L70:M70"/>
    <mergeCell ref="C71:I71"/>
    <mergeCell ref="L71:M71"/>
    <mergeCell ref="L72:M72"/>
    <mergeCell ref="C72:I72"/>
    <mergeCell ref="B73:M73"/>
    <mergeCell ref="B75:N75"/>
    <mergeCell ref="B76:N76"/>
    <mergeCell ref="C77:H77"/>
    <mergeCell ref="C78:H78"/>
    <mergeCell ref="C79:H79"/>
    <mergeCell ref="C80:H80"/>
    <mergeCell ref="C81:H81"/>
    <mergeCell ref="C82:H82"/>
    <mergeCell ref="B83:M83"/>
    <mergeCell ref="B85:N85"/>
    <mergeCell ref="B86:N86"/>
    <mergeCell ref="L87:M87"/>
    <mergeCell ref="L90:M90"/>
    <mergeCell ref="L91:M91"/>
    <mergeCell ref="C87:H87"/>
    <mergeCell ref="C88:H88"/>
    <mergeCell ref="L88:M88"/>
    <mergeCell ref="C89:H89"/>
    <mergeCell ref="L89:M89"/>
    <mergeCell ref="C90:H90"/>
    <mergeCell ref="C91:H91"/>
  </mergeCells>
  <printOptions verticalCentered="1"/>
  <pageMargins bottom="0.15748031496062992" footer="0.0" header="0.0" left="0.11811023622047245" right="0.11811023622047245" top="0.15748031496062992"/>
  <pageSetup paperSize="5"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0"/>
    <col customWidth="1" min="2" max="2" width="14.25"/>
    <col customWidth="1" min="3" max="3" width="11.63"/>
    <col customWidth="1" min="4" max="4" width="17.0"/>
    <col customWidth="1" min="5" max="5" width="12.63"/>
    <col customWidth="1" min="6" max="6" width="8.0"/>
    <col customWidth="1" min="7" max="7" width="8.75"/>
    <col customWidth="1" min="8" max="8" width="10.63"/>
    <col customWidth="1" min="9" max="9" width="14.63"/>
    <col customWidth="1" min="10" max="10" width="23.38"/>
    <col customWidth="1" min="11" max="11" width="18.0"/>
    <col customWidth="1" min="12" max="12" width="11.38"/>
    <col customWidth="1" min="13" max="13" width="12.75"/>
    <col customWidth="1" min="14" max="14" width="21.63"/>
    <col customWidth="1" min="15" max="26" width="10.63"/>
  </cols>
  <sheetData>
    <row r="1" ht="13.5" customHeight="1">
      <c r="A1" s="339"/>
      <c r="B1" s="340"/>
      <c r="C1" s="341"/>
      <c r="D1" s="342"/>
      <c r="E1" s="342"/>
      <c r="F1" s="342"/>
      <c r="G1" s="342"/>
      <c r="H1" s="342"/>
      <c r="I1" s="342"/>
      <c r="J1" s="343"/>
      <c r="K1" s="344" t="s">
        <v>522</v>
      </c>
      <c r="L1" s="345" t="s">
        <v>523</v>
      </c>
      <c r="M1" s="379"/>
      <c r="N1" s="347"/>
      <c r="O1" s="339"/>
      <c r="P1" s="339"/>
      <c r="Q1" s="339"/>
      <c r="R1" s="339"/>
      <c r="S1" s="339"/>
      <c r="T1" s="339"/>
      <c r="U1" s="339"/>
      <c r="V1" s="339"/>
      <c r="W1" s="339"/>
      <c r="X1" s="339"/>
      <c r="Y1" s="339"/>
      <c r="Z1" s="339"/>
    </row>
    <row r="2" ht="14.25" customHeight="1">
      <c r="A2" s="339"/>
      <c r="B2" s="349"/>
      <c r="C2" s="350" t="s">
        <v>524</v>
      </c>
      <c r="D2" s="351"/>
      <c r="E2" s="351"/>
      <c r="F2" s="351"/>
      <c r="G2" s="351"/>
      <c r="H2" s="351"/>
      <c r="I2" s="351"/>
      <c r="J2" s="352"/>
      <c r="K2" s="353"/>
      <c r="L2" s="28"/>
      <c r="M2" s="584"/>
      <c r="N2" s="354"/>
      <c r="O2" s="339"/>
      <c r="P2" s="339"/>
      <c r="Q2" s="339"/>
      <c r="R2" s="339"/>
      <c r="S2" s="339"/>
      <c r="T2" s="339"/>
      <c r="U2" s="339"/>
      <c r="V2" s="339"/>
      <c r="W2" s="339"/>
      <c r="X2" s="339"/>
      <c r="Y2" s="339"/>
      <c r="Z2" s="339"/>
    </row>
    <row r="3" ht="17.25" customHeight="1">
      <c r="A3" s="339"/>
      <c r="B3" s="349"/>
      <c r="C3" s="355" t="s">
        <v>525</v>
      </c>
      <c r="D3" s="356"/>
      <c r="E3" s="356"/>
      <c r="F3" s="356"/>
      <c r="G3" s="356"/>
      <c r="H3" s="356"/>
      <c r="I3" s="356"/>
      <c r="J3" s="357"/>
      <c r="K3" s="358" t="s">
        <v>526</v>
      </c>
      <c r="L3" s="359">
        <v>2021.0</v>
      </c>
      <c r="M3" s="585"/>
      <c r="N3" s="354"/>
      <c r="O3" s="339"/>
      <c r="P3" s="339"/>
      <c r="Q3" s="339"/>
      <c r="R3" s="339"/>
      <c r="S3" s="339"/>
      <c r="T3" s="339"/>
      <c r="U3" s="339"/>
      <c r="V3" s="339"/>
      <c r="W3" s="339"/>
      <c r="X3" s="339"/>
      <c r="Y3" s="339"/>
      <c r="Z3" s="339"/>
    </row>
    <row r="4" ht="2.25" customHeight="1">
      <c r="A4" s="339"/>
      <c r="B4" s="349"/>
      <c r="C4" s="360"/>
      <c r="D4" s="361"/>
      <c r="E4" s="361"/>
      <c r="F4" s="361"/>
      <c r="G4" s="361"/>
      <c r="H4" s="361"/>
      <c r="I4" s="361"/>
      <c r="J4" s="362"/>
      <c r="K4" s="353"/>
      <c r="L4" s="28"/>
      <c r="M4" s="584"/>
      <c r="N4" s="354"/>
      <c r="O4" s="339"/>
      <c r="P4" s="339"/>
      <c r="Q4" s="339"/>
      <c r="R4" s="339"/>
      <c r="S4" s="339"/>
      <c r="T4" s="339"/>
      <c r="U4" s="339"/>
      <c r="V4" s="339"/>
      <c r="W4" s="339"/>
      <c r="X4" s="339"/>
      <c r="Y4" s="339"/>
      <c r="Z4" s="339"/>
    </row>
    <row r="5" ht="14.25" customHeight="1">
      <c r="A5" s="339"/>
      <c r="B5" s="349"/>
      <c r="C5" s="363" t="s">
        <v>527</v>
      </c>
      <c r="D5" s="351"/>
      <c r="E5" s="351"/>
      <c r="F5" s="351"/>
      <c r="G5" s="351"/>
      <c r="H5" s="351"/>
      <c r="I5" s="351"/>
      <c r="J5" s="352"/>
      <c r="K5" s="358" t="s">
        <v>528</v>
      </c>
      <c r="L5" s="364"/>
      <c r="M5" s="364"/>
      <c r="N5" s="354"/>
      <c r="O5" s="339"/>
      <c r="P5" s="339"/>
      <c r="Q5" s="339"/>
      <c r="R5" s="339"/>
      <c r="S5" s="339"/>
      <c r="T5" s="339"/>
      <c r="U5" s="339"/>
      <c r="V5" s="339"/>
      <c r="W5" s="339"/>
      <c r="X5" s="339"/>
      <c r="Y5" s="339"/>
      <c r="Z5" s="339"/>
    </row>
    <row r="6" ht="3.75" customHeight="1">
      <c r="A6" s="339"/>
      <c r="B6" s="365"/>
      <c r="C6" s="366"/>
      <c r="D6" s="367"/>
      <c r="E6" s="367"/>
      <c r="F6" s="367"/>
      <c r="G6" s="367"/>
      <c r="H6" s="367"/>
      <c r="I6" s="367"/>
      <c r="J6" s="368"/>
      <c r="K6" s="369"/>
      <c r="L6" s="370"/>
      <c r="M6" s="370"/>
      <c r="N6" s="371"/>
      <c r="O6" s="339"/>
      <c r="P6" s="339"/>
      <c r="Q6" s="339"/>
      <c r="R6" s="339"/>
      <c r="S6" s="339"/>
      <c r="T6" s="339"/>
      <c r="U6" s="339"/>
      <c r="V6" s="339"/>
      <c r="W6" s="339"/>
      <c r="X6" s="339"/>
      <c r="Y6" s="339"/>
      <c r="Z6" s="339"/>
    </row>
    <row r="7" ht="3.75" customHeight="1">
      <c r="A7" s="339"/>
      <c r="B7" s="372"/>
      <c r="C7" s="373"/>
      <c r="D7" s="373"/>
      <c r="E7" s="373"/>
      <c r="F7" s="373"/>
      <c r="G7" s="373"/>
      <c r="H7" s="373"/>
      <c r="I7" s="373"/>
      <c r="J7" s="373"/>
      <c r="K7" s="373"/>
      <c r="L7" s="374"/>
      <c r="M7" s="374"/>
      <c r="N7" s="375"/>
      <c r="O7" s="339"/>
      <c r="P7" s="339"/>
      <c r="Q7" s="339"/>
      <c r="R7" s="339"/>
      <c r="S7" s="339"/>
      <c r="T7" s="339"/>
      <c r="U7" s="339"/>
      <c r="V7" s="339"/>
      <c r="W7" s="339"/>
      <c r="X7" s="339"/>
      <c r="Y7" s="339"/>
      <c r="Z7" s="339"/>
    </row>
    <row r="8" ht="14.25" customHeight="1">
      <c r="A8" s="339"/>
      <c r="B8" s="376"/>
      <c r="C8" s="377"/>
      <c r="D8" s="377"/>
      <c r="E8" s="377"/>
      <c r="F8" s="378"/>
      <c r="G8" s="264"/>
      <c r="H8" s="264"/>
      <c r="I8" s="379"/>
      <c r="J8" s="377"/>
      <c r="K8" s="380" t="s">
        <v>529</v>
      </c>
      <c r="L8" s="381"/>
      <c r="M8" s="381"/>
      <c r="N8" s="382"/>
      <c r="O8" s="339"/>
      <c r="P8" s="339"/>
      <c r="Q8" s="339"/>
      <c r="R8" s="339"/>
      <c r="S8" s="339"/>
      <c r="T8" s="339"/>
      <c r="U8" s="339"/>
      <c r="V8" s="339"/>
      <c r="W8" s="339"/>
      <c r="X8" s="339"/>
      <c r="Y8" s="339"/>
      <c r="Z8" s="339"/>
    </row>
    <row r="9" ht="12.0" customHeight="1">
      <c r="A9" s="339"/>
      <c r="B9" s="383"/>
      <c r="C9" s="384"/>
      <c r="D9" s="384"/>
      <c r="E9" s="384"/>
      <c r="F9" s="360"/>
      <c r="G9" s="361"/>
      <c r="H9" s="361"/>
      <c r="I9" s="385"/>
      <c r="J9" s="384"/>
      <c r="K9" s="386"/>
      <c r="L9" s="387" t="s">
        <v>530</v>
      </c>
      <c r="M9" s="387" t="s">
        <v>531</v>
      </c>
      <c r="N9" s="388" t="s">
        <v>532</v>
      </c>
      <c r="O9" s="339"/>
      <c r="P9" s="339"/>
      <c r="Q9" s="339"/>
      <c r="R9" s="339"/>
      <c r="S9" s="339"/>
      <c r="T9" s="339"/>
      <c r="U9" s="339"/>
      <c r="V9" s="339"/>
      <c r="W9" s="339"/>
      <c r="X9" s="339"/>
      <c r="Y9" s="339"/>
      <c r="Z9" s="339"/>
    </row>
    <row r="10" ht="21.75" customHeight="1">
      <c r="A10" s="339"/>
      <c r="B10" s="389" t="s">
        <v>533</v>
      </c>
      <c r="C10" s="351"/>
      <c r="D10" s="390"/>
      <c r="E10" s="391" t="s">
        <v>534</v>
      </c>
      <c r="F10" s="392" t="s">
        <v>535</v>
      </c>
      <c r="G10" s="390"/>
      <c r="H10" s="393" t="str">
        <f>+'[6]430.4.2'!H10</f>
        <v>#REF!</v>
      </c>
      <c r="I10" s="390"/>
      <c r="J10" s="384"/>
      <c r="K10" s="394"/>
      <c r="L10" s="387"/>
      <c r="M10" s="387"/>
      <c r="N10" s="388"/>
      <c r="O10" s="339"/>
      <c r="P10" s="339"/>
      <c r="Q10" s="339"/>
      <c r="R10" s="339"/>
      <c r="S10" s="339"/>
      <c r="T10" s="339"/>
      <c r="U10" s="339"/>
      <c r="V10" s="339"/>
      <c r="W10" s="339"/>
      <c r="X10" s="339"/>
      <c r="Y10" s="339"/>
      <c r="Z10" s="339"/>
    </row>
    <row r="11" ht="5.25" customHeight="1">
      <c r="A11" s="339"/>
      <c r="B11" s="395"/>
      <c r="C11" s="396"/>
      <c r="D11" s="396"/>
      <c r="E11" s="397"/>
      <c r="F11" s="384"/>
      <c r="G11" s="384"/>
      <c r="H11" s="398"/>
      <c r="I11" s="384"/>
      <c r="J11" s="384"/>
      <c r="K11" s="394"/>
      <c r="L11" s="387"/>
      <c r="M11" s="387"/>
      <c r="N11" s="388"/>
      <c r="O11" s="339"/>
      <c r="P11" s="339"/>
      <c r="Q11" s="339"/>
      <c r="R11" s="339"/>
      <c r="S11" s="339"/>
      <c r="T11" s="339"/>
      <c r="U11" s="339"/>
      <c r="V11" s="339"/>
      <c r="W11" s="339"/>
      <c r="X11" s="339"/>
      <c r="Y11" s="339"/>
      <c r="Z11" s="339"/>
    </row>
    <row r="12" ht="18.75" customHeight="1">
      <c r="A12" s="339"/>
      <c r="B12" s="399" t="s">
        <v>536</v>
      </c>
      <c r="C12" s="351"/>
      <c r="D12" s="351"/>
      <c r="E12" s="390"/>
      <c r="F12" s="384"/>
      <c r="G12" s="384"/>
      <c r="H12" s="384"/>
      <c r="I12" s="384"/>
      <c r="J12" s="384"/>
      <c r="K12" s="386"/>
      <c r="L12" s="387"/>
      <c r="M12" s="387"/>
      <c r="N12" s="388"/>
      <c r="O12" s="339"/>
      <c r="P12" s="339"/>
      <c r="Q12" s="339"/>
      <c r="R12" s="339"/>
      <c r="S12" s="339"/>
      <c r="T12" s="339"/>
      <c r="U12" s="339"/>
      <c r="V12" s="339"/>
      <c r="W12" s="339"/>
      <c r="X12" s="339"/>
      <c r="Y12" s="339"/>
      <c r="Z12" s="339"/>
    </row>
    <row r="13" ht="22.5" customHeight="1">
      <c r="A13" s="339"/>
      <c r="B13" s="389" t="s">
        <v>537</v>
      </c>
      <c r="C13" s="351"/>
      <c r="D13" s="390"/>
      <c r="E13" s="400" t="s">
        <v>538</v>
      </c>
      <c r="F13" s="400"/>
      <c r="G13" s="384"/>
      <c r="H13" s="363" t="s">
        <v>539</v>
      </c>
      <c r="I13" s="390"/>
      <c r="J13" s="401" t="s">
        <v>538</v>
      </c>
      <c r="K13" s="363" t="s">
        <v>540</v>
      </c>
      <c r="L13" s="390"/>
      <c r="M13" s="401" t="s">
        <v>538</v>
      </c>
      <c r="N13" s="402"/>
      <c r="O13" s="339"/>
      <c r="P13" s="339"/>
      <c r="Q13" s="339"/>
      <c r="R13" s="339"/>
      <c r="S13" s="339"/>
      <c r="T13" s="339"/>
      <c r="U13" s="339"/>
      <c r="V13" s="339"/>
      <c r="W13" s="339"/>
      <c r="X13" s="339"/>
      <c r="Y13" s="339"/>
      <c r="Z13" s="339"/>
    </row>
    <row r="14" ht="18.0" customHeight="1">
      <c r="A14" s="339"/>
      <c r="B14" s="403" t="s">
        <v>541</v>
      </c>
      <c r="C14" s="404"/>
      <c r="D14" s="405"/>
      <c r="E14" s="406"/>
      <c r="F14" s="407"/>
      <c r="G14" s="407"/>
      <c r="H14" s="404"/>
      <c r="I14" s="408"/>
      <c r="J14" s="409" t="s">
        <v>542</v>
      </c>
      <c r="K14" s="410"/>
      <c r="L14" s="407"/>
      <c r="M14" s="407"/>
      <c r="N14" s="411"/>
      <c r="O14" s="339"/>
      <c r="P14" s="339"/>
      <c r="Q14" s="339"/>
      <c r="R14" s="339"/>
      <c r="S14" s="339"/>
      <c r="T14" s="339"/>
      <c r="U14" s="339"/>
      <c r="V14" s="339"/>
      <c r="W14" s="339"/>
      <c r="X14" s="339"/>
      <c r="Y14" s="339"/>
      <c r="Z14" s="339"/>
    </row>
    <row r="15" ht="14.25" customHeight="1">
      <c r="A15" s="339"/>
      <c r="B15" s="412"/>
      <c r="C15" s="413"/>
      <c r="D15" s="414"/>
      <c r="E15" s="414"/>
      <c r="F15" s="414"/>
      <c r="G15" s="414"/>
      <c r="H15" s="413"/>
      <c r="I15" s="414"/>
      <c r="J15" s="413"/>
      <c r="K15" s="414"/>
      <c r="L15" s="415"/>
      <c r="M15" s="367"/>
      <c r="N15" s="368"/>
      <c r="O15" s="339"/>
      <c r="P15" s="339"/>
      <c r="Q15" s="339"/>
      <c r="R15" s="339"/>
      <c r="S15" s="339"/>
      <c r="T15" s="339"/>
      <c r="U15" s="339"/>
      <c r="V15" s="339"/>
      <c r="W15" s="339"/>
      <c r="X15" s="339"/>
      <c r="Y15" s="339"/>
      <c r="Z15" s="339"/>
    </row>
    <row r="16" ht="8.25" customHeight="1">
      <c r="A16" s="339"/>
      <c r="B16" s="416"/>
      <c r="C16" s="417"/>
      <c r="D16" s="417"/>
      <c r="E16" s="417"/>
      <c r="F16" s="417"/>
      <c r="G16" s="417"/>
      <c r="H16" s="417"/>
      <c r="I16" s="417"/>
      <c r="J16" s="417"/>
      <c r="K16" s="417"/>
      <c r="L16" s="417"/>
      <c r="M16" s="417"/>
      <c r="N16" s="418"/>
      <c r="O16" s="339"/>
      <c r="P16" s="339"/>
      <c r="Q16" s="339"/>
      <c r="R16" s="339"/>
      <c r="S16" s="339"/>
      <c r="T16" s="339"/>
      <c r="U16" s="339"/>
      <c r="V16" s="339"/>
      <c r="W16" s="339"/>
      <c r="X16" s="339"/>
      <c r="Y16" s="339"/>
      <c r="Z16" s="339"/>
    </row>
    <row r="17" ht="18.0" customHeight="1">
      <c r="A17" s="419"/>
      <c r="B17" s="420" t="s">
        <v>543</v>
      </c>
      <c r="C17" s="421"/>
      <c r="D17" s="422" t="s">
        <v>544</v>
      </c>
      <c r="E17" s="423"/>
      <c r="F17" s="424"/>
      <c r="G17" s="424"/>
      <c r="H17" s="424"/>
      <c r="I17" s="424"/>
      <c r="J17" s="424"/>
      <c r="K17" s="424"/>
      <c r="L17" s="424"/>
      <c r="M17" s="424"/>
      <c r="N17" s="425"/>
      <c r="O17" s="419"/>
      <c r="P17" s="419"/>
      <c r="Q17" s="419"/>
      <c r="R17" s="419"/>
      <c r="S17" s="419"/>
      <c r="T17" s="419"/>
      <c r="U17" s="419"/>
      <c r="V17" s="419"/>
      <c r="W17" s="419"/>
      <c r="X17" s="419"/>
      <c r="Y17" s="419"/>
      <c r="Z17" s="419"/>
    </row>
    <row r="18" ht="24.0" customHeight="1">
      <c r="A18" s="419"/>
      <c r="B18" s="427" t="s">
        <v>545</v>
      </c>
      <c r="C18" s="428"/>
      <c r="D18" s="429"/>
      <c r="E18" s="429"/>
      <c r="F18" s="429"/>
      <c r="G18" s="429"/>
      <c r="H18" s="429"/>
      <c r="I18" s="429"/>
      <c r="J18" s="429"/>
      <c r="K18" s="429"/>
      <c r="L18" s="429"/>
      <c r="M18" s="429"/>
      <c r="N18" s="425"/>
      <c r="O18" s="419"/>
      <c r="P18" s="419"/>
      <c r="Q18" s="419"/>
      <c r="R18" s="419"/>
      <c r="S18" s="419"/>
      <c r="T18" s="419"/>
      <c r="U18" s="419"/>
      <c r="V18" s="419"/>
      <c r="W18" s="419"/>
      <c r="X18" s="419"/>
      <c r="Y18" s="419"/>
      <c r="Z18" s="419"/>
    </row>
    <row r="19" ht="20.25" customHeight="1">
      <c r="A19" s="419"/>
      <c r="B19" s="430"/>
      <c r="C19" s="428"/>
      <c r="D19" s="431"/>
      <c r="E19" s="429"/>
      <c r="F19" s="429"/>
      <c r="G19" s="429"/>
      <c r="H19" s="429"/>
      <c r="I19" s="429"/>
      <c r="J19" s="429"/>
      <c r="K19" s="429"/>
      <c r="L19" s="429"/>
      <c r="M19" s="429"/>
      <c r="N19" s="425"/>
      <c r="O19" s="419"/>
      <c r="P19" s="419"/>
      <c r="Q19" s="419"/>
      <c r="R19" s="419"/>
      <c r="S19" s="419"/>
      <c r="T19" s="419"/>
      <c r="U19" s="419"/>
      <c r="V19" s="419"/>
      <c r="W19" s="419"/>
      <c r="X19" s="419"/>
      <c r="Y19" s="419"/>
      <c r="Z19" s="419"/>
    </row>
    <row r="20" ht="11.25" customHeight="1">
      <c r="A20" s="419"/>
      <c r="B20" s="430"/>
      <c r="C20" s="428"/>
      <c r="D20" s="432"/>
      <c r="E20" s="432"/>
      <c r="F20" s="432"/>
      <c r="G20" s="432"/>
      <c r="H20" s="432"/>
      <c r="I20" s="432"/>
      <c r="J20" s="432"/>
      <c r="K20" s="432"/>
      <c r="L20" s="432"/>
      <c r="M20" s="432"/>
      <c r="N20" s="433"/>
      <c r="O20" s="419"/>
      <c r="P20" s="419"/>
      <c r="Q20" s="419"/>
      <c r="R20" s="419"/>
      <c r="S20" s="419"/>
      <c r="T20" s="419"/>
      <c r="U20" s="419"/>
      <c r="V20" s="419"/>
      <c r="W20" s="419"/>
      <c r="X20" s="419"/>
      <c r="Y20" s="419"/>
      <c r="Z20" s="419"/>
    </row>
    <row r="21" ht="14.25" customHeight="1">
      <c r="A21" s="419"/>
      <c r="B21" s="430" t="s">
        <v>546</v>
      </c>
      <c r="C21" s="434"/>
      <c r="D21" s="429"/>
      <c r="E21" s="429"/>
      <c r="F21" s="429"/>
      <c r="G21" s="429"/>
      <c r="H21" s="429"/>
      <c r="I21" s="423"/>
      <c r="J21" s="435" t="s">
        <v>547</v>
      </c>
      <c r="K21" s="429"/>
      <c r="L21" s="429"/>
      <c r="M21" s="429"/>
      <c r="N21" s="433"/>
      <c r="O21" s="419"/>
      <c r="P21" s="419"/>
      <c r="Q21" s="419"/>
      <c r="R21" s="419"/>
      <c r="S21" s="419"/>
      <c r="T21" s="419"/>
      <c r="U21" s="419"/>
      <c r="V21" s="419"/>
      <c r="W21" s="419"/>
      <c r="X21" s="419"/>
      <c r="Y21" s="419"/>
      <c r="Z21" s="419"/>
    </row>
    <row r="22" ht="14.25" customHeight="1">
      <c r="A22" s="419"/>
      <c r="B22" s="430"/>
      <c r="C22" s="428"/>
      <c r="D22" s="432"/>
      <c r="E22" s="432"/>
      <c r="F22" s="432"/>
      <c r="G22" s="432"/>
      <c r="H22" s="432"/>
      <c r="I22" s="432"/>
      <c r="J22" s="432"/>
      <c r="K22" s="432"/>
      <c r="L22" s="432"/>
      <c r="M22" s="432"/>
      <c r="N22" s="433"/>
      <c r="O22" s="419"/>
      <c r="P22" s="419"/>
      <c r="Q22" s="419"/>
      <c r="R22" s="419"/>
      <c r="S22" s="419"/>
      <c r="T22" s="419"/>
      <c r="U22" s="419"/>
      <c r="V22" s="419"/>
      <c r="W22" s="419"/>
      <c r="X22" s="419"/>
      <c r="Y22" s="419"/>
      <c r="Z22" s="419"/>
    </row>
    <row r="23" ht="14.25" customHeight="1">
      <c r="A23" s="419"/>
      <c r="B23" s="430" t="s">
        <v>548</v>
      </c>
      <c r="C23" s="434"/>
      <c r="D23" s="429"/>
      <c r="E23" s="429"/>
      <c r="F23" s="429"/>
      <c r="G23" s="429"/>
      <c r="H23" s="429"/>
      <c r="I23" s="429"/>
      <c r="J23" s="429"/>
      <c r="K23" s="429"/>
      <c r="L23" s="429"/>
      <c r="M23" s="429"/>
      <c r="N23" s="436"/>
      <c r="O23" s="419"/>
      <c r="P23" s="419"/>
      <c r="Q23" s="419"/>
      <c r="R23" s="419"/>
      <c r="S23" s="419"/>
      <c r="T23" s="419"/>
      <c r="U23" s="419"/>
      <c r="V23" s="419"/>
      <c r="W23" s="419"/>
      <c r="X23" s="419"/>
      <c r="Y23" s="419"/>
      <c r="Z23" s="419"/>
    </row>
    <row r="24" ht="14.25" customHeight="1">
      <c r="A24" s="419"/>
      <c r="B24" s="430"/>
      <c r="C24" s="428"/>
      <c r="D24" s="432"/>
      <c r="E24" s="432"/>
      <c r="F24" s="432"/>
      <c r="G24" s="432"/>
      <c r="H24" s="432"/>
      <c r="I24" s="432"/>
      <c r="J24" s="432"/>
      <c r="K24" s="432"/>
      <c r="L24" s="432"/>
      <c r="M24" s="432"/>
      <c r="N24" s="433"/>
      <c r="O24" s="419"/>
      <c r="P24" s="419"/>
      <c r="Q24" s="419"/>
      <c r="R24" s="419"/>
      <c r="S24" s="419"/>
      <c r="T24" s="419"/>
      <c r="U24" s="419"/>
      <c r="V24" s="419"/>
      <c r="W24" s="419"/>
      <c r="X24" s="419"/>
      <c r="Y24" s="419"/>
      <c r="Z24" s="419"/>
    </row>
    <row r="25" ht="14.25" customHeight="1">
      <c r="A25" s="419"/>
      <c r="B25" s="430" t="s">
        <v>549</v>
      </c>
      <c r="C25" s="434"/>
      <c r="D25" s="429"/>
      <c r="E25" s="429"/>
      <c r="F25" s="429"/>
      <c r="G25" s="429"/>
      <c r="H25" s="429"/>
      <c r="I25" s="429"/>
      <c r="J25" s="429"/>
      <c r="K25" s="437" t="s">
        <v>543</v>
      </c>
      <c r="L25" s="438"/>
      <c r="M25" s="437" t="s">
        <v>544</v>
      </c>
      <c r="N25" s="439" t="s">
        <v>550</v>
      </c>
      <c r="O25" s="419"/>
      <c r="P25" s="419"/>
      <c r="Q25" s="419"/>
      <c r="R25" s="419"/>
      <c r="S25" s="419"/>
      <c r="T25" s="419"/>
      <c r="U25" s="419"/>
      <c r="V25" s="419"/>
      <c r="W25" s="419"/>
      <c r="X25" s="419"/>
      <c r="Y25" s="419"/>
      <c r="Z25" s="419"/>
    </row>
    <row r="26" ht="12.0" customHeight="1">
      <c r="A26" s="419"/>
      <c r="B26" s="430"/>
      <c r="C26" s="428"/>
      <c r="D26" s="432"/>
      <c r="E26" s="432"/>
      <c r="F26" s="432"/>
      <c r="G26" s="432"/>
      <c r="H26" s="432"/>
      <c r="I26" s="432"/>
      <c r="J26" s="432"/>
      <c r="K26" s="432"/>
      <c r="L26" s="432"/>
      <c r="M26" s="432"/>
      <c r="N26" s="433"/>
      <c r="O26" s="419"/>
      <c r="P26" s="419"/>
      <c r="Q26" s="419"/>
      <c r="R26" s="419"/>
      <c r="S26" s="419"/>
      <c r="T26" s="419"/>
      <c r="U26" s="419"/>
      <c r="V26" s="419"/>
      <c r="W26" s="419"/>
      <c r="X26" s="419"/>
      <c r="Y26" s="419"/>
      <c r="Z26" s="419"/>
    </row>
    <row r="27" ht="14.25" customHeight="1">
      <c r="A27" s="419"/>
      <c r="B27" s="430" t="s">
        <v>551</v>
      </c>
      <c r="C27" s="428"/>
      <c r="D27" s="432"/>
      <c r="E27" s="432"/>
      <c r="F27" s="432"/>
      <c r="G27" s="432"/>
      <c r="H27" s="423"/>
      <c r="I27" s="440" t="s">
        <v>552</v>
      </c>
      <c r="J27" s="440" t="s">
        <v>552</v>
      </c>
      <c r="K27" s="424"/>
      <c r="L27" s="432"/>
      <c r="M27" s="432"/>
      <c r="N27" s="433"/>
      <c r="O27" s="419"/>
      <c r="P27" s="419"/>
      <c r="Q27" s="419"/>
      <c r="R27" s="419"/>
      <c r="S27" s="419"/>
      <c r="T27" s="419"/>
      <c r="U27" s="419"/>
      <c r="V27" s="419"/>
      <c r="W27" s="419"/>
      <c r="X27" s="419"/>
      <c r="Y27" s="419"/>
      <c r="Z27" s="419"/>
    </row>
    <row r="28" ht="14.25" customHeight="1">
      <c r="A28" s="419"/>
      <c r="B28" s="430"/>
      <c r="C28" s="428"/>
      <c r="D28" s="432"/>
      <c r="E28" s="432"/>
      <c r="F28" s="424" t="s">
        <v>553</v>
      </c>
      <c r="G28" s="586"/>
      <c r="H28" s="441" t="s">
        <v>530</v>
      </c>
      <c r="I28" s="441" t="s">
        <v>531</v>
      </c>
      <c r="J28" s="442" t="s">
        <v>532</v>
      </c>
      <c r="K28" s="424"/>
      <c r="L28" s="432"/>
      <c r="M28" s="432"/>
      <c r="N28" s="433"/>
      <c r="O28" s="419"/>
      <c r="P28" s="419"/>
      <c r="Q28" s="419"/>
      <c r="R28" s="419"/>
      <c r="S28" s="419"/>
      <c r="T28" s="419"/>
      <c r="U28" s="419"/>
      <c r="V28" s="419"/>
      <c r="W28" s="419"/>
      <c r="X28" s="419"/>
      <c r="Y28" s="419"/>
      <c r="Z28" s="419"/>
    </row>
    <row r="29" ht="4.5" customHeight="1">
      <c r="A29" s="339"/>
      <c r="B29" s="443"/>
      <c r="C29" s="444"/>
      <c r="D29" s="444"/>
      <c r="E29" s="444"/>
      <c r="F29" s="444"/>
      <c r="G29" s="444"/>
      <c r="H29" s="444"/>
      <c r="I29" s="444"/>
      <c r="J29" s="444"/>
      <c r="K29" s="444"/>
      <c r="L29" s="444"/>
      <c r="M29" s="444"/>
      <c r="N29" s="445"/>
      <c r="O29" s="339"/>
      <c r="P29" s="339"/>
      <c r="Q29" s="339"/>
      <c r="R29" s="339"/>
      <c r="S29" s="339"/>
      <c r="T29" s="339"/>
      <c r="U29" s="339"/>
      <c r="V29" s="339"/>
      <c r="W29" s="339"/>
      <c r="X29" s="339"/>
      <c r="Y29" s="339"/>
      <c r="Z29" s="339"/>
    </row>
    <row r="30" ht="25.5" customHeight="1">
      <c r="A30" s="419"/>
      <c r="B30" s="446" t="s">
        <v>554</v>
      </c>
      <c r="C30" s="255"/>
      <c r="D30" s="255"/>
      <c r="E30" s="255"/>
      <c r="F30" s="255"/>
      <c r="G30" s="255"/>
      <c r="H30" s="255"/>
      <c r="I30" s="255"/>
      <c r="J30" s="255"/>
      <c r="K30" s="255"/>
      <c r="L30" s="255"/>
      <c r="M30" s="255"/>
      <c r="N30" s="257"/>
      <c r="O30" s="419"/>
      <c r="P30" s="419"/>
      <c r="Q30" s="419"/>
      <c r="R30" s="419"/>
      <c r="S30" s="419"/>
      <c r="T30" s="419"/>
      <c r="U30" s="419"/>
      <c r="V30" s="419"/>
      <c r="W30" s="419"/>
      <c r="X30" s="419"/>
      <c r="Y30" s="419"/>
      <c r="Z30" s="419"/>
    </row>
    <row r="31" ht="5.25" customHeight="1">
      <c r="A31" s="339"/>
      <c r="B31" s="447"/>
      <c r="C31" s="448"/>
      <c r="D31" s="448"/>
      <c r="E31" s="448"/>
      <c r="F31" s="448"/>
      <c r="G31" s="448"/>
      <c r="H31" s="448"/>
      <c r="I31" s="448"/>
      <c r="J31" s="448"/>
      <c r="K31" s="448"/>
      <c r="L31" s="448"/>
      <c r="M31" s="448"/>
      <c r="N31" s="449"/>
      <c r="O31" s="339"/>
      <c r="P31" s="339"/>
      <c r="Q31" s="339"/>
      <c r="R31" s="339"/>
      <c r="S31" s="339"/>
      <c r="T31" s="339"/>
      <c r="U31" s="339"/>
      <c r="V31" s="339"/>
      <c r="W31" s="339"/>
      <c r="X31" s="339"/>
      <c r="Y31" s="339"/>
      <c r="Z31" s="339"/>
    </row>
    <row r="32" ht="25.5" customHeight="1">
      <c r="A32" s="339"/>
      <c r="B32" s="450" t="s">
        <v>8</v>
      </c>
      <c r="C32" s="451" t="s">
        <v>10</v>
      </c>
      <c r="D32" s="452"/>
      <c r="E32" s="452"/>
      <c r="F32" s="452"/>
      <c r="G32" s="452"/>
      <c r="H32" s="452"/>
      <c r="I32" s="453"/>
      <c r="J32" s="451" t="s">
        <v>555</v>
      </c>
      <c r="K32" s="453"/>
      <c r="L32" s="454" t="s">
        <v>556</v>
      </c>
      <c r="M32" s="453"/>
      <c r="N32" s="455" t="s">
        <v>14</v>
      </c>
      <c r="O32" s="339"/>
      <c r="P32" s="339"/>
      <c r="Q32" s="339"/>
      <c r="R32" s="339"/>
      <c r="S32" s="339"/>
      <c r="T32" s="339"/>
      <c r="U32" s="339"/>
      <c r="V32" s="339"/>
      <c r="W32" s="339"/>
      <c r="X32" s="339"/>
      <c r="Y32" s="339"/>
      <c r="Z32" s="339"/>
    </row>
    <row r="33" ht="33.0" customHeight="1">
      <c r="A33" s="339"/>
      <c r="B33" s="456" t="s">
        <v>51</v>
      </c>
      <c r="C33" s="457" t="s">
        <v>52</v>
      </c>
      <c r="D33" s="458"/>
      <c r="E33" s="458"/>
      <c r="F33" s="458"/>
      <c r="G33" s="458"/>
      <c r="H33" s="458"/>
      <c r="I33" s="459"/>
      <c r="J33" s="457"/>
      <c r="K33" s="459"/>
      <c r="L33" s="457" t="s">
        <v>559</v>
      </c>
      <c r="M33" s="459"/>
      <c r="N33" s="460"/>
      <c r="O33" s="339"/>
      <c r="P33" s="339"/>
      <c r="Q33" s="339"/>
      <c r="R33" s="339"/>
      <c r="S33" s="339"/>
      <c r="T33" s="339"/>
      <c r="U33" s="339"/>
      <c r="V33" s="339"/>
      <c r="W33" s="339"/>
      <c r="X33" s="339"/>
      <c r="Y33" s="339"/>
      <c r="Z33" s="339"/>
    </row>
    <row r="34" ht="4.5" customHeight="1">
      <c r="A34" s="339"/>
      <c r="B34" s="587"/>
      <c r="C34" s="588"/>
      <c r="D34" s="588"/>
      <c r="E34" s="588"/>
      <c r="F34" s="588"/>
      <c r="G34" s="588"/>
      <c r="H34" s="588"/>
      <c r="I34" s="588"/>
      <c r="J34" s="588"/>
      <c r="K34" s="588"/>
      <c r="L34" s="588"/>
      <c r="M34" s="588"/>
      <c r="N34" s="589"/>
      <c r="O34" s="339"/>
      <c r="P34" s="339"/>
      <c r="Q34" s="339"/>
      <c r="R34" s="339"/>
      <c r="S34" s="339"/>
      <c r="T34" s="339"/>
      <c r="U34" s="339"/>
      <c r="V34" s="339"/>
      <c r="W34" s="339"/>
      <c r="X34" s="339"/>
      <c r="Y34" s="339"/>
      <c r="Z34" s="339"/>
    </row>
    <row r="35" ht="19.5" customHeight="1">
      <c r="A35" s="339"/>
      <c r="B35" s="464" t="s">
        <v>560</v>
      </c>
      <c r="C35" s="32"/>
      <c r="D35" s="32"/>
      <c r="E35" s="32"/>
      <c r="F35" s="32"/>
      <c r="G35" s="32"/>
      <c r="H35" s="32"/>
      <c r="I35" s="32"/>
      <c r="J35" s="32"/>
      <c r="K35" s="32"/>
      <c r="L35" s="32"/>
      <c r="M35" s="32"/>
      <c r="N35" s="465"/>
      <c r="O35" s="339"/>
      <c r="P35" s="339"/>
      <c r="Q35" s="339"/>
      <c r="R35" s="339"/>
      <c r="S35" s="339"/>
      <c r="T35" s="339"/>
      <c r="U35" s="339"/>
      <c r="V35" s="339"/>
      <c r="W35" s="339"/>
      <c r="X35" s="339"/>
      <c r="Y35" s="339"/>
      <c r="Z35" s="339"/>
    </row>
    <row r="36" ht="5.25" customHeight="1">
      <c r="A36" s="339"/>
      <c r="B36" s="590"/>
      <c r="C36" s="351"/>
      <c r="D36" s="351"/>
      <c r="E36" s="351"/>
      <c r="F36" s="351"/>
      <c r="G36" s="351"/>
      <c r="H36" s="351"/>
      <c r="I36" s="351"/>
      <c r="J36" s="351"/>
      <c r="K36" s="351"/>
      <c r="L36" s="351"/>
      <c r="M36" s="351"/>
      <c r="N36" s="352"/>
      <c r="O36" s="339"/>
      <c r="P36" s="339"/>
      <c r="Q36" s="339"/>
      <c r="R36" s="339"/>
      <c r="S36" s="339"/>
      <c r="T36" s="339"/>
      <c r="U36" s="339"/>
      <c r="V36" s="339"/>
      <c r="W36" s="339"/>
      <c r="X36" s="339"/>
      <c r="Y36" s="339"/>
      <c r="Z36" s="339"/>
    </row>
    <row r="37" ht="21.0" customHeight="1">
      <c r="A37" s="339"/>
      <c r="B37" s="469" t="s">
        <v>522</v>
      </c>
      <c r="C37" s="451" t="s">
        <v>10</v>
      </c>
      <c r="D37" s="452"/>
      <c r="E37" s="452"/>
      <c r="F37" s="452"/>
      <c r="G37" s="452"/>
      <c r="H37" s="452"/>
      <c r="I37" s="453"/>
      <c r="J37" s="470" t="s">
        <v>561</v>
      </c>
      <c r="K37" s="470" t="s">
        <v>562</v>
      </c>
      <c r="L37" s="451" t="s">
        <v>563</v>
      </c>
      <c r="M37" s="453"/>
      <c r="N37" s="471" t="s">
        <v>564</v>
      </c>
      <c r="O37" s="339"/>
      <c r="P37" s="339"/>
      <c r="Q37" s="339"/>
      <c r="R37" s="339"/>
      <c r="S37" s="339"/>
      <c r="T37" s="339"/>
      <c r="U37" s="339"/>
      <c r="V37" s="339"/>
      <c r="W37" s="339"/>
      <c r="X37" s="339"/>
      <c r="Y37" s="339"/>
      <c r="Z37" s="339"/>
    </row>
    <row r="38" ht="21.0" customHeight="1">
      <c r="A38" s="339"/>
      <c r="B38" s="472" t="s">
        <v>609</v>
      </c>
      <c r="C38" s="473" t="s">
        <v>610</v>
      </c>
      <c r="D38" s="29"/>
      <c r="E38" s="29"/>
      <c r="F38" s="29"/>
      <c r="G38" s="29"/>
      <c r="H38" s="29"/>
      <c r="I38" s="30"/>
      <c r="J38" s="474"/>
      <c r="K38" s="475" t="str">
        <f>IFERROR(VLOOKUP(B38,[6]EQUIPOS!$C$6:$G$155,5,0),0)</f>
        <v>#ERROR!</v>
      </c>
      <c r="L38" s="476">
        <f t="shared" ref="L38:L41" si="1">1/418</f>
        <v>0.002392344498</v>
      </c>
      <c r="M38" s="30"/>
      <c r="N38" s="477" t="str">
        <f t="shared" ref="N38:N51" si="2">K38*L38</f>
        <v>#ERROR!</v>
      </c>
      <c r="O38" s="339"/>
      <c r="P38" s="339"/>
      <c r="Q38" s="339"/>
      <c r="R38" s="339"/>
      <c r="S38" s="339"/>
      <c r="T38" s="339"/>
      <c r="U38" s="339"/>
      <c r="V38" s="339"/>
      <c r="W38" s="339"/>
      <c r="X38" s="339"/>
      <c r="Y38" s="339"/>
      <c r="Z38" s="339"/>
    </row>
    <row r="39" ht="21.0" customHeight="1">
      <c r="A39" s="339"/>
      <c r="B39" s="478" t="s">
        <v>611</v>
      </c>
      <c r="C39" s="479" t="s">
        <v>612</v>
      </c>
      <c r="D39" s="32"/>
      <c r="E39" s="32"/>
      <c r="F39" s="32"/>
      <c r="G39" s="32"/>
      <c r="H39" s="32"/>
      <c r="I39" s="33"/>
      <c r="J39" s="480"/>
      <c r="K39" s="591" t="str">
        <f>VLOOKUP(B39,[6]EQUIPOS!$C$6:$G$137,5,0)</f>
        <v>#ERROR!</v>
      </c>
      <c r="L39" s="481">
        <f t="shared" si="1"/>
        <v>0.002392344498</v>
      </c>
      <c r="M39" s="33"/>
      <c r="N39" s="477" t="str">
        <f t="shared" si="2"/>
        <v>#ERROR!</v>
      </c>
      <c r="O39" s="339"/>
      <c r="P39" s="339"/>
      <c r="Q39" s="339"/>
      <c r="R39" s="339"/>
      <c r="S39" s="339"/>
      <c r="T39" s="339"/>
      <c r="U39" s="339"/>
      <c r="V39" s="339"/>
      <c r="W39" s="339"/>
      <c r="X39" s="339"/>
      <c r="Y39" s="339"/>
      <c r="Z39" s="339"/>
    </row>
    <row r="40" ht="21.0" customHeight="1">
      <c r="A40" s="339"/>
      <c r="B40" s="478" t="s">
        <v>613</v>
      </c>
      <c r="C40" s="479" t="s">
        <v>614</v>
      </c>
      <c r="D40" s="32"/>
      <c r="E40" s="32"/>
      <c r="F40" s="32"/>
      <c r="G40" s="32"/>
      <c r="H40" s="32"/>
      <c r="I40" s="33"/>
      <c r="J40" s="480"/>
      <c r="K40" s="591" t="str">
        <f>VLOOKUP(B40,[6]EQUIPOS!$C$6:$G$137,5,0)</f>
        <v>#ERROR!</v>
      </c>
      <c r="L40" s="481">
        <f t="shared" si="1"/>
        <v>0.002392344498</v>
      </c>
      <c r="M40" s="33"/>
      <c r="N40" s="477" t="str">
        <f t="shared" si="2"/>
        <v>#ERROR!</v>
      </c>
      <c r="O40" s="339"/>
      <c r="P40" s="339"/>
      <c r="Q40" s="339"/>
      <c r="R40" s="339"/>
      <c r="S40" s="339"/>
      <c r="T40" s="339"/>
      <c r="U40" s="339"/>
      <c r="V40" s="339"/>
      <c r="W40" s="339"/>
      <c r="X40" s="339"/>
      <c r="Y40" s="339"/>
      <c r="Z40" s="339"/>
    </row>
    <row r="41" ht="21.0" customHeight="1">
      <c r="A41" s="339"/>
      <c r="B41" s="478" t="s">
        <v>615</v>
      </c>
      <c r="C41" s="479" t="s">
        <v>616</v>
      </c>
      <c r="D41" s="32"/>
      <c r="E41" s="32"/>
      <c r="F41" s="32"/>
      <c r="G41" s="32"/>
      <c r="H41" s="32"/>
      <c r="I41" s="33"/>
      <c r="J41" s="480"/>
      <c r="K41" s="591" t="str">
        <f>VLOOKUP(B41,[6]EQUIPOS!$C$6:$G$137,5,0)</f>
        <v>#ERROR!</v>
      </c>
      <c r="L41" s="481">
        <f t="shared" si="1"/>
        <v>0.002392344498</v>
      </c>
      <c r="M41" s="33"/>
      <c r="N41" s="477" t="str">
        <f t="shared" si="2"/>
        <v>#ERROR!</v>
      </c>
      <c r="O41" s="339"/>
      <c r="P41" s="339"/>
      <c r="Q41" s="339"/>
      <c r="R41" s="339"/>
      <c r="S41" s="339"/>
      <c r="T41" s="339"/>
      <c r="U41" s="339"/>
      <c r="V41" s="339"/>
      <c r="W41" s="339"/>
      <c r="X41" s="339"/>
      <c r="Y41" s="339"/>
      <c r="Z41" s="339"/>
    </row>
    <row r="42" ht="21.0" customHeight="1">
      <c r="A42" s="339"/>
      <c r="B42" s="478"/>
      <c r="C42" s="479"/>
      <c r="D42" s="32"/>
      <c r="E42" s="32"/>
      <c r="F42" s="32"/>
      <c r="G42" s="32"/>
      <c r="H42" s="32"/>
      <c r="I42" s="33"/>
      <c r="J42" s="480"/>
      <c r="K42" s="591"/>
      <c r="L42" s="481"/>
      <c r="M42" s="33"/>
      <c r="N42" s="477">
        <f t="shared" si="2"/>
        <v>0</v>
      </c>
      <c r="O42" s="339"/>
      <c r="P42" s="339"/>
      <c r="Q42" s="339"/>
      <c r="R42" s="339"/>
      <c r="S42" s="339"/>
      <c r="T42" s="339"/>
      <c r="U42" s="339"/>
      <c r="V42" s="339"/>
      <c r="W42" s="339"/>
      <c r="X42" s="339"/>
      <c r="Y42" s="339"/>
      <c r="Z42" s="339"/>
    </row>
    <row r="43" ht="21.0" customHeight="1">
      <c r="A43" s="339"/>
      <c r="B43" s="478"/>
      <c r="C43" s="479"/>
      <c r="D43" s="32"/>
      <c r="E43" s="32"/>
      <c r="F43" s="32"/>
      <c r="G43" s="32"/>
      <c r="H43" s="32"/>
      <c r="I43" s="33"/>
      <c r="J43" s="480"/>
      <c r="K43" s="591"/>
      <c r="L43" s="481"/>
      <c r="M43" s="33"/>
      <c r="N43" s="477">
        <f t="shared" si="2"/>
        <v>0</v>
      </c>
      <c r="O43" s="339"/>
      <c r="P43" s="339"/>
      <c r="Q43" s="339"/>
      <c r="R43" s="339"/>
      <c r="S43" s="339"/>
      <c r="T43" s="339"/>
      <c r="U43" s="339"/>
      <c r="V43" s="339"/>
      <c r="W43" s="339"/>
      <c r="X43" s="339"/>
      <c r="Y43" s="339"/>
      <c r="Z43" s="339"/>
    </row>
    <row r="44" ht="21.0" customHeight="1">
      <c r="A44" s="339"/>
      <c r="B44" s="478"/>
      <c r="C44" s="479"/>
      <c r="D44" s="32"/>
      <c r="E44" s="32"/>
      <c r="F44" s="32"/>
      <c r="G44" s="32"/>
      <c r="H44" s="32"/>
      <c r="I44" s="33"/>
      <c r="J44" s="480"/>
      <c r="K44" s="591"/>
      <c r="L44" s="481"/>
      <c r="M44" s="33"/>
      <c r="N44" s="477">
        <f t="shared" si="2"/>
        <v>0</v>
      </c>
      <c r="O44" s="339"/>
      <c r="P44" s="339"/>
      <c r="Q44" s="339"/>
      <c r="R44" s="339"/>
      <c r="S44" s="339"/>
      <c r="T44" s="339"/>
      <c r="U44" s="339"/>
      <c r="V44" s="339"/>
      <c r="W44" s="339"/>
      <c r="X44" s="339"/>
      <c r="Y44" s="339"/>
      <c r="Z44" s="339"/>
    </row>
    <row r="45" ht="21.0" customHeight="1">
      <c r="A45" s="339"/>
      <c r="B45" s="478"/>
      <c r="C45" s="479"/>
      <c r="D45" s="32"/>
      <c r="E45" s="32"/>
      <c r="F45" s="32"/>
      <c r="G45" s="32"/>
      <c r="H45" s="32"/>
      <c r="I45" s="33"/>
      <c r="J45" s="480"/>
      <c r="K45" s="591"/>
      <c r="L45" s="481"/>
      <c r="M45" s="33"/>
      <c r="N45" s="477">
        <f t="shared" si="2"/>
        <v>0</v>
      </c>
      <c r="O45" s="339"/>
      <c r="P45" s="339"/>
      <c r="Q45" s="339"/>
      <c r="R45" s="339"/>
      <c r="S45" s="339"/>
      <c r="T45" s="339"/>
      <c r="U45" s="339"/>
      <c r="V45" s="339"/>
      <c r="W45" s="339"/>
      <c r="X45" s="339"/>
      <c r="Y45" s="339"/>
      <c r="Z45" s="339"/>
    </row>
    <row r="46" ht="21.0" customHeight="1">
      <c r="A46" s="339"/>
      <c r="B46" s="478"/>
      <c r="C46" s="479"/>
      <c r="D46" s="32"/>
      <c r="E46" s="32"/>
      <c r="F46" s="32"/>
      <c r="G46" s="32"/>
      <c r="H46" s="32"/>
      <c r="I46" s="33"/>
      <c r="J46" s="480"/>
      <c r="K46" s="591"/>
      <c r="L46" s="481"/>
      <c r="M46" s="33"/>
      <c r="N46" s="477">
        <f t="shared" si="2"/>
        <v>0</v>
      </c>
      <c r="O46" s="339"/>
      <c r="P46" s="339"/>
      <c r="Q46" s="339"/>
      <c r="R46" s="339"/>
      <c r="S46" s="339"/>
      <c r="T46" s="339"/>
      <c r="U46" s="339"/>
      <c r="V46" s="339"/>
      <c r="W46" s="339"/>
      <c r="X46" s="339"/>
      <c r="Y46" s="339"/>
      <c r="Z46" s="339"/>
    </row>
    <row r="47" ht="21.0" customHeight="1">
      <c r="A47" s="339"/>
      <c r="B47" s="478"/>
      <c r="C47" s="479"/>
      <c r="D47" s="32"/>
      <c r="E47" s="32"/>
      <c r="F47" s="32"/>
      <c r="G47" s="32"/>
      <c r="H47" s="32"/>
      <c r="I47" s="33"/>
      <c r="J47" s="480"/>
      <c r="K47" s="591"/>
      <c r="L47" s="481"/>
      <c r="M47" s="33"/>
      <c r="N47" s="477">
        <f t="shared" si="2"/>
        <v>0</v>
      </c>
      <c r="O47" s="339"/>
      <c r="P47" s="339"/>
      <c r="Q47" s="339"/>
      <c r="R47" s="339"/>
      <c r="S47" s="339"/>
      <c r="T47" s="339"/>
      <c r="U47" s="339"/>
      <c r="V47" s="339"/>
      <c r="W47" s="339"/>
      <c r="X47" s="339"/>
      <c r="Y47" s="339"/>
      <c r="Z47" s="339"/>
    </row>
    <row r="48" ht="21.0" customHeight="1">
      <c r="A48" s="339"/>
      <c r="B48" s="478"/>
      <c r="C48" s="479"/>
      <c r="D48" s="32"/>
      <c r="E48" s="32"/>
      <c r="F48" s="32"/>
      <c r="G48" s="32"/>
      <c r="H48" s="32"/>
      <c r="I48" s="33"/>
      <c r="J48" s="480"/>
      <c r="K48" s="591"/>
      <c r="L48" s="481"/>
      <c r="M48" s="33"/>
      <c r="N48" s="477">
        <f t="shared" si="2"/>
        <v>0</v>
      </c>
      <c r="O48" s="339"/>
      <c r="P48" s="339"/>
      <c r="Q48" s="339"/>
      <c r="R48" s="339"/>
      <c r="S48" s="339"/>
      <c r="T48" s="339"/>
      <c r="U48" s="339"/>
      <c r="V48" s="339"/>
      <c r="W48" s="339"/>
      <c r="X48" s="339"/>
      <c r="Y48" s="339"/>
      <c r="Z48" s="339"/>
    </row>
    <row r="49" ht="21.0" customHeight="1">
      <c r="A49" s="339"/>
      <c r="B49" s="478"/>
      <c r="C49" s="479"/>
      <c r="D49" s="32"/>
      <c r="E49" s="32"/>
      <c r="F49" s="32"/>
      <c r="G49" s="32"/>
      <c r="H49" s="32"/>
      <c r="I49" s="33"/>
      <c r="J49" s="480"/>
      <c r="K49" s="591"/>
      <c r="L49" s="481"/>
      <c r="M49" s="33"/>
      <c r="N49" s="477">
        <f t="shared" si="2"/>
        <v>0</v>
      </c>
      <c r="O49" s="339"/>
      <c r="P49" s="339"/>
      <c r="Q49" s="339"/>
      <c r="R49" s="339"/>
      <c r="S49" s="339"/>
      <c r="T49" s="339"/>
      <c r="U49" s="339"/>
      <c r="V49" s="339"/>
      <c r="W49" s="339"/>
      <c r="X49" s="339"/>
      <c r="Y49" s="339"/>
      <c r="Z49" s="339"/>
    </row>
    <row r="50" ht="21.0" customHeight="1">
      <c r="A50" s="339"/>
      <c r="B50" s="478"/>
      <c r="C50" s="479"/>
      <c r="D50" s="32"/>
      <c r="E50" s="32"/>
      <c r="F50" s="32"/>
      <c r="G50" s="32"/>
      <c r="H50" s="32"/>
      <c r="I50" s="33"/>
      <c r="J50" s="480"/>
      <c r="K50" s="591"/>
      <c r="L50" s="481"/>
      <c r="M50" s="33"/>
      <c r="N50" s="477">
        <f t="shared" si="2"/>
        <v>0</v>
      </c>
      <c r="O50" s="339"/>
      <c r="P50" s="339"/>
      <c r="Q50" s="339"/>
      <c r="R50" s="339"/>
      <c r="S50" s="339"/>
      <c r="T50" s="339"/>
      <c r="U50" s="339"/>
      <c r="V50" s="339"/>
      <c r="W50" s="339"/>
      <c r="X50" s="339"/>
      <c r="Y50" s="339"/>
      <c r="Z50" s="339"/>
    </row>
    <row r="51" ht="21.0" customHeight="1">
      <c r="A51" s="339"/>
      <c r="B51" s="478"/>
      <c r="C51" s="479"/>
      <c r="D51" s="32"/>
      <c r="E51" s="32"/>
      <c r="F51" s="32"/>
      <c r="G51" s="32"/>
      <c r="H51" s="32"/>
      <c r="I51" s="33"/>
      <c r="J51" s="480"/>
      <c r="K51" s="591"/>
      <c r="L51" s="481"/>
      <c r="M51" s="33"/>
      <c r="N51" s="477">
        <f t="shared" si="2"/>
        <v>0</v>
      </c>
      <c r="O51" s="339"/>
      <c r="P51" s="339"/>
      <c r="Q51" s="339"/>
      <c r="R51" s="339"/>
      <c r="S51" s="339"/>
      <c r="T51" s="339"/>
      <c r="U51" s="339"/>
      <c r="V51" s="339"/>
      <c r="W51" s="339"/>
      <c r="X51" s="339"/>
      <c r="Y51" s="339"/>
      <c r="Z51" s="339"/>
    </row>
    <row r="52" ht="21.0" customHeight="1">
      <c r="A52" s="339"/>
      <c r="B52" s="482"/>
      <c r="C52" s="483" t="s">
        <v>569</v>
      </c>
      <c r="D52" s="458"/>
      <c r="E52" s="458"/>
      <c r="F52" s="458"/>
      <c r="G52" s="458"/>
      <c r="H52" s="458"/>
      <c r="I52" s="459"/>
      <c r="J52" s="484"/>
      <c r="K52" s="592"/>
      <c r="L52" s="486">
        <v>0.01</v>
      </c>
      <c r="M52" s="459"/>
      <c r="N52" s="487" t="str">
        <f>L52*N98</f>
        <v>#REF!</v>
      </c>
      <c r="O52" s="339"/>
      <c r="P52" s="339"/>
      <c r="Q52" s="339"/>
      <c r="R52" s="339"/>
      <c r="S52" s="339"/>
      <c r="T52" s="339"/>
      <c r="U52" s="339"/>
      <c r="V52" s="339"/>
      <c r="W52" s="339"/>
      <c r="X52" s="339"/>
      <c r="Y52" s="339"/>
      <c r="Z52" s="339"/>
    </row>
    <row r="53" ht="14.25" customHeight="1">
      <c r="A53" s="339"/>
      <c r="B53" s="488" t="s">
        <v>570</v>
      </c>
      <c r="C53" s="367"/>
      <c r="D53" s="367"/>
      <c r="E53" s="367"/>
      <c r="F53" s="367"/>
      <c r="G53" s="367"/>
      <c r="H53" s="367"/>
      <c r="I53" s="367"/>
      <c r="J53" s="367"/>
      <c r="K53" s="367"/>
      <c r="L53" s="367"/>
      <c r="M53" s="368"/>
      <c r="N53" s="489" t="str">
        <f>SUM(N38:N52)</f>
        <v>#ERROR!</v>
      </c>
      <c r="O53" s="339"/>
      <c r="P53" s="339"/>
      <c r="Q53" s="339"/>
      <c r="R53" s="339"/>
      <c r="S53" s="339"/>
      <c r="T53" s="339"/>
      <c r="U53" s="339"/>
      <c r="V53" s="339"/>
      <c r="W53" s="339"/>
      <c r="X53" s="339"/>
      <c r="Y53" s="339"/>
      <c r="Z53" s="339"/>
    </row>
    <row r="54" ht="3.0" customHeight="1">
      <c r="A54" s="339"/>
      <c r="B54" s="490"/>
      <c r="C54" s="448"/>
      <c r="D54" s="448"/>
      <c r="E54" s="448"/>
      <c r="F54" s="448"/>
      <c r="G54" s="448"/>
      <c r="H54" s="448"/>
      <c r="I54" s="448"/>
      <c r="J54" s="448"/>
      <c r="K54" s="448"/>
      <c r="L54" s="448"/>
      <c r="M54" s="448"/>
      <c r="N54" s="449"/>
      <c r="O54" s="339"/>
      <c r="P54" s="339"/>
      <c r="Q54" s="339"/>
      <c r="R54" s="339"/>
      <c r="S54" s="339"/>
      <c r="T54" s="339"/>
      <c r="U54" s="339"/>
      <c r="V54" s="339"/>
      <c r="W54" s="339"/>
      <c r="X54" s="339"/>
      <c r="Y54" s="339"/>
      <c r="Z54" s="339"/>
    </row>
    <row r="55" ht="19.5" customHeight="1">
      <c r="A55" s="419"/>
      <c r="B55" s="491" t="s">
        <v>571</v>
      </c>
      <c r="C55" s="32"/>
      <c r="D55" s="32"/>
      <c r="E55" s="32"/>
      <c r="F55" s="32"/>
      <c r="G55" s="32"/>
      <c r="H55" s="32"/>
      <c r="I55" s="32"/>
      <c r="J55" s="32"/>
      <c r="K55" s="32"/>
      <c r="L55" s="32"/>
      <c r="M55" s="32"/>
      <c r="N55" s="465"/>
      <c r="O55" s="419"/>
      <c r="P55" s="419"/>
      <c r="Q55" s="419"/>
      <c r="R55" s="419"/>
      <c r="S55" s="419"/>
      <c r="T55" s="419"/>
      <c r="U55" s="419"/>
      <c r="V55" s="419"/>
      <c r="W55" s="419"/>
      <c r="X55" s="419"/>
      <c r="Y55" s="419"/>
      <c r="Z55" s="419"/>
    </row>
    <row r="56" ht="6.75" customHeight="1">
      <c r="A56" s="339"/>
      <c r="B56" s="492"/>
      <c r="C56" s="467"/>
      <c r="D56" s="467"/>
      <c r="E56" s="467"/>
      <c r="F56" s="467"/>
      <c r="G56" s="467"/>
      <c r="H56" s="467"/>
      <c r="I56" s="467"/>
      <c r="J56" s="467"/>
      <c r="K56" s="467"/>
      <c r="L56" s="467"/>
      <c r="M56" s="467"/>
      <c r="N56" s="468"/>
      <c r="O56" s="339"/>
      <c r="P56" s="339"/>
      <c r="Q56" s="339"/>
      <c r="R56" s="339"/>
      <c r="S56" s="339"/>
      <c r="T56" s="339"/>
      <c r="U56" s="339"/>
      <c r="V56" s="339"/>
      <c r="W56" s="339"/>
      <c r="X56" s="339"/>
      <c r="Y56" s="339"/>
      <c r="Z56" s="339"/>
    </row>
    <row r="57" ht="21.0" customHeight="1">
      <c r="A57" s="339"/>
      <c r="B57" s="469" t="s">
        <v>522</v>
      </c>
      <c r="C57" s="451" t="s">
        <v>10</v>
      </c>
      <c r="D57" s="452"/>
      <c r="E57" s="452"/>
      <c r="F57" s="452"/>
      <c r="G57" s="452"/>
      <c r="H57" s="452"/>
      <c r="I57" s="453"/>
      <c r="J57" s="470" t="s">
        <v>556</v>
      </c>
      <c r="K57" s="470" t="s">
        <v>14</v>
      </c>
      <c r="L57" s="451" t="s">
        <v>572</v>
      </c>
      <c r="M57" s="453"/>
      <c r="N57" s="471" t="s">
        <v>564</v>
      </c>
      <c r="O57" s="339"/>
      <c r="P57" s="339"/>
      <c r="Q57" s="339"/>
      <c r="R57" s="339"/>
      <c r="S57" s="339"/>
      <c r="T57" s="339"/>
      <c r="U57" s="339"/>
      <c r="V57" s="339"/>
      <c r="W57" s="339"/>
      <c r="X57" s="339"/>
      <c r="Y57" s="339"/>
      <c r="Z57" s="339"/>
    </row>
    <row r="58" ht="14.25" customHeight="1">
      <c r="A58" s="339"/>
      <c r="B58" s="472" t="s">
        <v>617</v>
      </c>
      <c r="C58" s="473" t="s">
        <v>618</v>
      </c>
      <c r="D58" s="29"/>
      <c r="E58" s="29"/>
      <c r="F58" s="29"/>
      <c r="G58" s="29"/>
      <c r="H58" s="29"/>
      <c r="I58" s="30"/>
      <c r="J58" s="493" t="s">
        <v>575</v>
      </c>
      <c r="K58" s="494">
        <v>0.01</v>
      </c>
      <c r="L58" s="495" t="str">
        <f>VLOOKUP(B58,[6]MATERIALES!$C$6:$F$373,4,0)</f>
        <v>#ERROR!</v>
      </c>
      <c r="M58" s="30"/>
      <c r="N58" s="496" t="str">
        <f t="shared" ref="N58:N72" si="3">K58*L58</f>
        <v>#ERROR!</v>
      </c>
      <c r="O58" s="339"/>
      <c r="P58" s="339"/>
      <c r="Q58" s="339"/>
      <c r="R58" s="339"/>
      <c r="S58" s="339"/>
      <c r="T58" s="339"/>
      <c r="U58" s="339"/>
      <c r="V58" s="339"/>
      <c r="W58" s="339"/>
      <c r="X58" s="339"/>
      <c r="Y58" s="339"/>
      <c r="Z58" s="339"/>
    </row>
    <row r="59" ht="14.25" customHeight="1">
      <c r="A59" s="339"/>
      <c r="B59" s="478" t="s">
        <v>619</v>
      </c>
      <c r="C59" s="479" t="s">
        <v>620</v>
      </c>
      <c r="D59" s="32"/>
      <c r="E59" s="32"/>
      <c r="F59" s="32"/>
      <c r="G59" s="32"/>
      <c r="H59" s="32"/>
      <c r="I59" s="33"/>
      <c r="J59" s="497" t="s">
        <v>621</v>
      </c>
      <c r="K59" s="498">
        <v>1.25</v>
      </c>
      <c r="L59" s="499" t="str">
        <f>VLOOKUP(B59,[6]MATERIALES!$C$6:$F$373,4,0)</f>
        <v>#ERROR!</v>
      </c>
      <c r="M59" s="33"/>
      <c r="N59" s="496" t="str">
        <f t="shared" si="3"/>
        <v>#ERROR!</v>
      </c>
      <c r="O59" s="339"/>
      <c r="P59" s="339"/>
      <c r="Q59" s="339"/>
      <c r="R59" s="339"/>
      <c r="S59" s="339"/>
      <c r="T59" s="339"/>
      <c r="U59" s="339"/>
      <c r="V59" s="339"/>
      <c r="W59" s="339"/>
      <c r="X59" s="339"/>
      <c r="Y59" s="339"/>
      <c r="Z59" s="339"/>
    </row>
    <row r="60" ht="14.25" customHeight="1">
      <c r="A60" s="339"/>
      <c r="B60" s="478"/>
      <c r="C60" s="479"/>
      <c r="D60" s="32"/>
      <c r="E60" s="32"/>
      <c r="F60" s="32"/>
      <c r="G60" s="32"/>
      <c r="H60" s="32"/>
      <c r="I60" s="33"/>
      <c r="J60" s="497"/>
      <c r="K60" s="498"/>
      <c r="L60" s="499"/>
      <c r="M60" s="33"/>
      <c r="N60" s="496">
        <f t="shared" si="3"/>
        <v>0</v>
      </c>
      <c r="O60" s="339"/>
      <c r="P60" s="339"/>
      <c r="Q60" s="339"/>
      <c r="R60" s="339"/>
      <c r="S60" s="339"/>
      <c r="T60" s="339"/>
      <c r="U60" s="339"/>
      <c r="V60" s="339"/>
      <c r="W60" s="339"/>
      <c r="X60" s="339"/>
      <c r="Y60" s="339"/>
      <c r="Z60" s="339"/>
    </row>
    <row r="61" ht="14.25" customHeight="1">
      <c r="A61" s="339"/>
      <c r="B61" s="478"/>
      <c r="C61" s="479"/>
      <c r="D61" s="32"/>
      <c r="E61" s="32"/>
      <c r="F61" s="32"/>
      <c r="G61" s="32"/>
      <c r="H61" s="32"/>
      <c r="I61" s="33"/>
      <c r="J61" s="497"/>
      <c r="K61" s="498"/>
      <c r="L61" s="499"/>
      <c r="M61" s="33"/>
      <c r="N61" s="496">
        <f t="shared" si="3"/>
        <v>0</v>
      </c>
      <c r="O61" s="339"/>
      <c r="P61" s="339"/>
      <c r="Q61" s="339"/>
      <c r="R61" s="339"/>
      <c r="S61" s="339"/>
      <c r="T61" s="339"/>
      <c r="U61" s="339"/>
      <c r="V61" s="339"/>
      <c r="W61" s="339"/>
      <c r="X61" s="339"/>
      <c r="Y61" s="339"/>
      <c r="Z61" s="339"/>
    </row>
    <row r="62" ht="14.25" customHeight="1">
      <c r="A62" s="339"/>
      <c r="B62" s="478"/>
      <c r="C62" s="479"/>
      <c r="D62" s="32"/>
      <c r="E62" s="32"/>
      <c r="F62" s="32"/>
      <c r="G62" s="32"/>
      <c r="H62" s="32"/>
      <c r="I62" s="33"/>
      <c r="J62" s="497"/>
      <c r="K62" s="498"/>
      <c r="L62" s="499"/>
      <c r="M62" s="33"/>
      <c r="N62" s="496">
        <f t="shared" si="3"/>
        <v>0</v>
      </c>
      <c r="O62" s="339"/>
      <c r="P62" s="339"/>
      <c r="Q62" s="339"/>
      <c r="R62" s="339"/>
      <c r="S62" s="339"/>
      <c r="T62" s="339"/>
      <c r="U62" s="339"/>
      <c r="V62" s="339"/>
      <c r="W62" s="339"/>
      <c r="X62" s="339"/>
      <c r="Y62" s="339"/>
      <c r="Z62" s="339"/>
    </row>
    <row r="63" ht="14.25" customHeight="1">
      <c r="A63" s="339"/>
      <c r="B63" s="478"/>
      <c r="C63" s="479"/>
      <c r="D63" s="32"/>
      <c r="E63" s="32"/>
      <c r="F63" s="32"/>
      <c r="G63" s="32"/>
      <c r="H63" s="32"/>
      <c r="I63" s="33"/>
      <c r="J63" s="497"/>
      <c r="K63" s="498"/>
      <c r="L63" s="499"/>
      <c r="M63" s="33"/>
      <c r="N63" s="496">
        <f t="shared" si="3"/>
        <v>0</v>
      </c>
      <c r="O63" s="339"/>
      <c r="P63" s="339"/>
      <c r="Q63" s="339"/>
      <c r="R63" s="339"/>
      <c r="S63" s="339"/>
      <c r="T63" s="339"/>
      <c r="U63" s="339"/>
      <c r="V63" s="339"/>
      <c r="W63" s="339"/>
      <c r="X63" s="339"/>
      <c r="Y63" s="339"/>
      <c r="Z63" s="339"/>
    </row>
    <row r="64" ht="14.25" customHeight="1">
      <c r="A64" s="339"/>
      <c r="B64" s="478"/>
      <c r="C64" s="479"/>
      <c r="D64" s="32"/>
      <c r="E64" s="32"/>
      <c r="F64" s="32"/>
      <c r="G64" s="32"/>
      <c r="H64" s="32"/>
      <c r="I64" s="33"/>
      <c r="J64" s="497"/>
      <c r="K64" s="498"/>
      <c r="L64" s="499"/>
      <c r="M64" s="33"/>
      <c r="N64" s="496">
        <f t="shared" si="3"/>
        <v>0</v>
      </c>
      <c r="O64" s="339"/>
      <c r="P64" s="339"/>
      <c r="Q64" s="339"/>
      <c r="R64" s="339"/>
      <c r="S64" s="339"/>
      <c r="T64" s="339"/>
      <c r="U64" s="339"/>
      <c r="V64" s="339"/>
      <c r="W64" s="339"/>
      <c r="X64" s="339"/>
      <c r="Y64" s="339"/>
      <c r="Z64" s="339"/>
    </row>
    <row r="65" ht="14.25" customHeight="1">
      <c r="A65" s="339"/>
      <c r="B65" s="478"/>
      <c r="C65" s="479"/>
      <c r="D65" s="32"/>
      <c r="E65" s="32"/>
      <c r="F65" s="32"/>
      <c r="G65" s="32"/>
      <c r="H65" s="32"/>
      <c r="I65" s="33"/>
      <c r="J65" s="497"/>
      <c r="K65" s="498"/>
      <c r="L65" s="499"/>
      <c r="M65" s="33"/>
      <c r="N65" s="496">
        <f t="shared" si="3"/>
        <v>0</v>
      </c>
      <c r="O65" s="339"/>
      <c r="P65" s="339"/>
      <c r="Q65" s="339"/>
      <c r="R65" s="339"/>
      <c r="S65" s="339"/>
      <c r="T65" s="339"/>
      <c r="U65" s="339"/>
      <c r="V65" s="339"/>
      <c r="W65" s="339"/>
      <c r="X65" s="339"/>
      <c r="Y65" s="339"/>
      <c r="Z65" s="339"/>
    </row>
    <row r="66" ht="14.25" customHeight="1">
      <c r="A66" s="339"/>
      <c r="B66" s="478"/>
      <c r="C66" s="479"/>
      <c r="D66" s="32"/>
      <c r="E66" s="32"/>
      <c r="F66" s="32"/>
      <c r="G66" s="32"/>
      <c r="H66" s="32"/>
      <c r="I66" s="33"/>
      <c r="J66" s="497"/>
      <c r="K66" s="498"/>
      <c r="L66" s="499"/>
      <c r="M66" s="33"/>
      <c r="N66" s="496">
        <f t="shared" si="3"/>
        <v>0</v>
      </c>
      <c r="O66" s="339"/>
      <c r="P66" s="339"/>
      <c r="Q66" s="339"/>
      <c r="R66" s="339"/>
      <c r="S66" s="339"/>
      <c r="T66" s="339"/>
      <c r="U66" s="339"/>
      <c r="V66" s="339"/>
      <c r="W66" s="339"/>
      <c r="X66" s="339"/>
      <c r="Y66" s="339"/>
      <c r="Z66" s="339"/>
    </row>
    <row r="67" ht="14.25" customHeight="1">
      <c r="A67" s="339"/>
      <c r="B67" s="478"/>
      <c r="C67" s="479"/>
      <c r="D67" s="32"/>
      <c r="E67" s="32"/>
      <c r="F67" s="32"/>
      <c r="G67" s="32"/>
      <c r="H67" s="32"/>
      <c r="I67" s="33"/>
      <c r="J67" s="497"/>
      <c r="K67" s="498"/>
      <c r="L67" s="499"/>
      <c r="M67" s="33"/>
      <c r="N67" s="496">
        <f t="shared" si="3"/>
        <v>0</v>
      </c>
      <c r="O67" s="339"/>
      <c r="P67" s="339"/>
      <c r="Q67" s="339"/>
      <c r="R67" s="339"/>
      <c r="S67" s="339"/>
      <c r="T67" s="339"/>
      <c r="U67" s="339"/>
      <c r="V67" s="339"/>
      <c r="W67" s="339"/>
      <c r="X67" s="339"/>
      <c r="Y67" s="339"/>
      <c r="Z67" s="339"/>
    </row>
    <row r="68" ht="14.25" customHeight="1">
      <c r="A68" s="339"/>
      <c r="B68" s="478"/>
      <c r="C68" s="479"/>
      <c r="D68" s="32"/>
      <c r="E68" s="32"/>
      <c r="F68" s="32"/>
      <c r="G68" s="32"/>
      <c r="H68" s="32"/>
      <c r="I68" s="33"/>
      <c r="J68" s="497"/>
      <c r="K68" s="498"/>
      <c r="L68" s="499"/>
      <c r="M68" s="33"/>
      <c r="N68" s="496">
        <f t="shared" si="3"/>
        <v>0</v>
      </c>
      <c r="O68" s="339"/>
      <c r="P68" s="339"/>
      <c r="Q68" s="339"/>
      <c r="R68" s="339"/>
      <c r="S68" s="339"/>
      <c r="T68" s="339"/>
      <c r="U68" s="339"/>
      <c r="V68" s="339"/>
      <c r="W68" s="339"/>
      <c r="X68" s="339"/>
      <c r="Y68" s="339"/>
      <c r="Z68" s="339"/>
    </row>
    <row r="69" ht="14.25" customHeight="1">
      <c r="A69" s="339"/>
      <c r="B69" s="478"/>
      <c r="C69" s="479"/>
      <c r="D69" s="32"/>
      <c r="E69" s="32"/>
      <c r="F69" s="32"/>
      <c r="G69" s="32"/>
      <c r="H69" s="32"/>
      <c r="I69" s="33"/>
      <c r="J69" s="497"/>
      <c r="K69" s="498"/>
      <c r="L69" s="499"/>
      <c r="M69" s="33"/>
      <c r="N69" s="496">
        <f t="shared" si="3"/>
        <v>0</v>
      </c>
      <c r="O69" s="339"/>
      <c r="P69" s="339"/>
      <c r="Q69" s="339"/>
      <c r="R69" s="339"/>
      <c r="S69" s="339"/>
      <c r="T69" s="339"/>
      <c r="U69" s="339"/>
      <c r="V69" s="339"/>
      <c r="W69" s="339"/>
      <c r="X69" s="339"/>
      <c r="Y69" s="339"/>
      <c r="Z69" s="339"/>
    </row>
    <row r="70" ht="14.25" customHeight="1">
      <c r="A70" s="339"/>
      <c r="B70" s="478"/>
      <c r="C70" s="479"/>
      <c r="D70" s="32"/>
      <c r="E70" s="32"/>
      <c r="F70" s="32"/>
      <c r="G70" s="32"/>
      <c r="H70" s="32"/>
      <c r="I70" s="33"/>
      <c r="J70" s="497"/>
      <c r="K70" s="498"/>
      <c r="L70" s="499"/>
      <c r="M70" s="33"/>
      <c r="N70" s="496">
        <f t="shared" si="3"/>
        <v>0</v>
      </c>
      <c r="O70" s="339"/>
      <c r="P70" s="339"/>
      <c r="Q70" s="339"/>
      <c r="R70" s="339"/>
      <c r="S70" s="339"/>
      <c r="T70" s="339"/>
      <c r="U70" s="339"/>
      <c r="V70" s="339"/>
      <c r="W70" s="339"/>
      <c r="X70" s="339"/>
      <c r="Y70" s="339"/>
      <c r="Z70" s="339"/>
    </row>
    <row r="71" ht="14.25" customHeight="1">
      <c r="A71" s="339"/>
      <c r="B71" s="478"/>
      <c r="C71" s="479"/>
      <c r="D71" s="32"/>
      <c r="E71" s="32"/>
      <c r="F71" s="32"/>
      <c r="G71" s="32"/>
      <c r="H71" s="32"/>
      <c r="I71" s="33"/>
      <c r="J71" s="497"/>
      <c r="K71" s="498"/>
      <c r="L71" s="499"/>
      <c r="M71" s="33"/>
      <c r="N71" s="496">
        <f t="shared" si="3"/>
        <v>0</v>
      </c>
      <c r="O71" s="339"/>
      <c r="P71" s="339"/>
      <c r="Q71" s="339"/>
      <c r="R71" s="339"/>
      <c r="S71" s="339"/>
      <c r="T71" s="339"/>
      <c r="U71" s="339"/>
      <c r="V71" s="339"/>
      <c r="W71" s="339"/>
      <c r="X71" s="339"/>
      <c r="Y71" s="339"/>
      <c r="Z71" s="339"/>
    </row>
    <row r="72" ht="14.25" customHeight="1">
      <c r="A72" s="339"/>
      <c r="B72" s="500"/>
      <c r="C72" s="483"/>
      <c r="D72" s="458"/>
      <c r="E72" s="458"/>
      <c r="F72" s="458"/>
      <c r="G72" s="458"/>
      <c r="H72" s="458"/>
      <c r="I72" s="459"/>
      <c r="J72" s="484"/>
      <c r="K72" s="501"/>
      <c r="L72" s="502"/>
      <c r="M72" s="459"/>
      <c r="N72" s="503">
        <f t="shared" si="3"/>
        <v>0</v>
      </c>
      <c r="O72" s="339"/>
      <c r="P72" s="339"/>
      <c r="Q72" s="339"/>
      <c r="R72" s="339"/>
      <c r="S72" s="339"/>
      <c r="T72" s="339"/>
      <c r="U72" s="339"/>
      <c r="V72" s="339"/>
      <c r="W72" s="339"/>
      <c r="X72" s="339"/>
      <c r="Y72" s="339"/>
      <c r="Z72" s="339"/>
    </row>
    <row r="73" ht="14.25" customHeight="1">
      <c r="A73" s="339"/>
      <c r="B73" s="488" t="s">
        <v>570</v>
      </c>
      <c r="C73" s="367"/>
      <c r="D73" s="367"/>
      <c r="E73" s="367"/>
      <c r="F73" s="367"/>
      <c r="G73" s="367"/>
      <c r="H73" s="367"/>
      <c r="I73" s="367"/>
      <c r="J73" s="367"/>
      <c r="K73" s="367"/>
      <c r="L73" s="367"/>
      <c r="M73" s="368"/>
      <c r="N73" s="504" t="str">
        <f>SUM(N58:N72)</f>
        <v>#ERROR!</v>
      </c>
      <c r="O73" s="339"/>
      <c r="P73" s="339"/>
      <c r="Q73" s="339"/>
      <c r="R73" s="339"/>
      <c r="S73" s="339"/>
      <c r="T73" s="339"/>
      <c r="U73" s="339"/>
      <c r="V73" s="339"/>
      <c r="W73" s="339"/>
      <c r="X73" s="339"/>
      <c r="Y73" s="339"/>
      <c r="Z73" s="339"/>
    </row>
    <row r="74" ht="4.5" customHeight="1">
      <c r="A74" s="339"/>
      <c r="B74" s="447"/>
      <c r="C74" s="448"/>
      <c r="D74" s="448"/>
      <c r="E74" s="448"/>
      <c r="F74" s="448"/>
      <c r="G74" s="448"/>
      <c r="H74" s="448"/>
      <c r="I74" s="448"/>
      <c r="J74" s="448"/>
      <c r="K74" s="448"/>
      <c r="L74" s="448"/>
      <c r="M74" s="448"/>
      <c r="N74" s="449"/>
      <c r="O74" s="339"/>
      <c r="P74" s="339"/>
      <c r="Q74" s="339"/>
      <c r="R74" s="339"/>
      <c r="S74" s="339"/>
      <c r="T74" s="339"/>
      <c r="U74" s="339"/>
      <c r="V74" s="339"/>
      <c r="W74" s="339"/>
      <c r="X74" s="339"/>
      <c r="Y74" s="339"/>
      <c r="Z74" s="339"/>
    </row>
    <row r="75" ht="18.75" customHeight="1">
      <c r="A75" s="419"/>
      <c r="B75" s="491" t="s">
        <v>576</v>
      </c>
      <c r="C75" s="32"/>
      <c r="D75" s="32"/>
      <c r="E75" s="32"/>
      <c r="F75" s="32"/>
      <c r="G75" s="32"/>
      <c r="H75" s="32"/>
      <c r="I75" s="32"/>
      <c r="J75" s="32"/>
      <c r="K75" s="32"/>
      <c r="L75" s="32"/>
      <c r="M75" s="32"/>
      <c r="N75" s="465"/>
      <c r="O75" s="419"/>
      <c r="P75" s="419"/>
      <c r="Q75" s="419"/>
      <c r="R75" s="419"/>
      <c r="S75" s="419"/>
      <c r="T75" s="419"/>
      <c r="U75" s="419"/>
      <c r="V75" s="419"/>
      <c r="W75" s="419"/>
      <c r="X75" s="419"/>
      <c r="Y75" s="419"/>
      <c r="Z75" s="419"/>
    </row>
    <row r="76" ht="6.75" customHeight="1">
      <c r="A76" s="339"/>
      <c r="B76" s="505"/>
      <c r="C76" s="24"/>
      <c r="D76" s="24"/>
      <c r="E76" s="24"/>
      <c r="F76" s="24"/>
      <c r="G76" s="24"/>
      <c r="H76" s="24"/>
      <c r="I76" s="24"/>
      <c r="J76" s="24"/>
      <c r="K76" s="24"/>
      <c r="L76" s="24"/>
      <c r="M76" s="24"/>
      <c r="N76" s="506"/>
      <c r="O76" s="339"/>
      <c r="P76" s="339"/>
      <c r="Q76" s="339"/>
      <c r="R76" s="339"/>
      <c r="S76" s="339"/>
      <c r="T76" s="339"/>
      <c r="U76" s="339"/>
      <c r="V76" s="339"/>
      <c r="W76" s="339"/>
      <c r="X76" s="339"/>
      <c r="Y76" s="339"/>
      <c r="Z76" s="339"/>
    </row>
    <row r="77" ht="21.0" customHeight="1">
      <c r="A77" s="339"/>
      <c r="B77" s="469" t="s">
        <v>522</v>
      </c>
      <c r="C77" s="451" t="s">
        <v>10</v>
      </c>
      <c r="D77" s="452"/>
      <c r="E77" s="452"/>
      <c r="F77" s="452"/>
      <c r="G77" s="452"/>
      <c r="H77" s="453"/>
      <c r="I77" s="470" t="s">
        <v>556</v>
      </c>
      <c r="J77" s="470" t="s">
        <v>577</v>
      </c>
      <c r="K77" s="470" t="s">
        <v>578</v>
      </c>
      <c r="L77" s="470" t="s">
        <v>579</v>
      </c>
      <c r="M77" s="470" t="s">
        <v>580</v>
      </c>
      <c r="N77" s="471" t="s">
        <v>564</v>
      </c>
      <c r="O77" s="339"/>
      <c r="P77" s="339"/>
      <c r="Q77" s="339"/>
      <c r="R77" s="339"/>
      <c r="S77" s="339"/>
      <c r="T77" s="339"/>
      <c r="U77" s="339"/>
      <c r="V77" s="339"/>
      <c r="W77" s="339"/>
      <c r="X77" s="339"/>
      <c r="Y77" s="339"/>
      <c r="Z77" s="339"/>
    </row>
    <row r="78" ht="14.25" customHeight="1">
      <c r="A78" s="339"/>
      <c r="B78" s="507" t="s">
        <v>622</v>
      </c>
      <c r="C78" s="473" t="s">
        <v>623</v>
      </c>
      <c r="D78" s="29"/>
      <c r="E78" s="29"/>
      <c r="F78" s="29"/>
      <c r="G78" s="29"/>
      <c r="H78" s="30"/>
      <c r="I78" s="508" t="s">
        <v>583</v>
      </c>
      <c r="J78" s="509">
        <v>0.01</v>
      </c>
      <c r="K78" s="509">
        <v>1.0</v>
      </c>
      <c r="L78" s="509">
        <f>J78*K78</f>
        <v>0.01</v>
      </c>
      <c r="M78" s="510" t="str">
        <f>VLOOKUP(B78,[6]TRANSPORTE!$C$6:$F$40,4,0)</f>
        <v>#ERROR!</v>
      </c>
      <c r="N78" s="511" t="str">
        <f t="shared" ref="N78:N82" si="4">L78*M78</f>
        <v>#ERROR!</v>
      </c>
      <c r="O78" s="339"/>
      <c r="P78" s="339"/>
      <c r="Q78" s="339"/>
      <c r="R78" s="339"/>
      <c r="S78" s="339"/>
      <c r="T78" s="339"/>
      <c r="U78" s="339"/>
      <c r="V78" s="339"/>
      <c r="W78" s="339"/>
      <c r="X78" s="339"/>
      <c r="Y78" s="339"/>
      <c r="Z78" s="339"/>
    </row>
    <row r="79" ht="14.25" customHeight="1">
      <c r="A79" s="339"/>
      <c r="B79" s="512"/>
      <c r="C79" s="479"/>
      <c r="D79" s="32"/>
      <c r="E79" s="32"/>
      <c r="F79" s="32"/>
      <c r="G79" s="32"/>
      <c r="H79" s="33"/>
      <c r="I79" s="513"/>
      <c r="J79" s="514"/>
      <c r="K79" s="514"/>
      <c r="L79" s="514"/>
      <c r="M79" s="515"/>
      <c r="N79" s="511">
        <f t="shared" si="4"/>
        <v>0</v>
      </c>
      <c r="O79" s="339"/>
      <c r="P79" s="339"/>
      <c r="Q79" s="339"/>
      <c r="R79" s="339"/>
      <c r="S79" s="339"/>
      <c r="T79" s="339"/>
      <c r="U79" s="339"/>
      <c r="V79" s="339"/>
      <c r="W79" s="339"/>
      <c r="X79" s="339"/>
      <c r="Y79" s="339"/>
      <c r="Z79" s="339"/>
    </row>
    <row r="80" ht="14.25" customHeight="1">
      <c r="A80" s="339"/>
      <c r="B80" s="512"/>
      <c r="C80" s="479"/>
      <c r="D80" s="32"/>
      <c r="E80" s="32"/>
      <c r="F80" s="32"/>
      <c r="G80" s="32"/>
      <c r="H80" s="33"/>
      <c r="I80" s="513"/>
      <c r="J80" s="514"/>
      <c r="K80" s="514"/>
      <c r="L80" s="514"/>
      <c r="M80" s="515"/>
      <c r="N80" s="511">
        <f t="shared" si="4"/>
        <v>0</v>
      </c>
      <c r="O80" s="339"/>
      <c r="P80" s="339"/>
      <c r="Q80" s="339"/>
      <c r="R80" s="339"/>
      <c r="S80" s="339"/>
      <c r="T80" s="339"/>
      <c r="U80" s="339"/>
      <c r="V80" s="339"/>
      <c r="W80" s="339"/>
      <c r="X80" s="339"/>
      <c r="Y80" s="339"/>
      <c r="Z80" s="339"/>
    </row>
    <row r="81" ht="14.25" customHeight="1">
      <c r="A81" s="339"/>
      <c r="B81" s="512"/>
      <c r="C81" s="479"/>
      <c r="D81" s="32"/>
      <c r="E81" s="32"/>
      <c r="F81" s="32"/>
      <c r="G81" s="32"/>
      <c r="H81" s="33"/>
      <c r="I81" s="513"/>
      <c r="J81" s="514"/>
      <c r="K81" s="514"/>
      <c r="L81" s="514"/>
      <c r="M81" s="515"/>
      <c r="N81" s="511">
        <f t="shared" si="4"/>
        <v>0</v>
      </c>
      <c r="O81" s="339"/>
      <c r="P81" s="339"/>
      <c r="Q81" s="339"/>
      <c r="R81" s="339"/>
      <c r="S81" s="339"/>
      <c r="T81" s="339"/>
      <c r="U81" s="339"/>
      <c r="V81" s="339"/>
      <c r="W81" s="339"/>
      <c r="X81" s="339"/>
      <c r="Y81" s="339"/>
      <c r="Z81" s="339"/>
    </row>
    <row r="82" ht="15.75" customHeight="1">
      <c r="A82" s="339"/>
      <c r="B82" s="482"/>
      <c r="C82" s="483"/>
      <c r="D82" s="458"/>
      <c r="E82" s="458"/>
      <c r="F82" s="458"/>
      <c r="G82" s="458"/>
      <c r="H82" s="459"/>
      <c r="I82" s="516"/>
      <c r="J82" s="517"/>
      <c r="K82" s="517"/>
      <c r="L82" s="517"/>
      <c r="M82" s="518"/>
      <c r="N82" s="519">
        <f t="shared" si="4"/>
        <v>0</v>
      </c>
      <c r="O82" s="339"/>
      <c r="P82" s="339"/>
      <c r="Q82" s="339"/>
      <c r="R82" s="339"/>
      <c r="S82" s="339"/>
      <c r="T82" s="339"/>
      <c r="U82" s="339"/>
      <c r="V82" s="339"/>
      <c r="W82" s="339"/>
      <c r="X82" s="339"/>
      <c r="Y82" s="339"/>
      <c r="Z82" s="339"/>
    </row>
    <row r="83" ht="14.25" customHeight="1">
      <c r="A83" s="339"/>
      <c r="B83" s="488" t="s">
        <v>570</v>
      </c>
      <c r="C83" s="367"/>
      <c r="D83" s="367"/>
      <c r="E83" s="367"/>
      <c r="F83" s="367"/>
      <c r="G83" s="367"/>
      <c r="H83" s="367"/>
      <c r="I83" s="367"/>
      <c r="J83" s="367"/>
      <c r="K83" s="367"/>
      <c r="L83" s="367"/>
      <c r="M83" s="368"/>
      <c r="N83" s="504" t="str">
        <f>SUM(N78:N82)</f>
        <v>#ERROR!</v>
      </c>
      <c r="O83" s="339"/>
      <c r="P83" s="339"/>
      <c r="Q83" s="339"/>
      <c r="R83" s="339"/>
      <c r="S83" s="339"/>
      <c r="T83" s="339"/>
      <c r="U83" s="339"/>
      <c r="V83" s="339"/>
      <c r="W83" s="339"/>
      <c r="X83" s="339"/>
      <c r="Y83" s="339"/>
      <c r="Z83" s="339"/>
    </row>
    <row r="84" ht="3.75" customHeight="1">
      <c r="A84" s="339"/>
      <c r="B84" s="447"/>
      <c r="C84" s="448"/>
      <c r="D84" s="448"/>
      <c r="E84" s="448"/>
      <c r="F84" s="448"/>
      <c r="G84" s="448"/>
      <c r="H84" s="448"/>
      <c r="I84" s="448"/>
      <c r="J84" s="448"/>
      <c r="K84" s="448"/>
      <c r="L84" s="448"/>
      <c r="M84" s="448"/>
      <c r="N84" s="449"/>
      <c r="O84" s="339"/>
      <c r="P84" s="339"/>
      <c r="Q84" s="339"/>
      <c r="R84" s="339"/>
      <c r="S84" s="339"/>
      <c r="T84" s="339"/>
      <c r="U84" s="339"/>
      <c r="V84" s="339"/>
      <c r="W84" s="339"/>
      <c r="X84" s="339"/>
      <c r="Y84" s="339"/>
      <c r="Z84" s="339"/>
    </row>
    <row r="85" ht="19.5" customHeight="1">
      <c r="A85" s="339"/>
      <c r="B85" s="464" t="s">
        <v>584</v>
      </c>
      <c r="C85" s="32"/>
      <c r="D85" s="32"/>
      <c r="E85" s="32"/>
      <c r="F85" s="32"/>
      <c r="G85" s="32"/>
      <c r="H85" s="32"/>
      <c r="I85" s="32"/>
      <c r="J85" s="32"/>
      <c r="K85" s="32"/>
      <c r="L85" s="32"/>
      <c r="M85" s="32"/>
      <c r="N85" s="465"/>
      <c r="O85" s="339"/>
      <c r="P85" s="339"/>
      <c r="Q85" s="339"/>
      <c r="R85" s="339"/>
      <c r="S85" s="339"/>
      <c r="T85" s="339"/>
      <c r="U85" s="339"/>
      <c r="V85" s="339"/>
      <c r="W85" s="339"/>
      <c r="X85" s="339"/>
      <c r="Y85" s="339"/>
      <c r="Z85" s="339"/>
    </row>
    <row r="86" ht="5.25" customHeight="1">
      <c r="A86" s="339"/>
      <c r="B86" s="520"/>
      <c r="C86" s="458"/>
      <c r="D86" s="458"/>
      <c r="E86" s="458"/>
      <c r="F86" s="458"/>
      <c r="G86" s="458"/>
      <c r="H86" s="458"/>
      <c r="I86" s="458"/>
      <c r="J86" s="458"/>
      <c r="K86" s="458"/>
      <c r="L86" s="458"/>
      <c r="M86" s="458"/>
      <c r="N86" s="521"/>
      <c r="O86" s="339"/>
      <c r="P86" s="339"/>
      <c r="Q86" s="339"/>
      <c r="R86" s="339"/>
      <c r="S86" s="339"/>
      <c r="T86" s="339"/>
      <c r="U86" s="339"/>
      <c r="V86" s="339"/>
      <c r="W86" s="339"/>
      <c r="X86" s="339"/>
      <c r="Y86" s="339"/>
      <c r="Z86" s="339"/>
    </row>
    <row r="87" ht="21.0" customHeight="1">
      <c r="A87" s="339"/>
      <c r="B87" s="469" t="s">
        <v>522</v>
      </c>
      <c r="C87" s="451" t="s">
        <v>10</v>
      </c>
      <c r="D87" s="452"/>
      <c r="E87" s="452"/>
      <c r="F87" s="452"/>
      <c r="G87" s="452"/>
      <c r="H87" s="453"/>
      <c r="I87" s="470" t="s">
        <v>585</v>
      </c>
      <c r="J87" s="470" t="s">
        <v>586</v>
      </c>
      <c r="K87" s="470" t="s">
        <v>587</v>
      </c>
      <c r="L87" s="451" t="s">
        <v>563</v>
      </c>
      <c r="M87" s="453"/>
      <c r="N87" s="471" t="s">
        <v>564</v>
      </c>
      <c r="O87" s="339"/>
      <c r="P87" s="339"/>
      <c r="Q87" s="339"/>
      <c r="R87" s="339"/>
      <c r="S87" s="339"/>
      <c r="T87" s="339"/>
      <c r="U87" s="339"/>
      <c r="V87" s="339"/>
      <c r="W87" s="339"/>
      <c r="X87" s="339"/>
      <c r="Y87" s="339"/>
      <c r="Z87" s="339"/>
    </row>
    <row r="88" ht="14.25" customHeight="1">
      <c r="A88" s="339"/>
      <c r="B88" s="507" t="s">
        <v>624</v>
      </c>
      <c r="C88" s="473" t="s">
        <v>625</v>
      </c>
      <c r="D88" s="29"/>
      <c r="E88" s="29"/>
      <c r="F88" s="29"/>
      <c r="G88" s="29"/>
      <c r="H88" s="29"/>
      <c r="I88" s="510" t="str">
        <f t="shared" ref="I88:I89" si="5">K88/J88*100</f>
        <v>#REF!</v>
      </c>
      <c r="J88" s="522">
        <v>185.0</v>
      </c>
      <c r="K88" s="510" t="str">
        <f t="shared" ref="K88:K89" si="6">VLOOKUP(B88,'[6]MANO DE OBRA'!$C$15:$F$79,4,0)</f>
        <v>#REF!</v>
      </c>
      <c r="L88" s="523">
        <v>3344.0</v>
      </c>
      <c r="M88" s="30"/>
      <c r="N88" s="511" t="str">
        <f t="shared" ref="N88:N89" si="7">K88/L88</f>
        <v>#REF!</v>
      </c>
      <c r="O88" s="339"/>
      <c r="P88" s="339"/>
      <c r="Q88" s="339"/>
      <c r="R88" s="339"/>
      <c r="S88" s="339"/>
      <c r="T88" s="339"/>
      <c r="U88" s="339"/>
      <c r="V88" s="339"/>
      <c r="W88" s="339"/>
      <c r="X88" s="339"/>
      <c r="Y88" s="339"/>
      <c r="Z88" s="339"/>
    </row>
    <row r="89" ht="14.25" customHeight="1">
      <c r="A89" s="339"/>
      <c r="B89" s="512" t="s">
        <v>590</v>
      </c>
      <c r="C89" s="479" t="s">
        <v>591</v>
      </c>
      <c r="D89" s="32"/>
      <c r="E89" s="32"/>
      <c r="F89" s="32"/>
      <c r="G89" s="32"/>
      <c r="H89" s="33"/>
      <c r="I89" s="515" t="str">
        <f t="shared" si="5"/>
        <v>#REF!</v>
      </c>
      <c r="J89" s="524">
        <v>185.0</v>
      </c>
      <c r="K89" s="515" t="str">
        <f t="shared" si="6"/>
        <v>#REF!</v>
      </c>
      <c r="L89" s="593">
        <v>3344.0</v>
      </c>
      <c r="M89" s="33"/>
      <c r="N89" s="511" t="str">
        <f t="shared" si="7"/>
        <v>#REF!</v>
      </c>
      <c r="O89" s="339"/>
      <c r="P89" s="339"/>
      <c r="Q89" s="339"/>
      <c r="R89" s="339"/>
      <c r="S89" s="339"/>
      <c r="T89" s="339"/>
      <c r="U89" s="339"/>
      <c r="V89" s="339"/>
      <c r="W89" s="339"/>
      <c r="X89" s="339"/>
      <c r="Y89" s="339"/>
      <c r="Z89" s="339"/>
    </row>
    <row r="90" ht="14.25" customHeight="1">
      <c r="A90" s="339"/>
      <c r="B90" s="512"/>
      <c r="C90" s="479"/>
      <c r="D90" s="32"/>
      <c r="E90" s="32"/>
      <c r="F90" s="32"/>
      <c r="G90" s="32"/>
      <c r="H90" s="33"/>
      <c r="I90" s="515"/>
      <c r="J90" s="524"/>
      <c r="K90" s="515"/>
      <c r="L90" s="525"/>
      <c r="M90" s="33"/>
      <c r="N90" s="526"/>
      <c r="O90" s="339"/>
      <c r="P90" s="339"/>
      <c r="Q90" s="339"/>
      <c r="R90" s="339"/>
      <c r="S90" s="339"/>
      <c r="T90" s="339"/>
      <c r="U90" s="339"/>
      <c r="V90" s="339"/>
      <c r="W90" s="339"/>
      <c r="X90" s="339"/>
      <c r="Y90" s="339"/>
      <c r="Z90" s="339"/>
    </row>
    <row r="91" ht="14.25" customHeight="1">
      <c r="A91" s="339"/>
      <c r="B91" s="512"/>
      <c r="C91" s="479"/>
      <c r="D91" s="32"/>
      <c r="E91" s="32"/>
      <c r="F91" s="32"/>
      <c r="G91" s="32"/>
      <c r="H91" s="33"/>
      <c r="I91" s="515"/>
      <c r="J91" s="524"/>
      <c r="K91" s="515"/>
      <c r="L91" s="525"/>
      <c r="M91" s="33"/>
      <c r="N91" s="526"/>
      <c r="O91" s="339"/>
      <c r="P91" s="339"/>
      <c r="Q91" s="339"/>
      <c r="R91" s="339"/>
      <c r="S91" s="339"/>
      <c r="T91" s="339"/>
      <c r="U91" s="339"/>
      <c r="V91" s="339"/>
      <c r="W91" s="339"/>
      <c r="X91" s="339"/>
      <c r="Y91" s="339"/>
      <c r="Z91" s="339"/>
    </row>
    <row r="92" ht="14.25" customHeight="1">
      <c r="A92" s="339"/>
      <c r="B92" s="512"/>
      <c r="C92" s="479"/>
      <c r="D92" s="32"/>
      <c r="E92" s="32"/>
      <c r="F92" s="32"/>
      <c r="G92" s="32"/>
      <c r="H92" s="33"/>
      <c r="I92" s="515"/>
      <c r="J92" s="524"/>
      <c r="K92" s="515"/>
      <c r="L92" s="525"/>
      <c r="M92" s="33"/>
      <c r="N92" s="526"/>
      <c r="O92" s="339"/>
      <c r="P92" s="339"/>
      <c r="Q92" s="339"/>
      <c r="R92" s="339"/>
      <c r="S92" s="339"/>
      <c r="T92" s="339"/>
      <c r="U92" s="339"/>
      <c r="V92" s="339"/>
      <c r="W92" s="339"/>
      <c r="X92" s="339"/>
      <c r="Y92" s="339"/>
      <c r="Z92" s="339"/>
    </row>
    <row r="93" ht="14.25" customHeight="1">
      <c r="A93" s="339"/>
      <c r="B93" s="512"/>
      <c r="C93" s="479"/>
      <c r="D93" s="32"/>
      <c r="E93" s="32"/>
      <c r="F93" s="32"/>
      <c r="G93" s="32"/>
      <c r="H93" s="33"/>
      <c r="I93" s="515"/>
      <c r="J93" s="524"/>
      <c r="K93" s="515"/>
      <c r="L93" s="525"/>
      <c r="M93" s="33"/>
      <c r="N93" s="526"/>
      <c r="O93" s="339"/>
      <c r="P93" s="339"/>
      <c r="Q93" s="339"/>
      <c r="R93" s="339"/>
      <c r="S93" s="339"/>
      <c r="T93" s="339"/>
      <c r="U93" s="339"/>
      <c r="V93" s="339"/>
      <c r="W93" s="339"/>
      <c r="X93" s="339"/>
      <c r="Y93" s="339"/>
      <c r="Z93" s="339"/>
    </row>
    <row r="94" ht="14.25" customHeight="1">
      <c r="A94" s="339"/>
      <c r="B94" s="512"/>
      <c r="C94" s="479"/>
      <c r="D94" s="32"/>
      <c r="E94" s="32"/>
      <c r="F94" s="32"/>
      <c r="G94" s="32"/>
      <c r="H94" s="33"/>
      <c r="I94" s="515"/>
      <c r="J94" s="524"/>
      <c r="K94" s="515"/>
      <c r="L94" s="525"/>
      <c r="M94" s="33"/>
      <c r="N94" s="526"/>
      <c r="O94" s="339"/>
      <c r="P94" s="339"/>
      <c r="Q94" s="339"/>
      <c r="R94" s="339"/>
      <c r="S94" s="339"/>
      <c r="T94" s="339"/>
      <c r="U94" s="339"/>
      <c r="V94" s="339"/>
      <c r="W94" s="339"/>
      <c r="X94" s="339"/>
      <c r="Y94" s="339"/>
      <c r="Z94" s="339"/>
    </row>
    <row r="95" ht="14.25" customHeight="1">
      <c r="A95" s="339"/>
      <c r="B95" s="512"/>
      <c r="C95" s="479"/>
      <c r="D95" s="32"/>
      <c r="E95" s="32"/>
      <c r="F95" s="32"/>
      <c r="G95" s="32"/>
      <c r="H95" s="33"/>
      <c r="I95" s="515"/>
      <c r="J95" s="524"/>
      <c r="K95" s="515"/>
      <c r="L95" s="525"/>
      <c r="M95" s="33"/>
      <c r="N95" s="526"/>
      <c r="O95" s="339"/>
      <c r="P95" s="339"/>
      <c r="Q95" s="339"/>
      <c r="R95" s="339"/>
      <c r="S95" s="339"/>
      <c r="T95" s="339"/>
      <c r="U95" s="339"/>
      <c r="V95" s="339"/>
      <c r="W95" s="339"/>
      <c r="X95" s="339"/>
      <c r="Y95" s="339"/>
      <c r="Z95" s="339"/>
    </row>
    <row r="96" ht="14.25" customHeight="1">
      <c r="A96" s="339"/>
      <c r="B96" s="512"/>
      <c r="C96" s="479"/>
      <c r="D96" s="32"/>
      <c r="E96" s="32"/>
      <c r="F96" s="32"/>
      <c r="G96" s="32"/>
      <c r="H96" s="33"/>
      <c r="I96" s="515"/>
      <c r="J96" s="524"/>
      <c r="K96" s="515"/>
      <c r="L96" s="525"/>
      <c r="M96" s="33"/>
      <c r="N96" s="526"/>
      <c r="O96" s="339"/>
      <c r="P96" s="339"/>
      <c r="Q96" s="339"/>
      <c r="R96" s="339"/>
      <c r="S96" s="339"/>
      <c r="T96" s="339"/>
      <c r="U96" s="339"/>
      <c r="V96" s="339"/>
      <c r="W96" s="339"/>
      <c r="X96" s="339"/>
      <c r="Y96" s="339"/>
      <c r="Z96" s="339"/>
    </row>
    <row r="97" ht="15.75" customHeight="1">
      <c r="A97" s="339"/>
      <c r="B97" s="527"/>
      <c r="C97" s="528"/>
      <c r="D97" s="458"/>
      <c r="E97" s="458"/>
      <c r="F97" s="458"/>
      <c r="G97" s="458"/>
      <c r="H97" s="459"/>
      <c r="I97" s="529"/>
      <c r="J97" s="530"/>
      <c r="K97" s="529"/>
      <c r="L97" s="531"/>
      <c r="M97" s="459"/>
      <c r="N97" s="532"/>
      <c r="O97" s="339"/>
      <c r="P97" s="339"/>
      <c r="Q97" s="339"/>
      <c r="R97" s="339"/>
      <c r="S97" s="339"/>
      <c r="T97" s="339"/>
      <c r="U97" s="339"/>
      <c r="V97" s="339"/>
      <c r="W97" s="339"/>
      <c r="X97" s="339"/>
      <c r="Y97" s="339"/>
      <c r="Z97" s="339"/>
    </row>
    <row r="98" ht="14.25" customHeight="1">
      <c r="A98" s="339"/>
      <c r="B98" s="533" t="s">
        <v>570</v>
      </c>
      <c r="C98" s="255"/>
      <c r="D98" s="255"/>
      <c r="E98" s="255"/>
      <c r="F98" s="255"/>
      <c r="G98" s="255"/>
      <c r="H98" s="255"/>
      <c r="I98" s="255"/>
      <c r="J98" s="255"/>
      <c r="K98" s="255"/>
      <c r="L98" s="255"/>
      <c r="M98" s="257"/>
      <c r="N98" s="534" t="str">
        <f>SUM(N88:N97)</f>
        <v>#REF!</v>
      </c>
      <c r="O98" s="339"/>
      <c r="P98" s="339"/>
      <c r="Q98" s="339"/>
      <c r="R98" s="339"/>
      <c r="S98" s="339"/>
      <c r="T98" s="339"/>
      <c r="U98" s="339"/>
      <c r="V98" s="339"/>
      <c r="W98" s="339"/>
      <c r="X98" s="339"/>
      <c r="Y98" s="339"/>
      <c r="Z98" s="339"/>
    </row>
    <row r="99" ht="4.5" customHeight="1">
      <c r="A99" s="339"/>
      <c r="B99" s="447"/>
      <c r="C99" s="448"/>
      <c r="D99" s="448"/>
      <c r="E99" s="448"/>
      <c r="F99" s="448"/>
      <c r="G99" s="448"/>
      <c r="H99" s="448"/>
      <c r="I99" s="448"/>
      <c r="J99" s="448"/>
      <c r="K99" s="448"/>
      <c r="L99" s="448"/>
      <c r="M99" s="448"/>
      <c r="N99" s="449"/>
      <c r="O99" s="339"/>
      <c r="P99" s="339"/>
      <c r="Q99" s="339"/>
      <c r="R99" s="339"/>
      <c r="S99" s="339"/>
      <c r="T99" s="339"/>
      <c r="U99" s="339"/>
      <c r="V99" s="339"/>
      <c r="W99" s="339"/>
      <c r="X99" s="339"/>
      <c r="Y99" s="339"/>
      <c r="Z99" s="339"/>
    </row>
    <row r="100" ht="14.25" customHeight="1">
      <c r="A100" s="339"/>
      <c r="B100" s="535" t="s">
        <v>592</v>
      </c>
      <c r="C100" s="255"/>
      <c r="D100" s="255"/>
      <c r="E100" s="255"/>
      <c r="F100" s="255"/>
      <c r="G100" s="255"/>
      <c r="H100" s="255"/>
      <c r="I100" s="255"/>
      <c r="J100" s="255"/>
      <c r="K100" s="255"/>
      <c r="L100" s="255"/>
      <c r="M100" s="257"/>
      <c r="N100" s="534" t="str">
        <f>N53+N73+N83+N98</f>
        <v>#ERROR!</v>
      </c>
      <c r="O100" s="339"/>
      <c r="P100" s="339"/>
      <c r="Q100" s="339"/>
      <c r="R100" s="339"/>
      <c r="S100" s="339"/>
      <c r="T100" s="339"/>
      <c r="U100" s="339"/>
      <c r="V100" s="339"/>
      <c r="W100" s="339"/>
      <c r="X100" s="339"/>
      <c r="Y100" s="339"/>
      <c r="Z100" s="339"/>
    </row>
    <row r="101" ht="4.5" customHeight="1">
      <c r="A101" s="339"/>
      <c r="B101" s="447"/>
      <c r="C101" s="448"/>
      <c r="D101" s="448"/>
      <c r="E101" s="448"/>
      <c r="F101" s="448"/>
      <c r="G101" s="448"/>
      <c r="H101" s="448"/>
      <c r="I101" s="448"/>
      <c r="J101" s="448"/>
      <c r="K101" s="448"/>
      <c r="L101" s="448"/>
      <c r="M101" s="448"/>
      <c r="N101" s="449"/>
      <c r="O101" s="339"/>
      <c r="P101" s="339"/>
      <c r="Q101" s="339"/>
      <c r="R101" s="339"/>
      <c r="S101" s="339"/>
      <c r="T101" s="339"/>
      <c r="U101" s="339"/>
      <c r="V101" s="339"/>
      <c r="W101" s="339"/>
      <c r="X101" s="339"/>
      <c r="Y101" s="339"/>
      <c r="Z101" s="339"/>
    </row>
    <row r="102" ht="22.5" customHeight="1">
      <c r="A102" s="339"/>
      <c r="B102" s="464" t="s">
        <v>593</v>
      </c>
      <c r="C102" s="32"/>
      <c r="D102" s="32"/>
      <c r="E102" s="32"/>
      <c r="F102" s="32"/>
      <c r="G102" s="32"/>
      <c r="H102" s="32"/>
      <c r="I102" s="32"/>
      <c r="J102" s="32"/>
      <c r="K102" s="32"/>
      <c r="L102" s="32"/>
      <c r="M102" s="32"/>
      <c r="N102" s="465"/>
      <c r="O102" s="339"/>
      <c r="P102" s="339"/>
      <c r="Q102" s="339"/>
      <c r="R102" s="339"/>
      <c r="S102" s="339"/>
      <c r="T102" s="339"/>
      <c r="U102" s="339"/>
      <c r="V102" s="339"/>
      <c r="W102" s="339"/>
      <c r="X102" s="339"/>
      <c r="Y102" s="339"/>
      <c r="Z102" s="339"/>
    </row>
    <row r="103" ht="6.75" customHeight="1">
      <c r="A103" s="339"/>
      <c r="B103" s="536"/>
      <c r="C103" s="458"/>
      <c r="D103" s="458"/>
      <c r="E103" s="458"/>
      <c r="F103" s="458"/>
      <c r="G103" s="458"/>
      <c r="H103" s="458"/>
      <c r="I103" s="458"/>
      <c r="J103" s="458"/>
      <c r="K103" s="458"/>
      <c r="L103" s="458"/>
      <c r="M103" s="458"/>
      <c r="N103" s="521"/>
      <c r="O103" s="339"/>
      <c r="P103" s="339"/>
      <c r="Q103" s="339"/>
      <c r="R103" s="339"/>
      <c r="S103" s="339"/>
      <c r="T103" s="339"/>
      <c r="U103" s="339"/>
      <c r="V103" s="339"/>
      <c r="W103" s="339"/>
      <c r="X103" s="339"/>
      <c r="Y103" s="339"/>
      <c r="Z103" s="339"/>
    </row>
    <row r="104" ht="17.25" customHeight="1">
      <c r="A104" s="339"/>
      <c r="B104" s="537" t="s">
        <v>10</v>
      </c>
      <c r="C104" s="452"/>
      <c r="D104" s="452"/>
      <c r="E104" s="452"/>
      <c r="F104" s="452"/>
      <c r="G104" s="452"/>
      <c r="H104" s="538"/>
      <c r="I104" s="539"/>
      <c r="J104" s="540"/>
      <c r="K104" s="470" t="s">
        <v>594</v>
      </c>
      <c r="L104" s="451" t="s">
        <v>595</v>
      </c>
      <c r="M104" s="452"/>
      <c r="N104" s="541"/>
      <c r="O104" s="339"/>
      <c r="P104" s="339"/>
      <c r="Q104" s="339"/>
      <c r="R104" s="339"/>
      <c r="S104" s="339"/>
      <c r="T104" s="339"/>
      <c r="U104" s="339"/>
      <c r="V104" s="339"/>
      <c r="W104" s="339"/>
      <c r="X104" s="339"/>
      <c r="Y104" s="339"/>
      <c r="Z104" s="339"/>
    </row>
    <row r="105" ht="14.25" customHeight="1">
      <c r="A105" s="339"/>
      <c r="B105" s="542" t="s">
        <v>596</v>
      </c>
      <c r="C105" s="32"/>
      <c r="D105" s="32"/>
      <c r="E105" s="32"/>
      <c r="F105" s="32"/>
      <c r="G105" s="32"/>
      <c r="H105" s="173"/>
      <c r="I105" s="543"/>
      <c r="J105" s="544"/>
      <c r="K105" s="545">
        <v>0.2</v>
      </c>
      <c r="L105" s="546" t="str">
        <f>K105*N100</f>
        <v>#ERROR!</v>
      </c>
      <c r="M105" s="32"/>
      <c r="N105" s="465"/>
      <c r="O105" s="339"/>
      <c r="P105" s="339"/>
      <c r="Q105" s="339"/>
      <c r="R105" s="339"/>
      <c r="S105" s="339"/>
      <c r="T105" s="339"/>
      <c r="U105" s="339"/>
      <c r="V105" s="339"/>
      <c r="W105" s="339"/>
      <c r="X105" s="339"/>
      <c r="Y105" s="339"/>
      <c r="Z105" s="339"/>
    </row>
    <row r="106" ht="14.25" customHeight="1">
      <c r="A106" s="339"/>
      <c r="B106" s="547" t="s">
        <v>597</v>
      </c>
      <c r="C106" s="548"/>
      <c r="D106" s="548"/>
      <c r="E106" s="548"/>
      <c r="F106" s="548"/>
      <c r="G106" s="548"/>
      <c r="H106" s="548"/>
      <c r="I106" s="543"/>
      <c r="J106" s="544"/>
      <c r="K106" s="545">
        <v>0.05</v>
      </c>
      <c r="L106" s="546" t="str">
        <f>K106*N100</f>
        <v>#ERROR!</v>
      </c>
      <c r="M106" s="32"/>
      <c r="N106" s="465"/>
      <c r="O106" s="339"/>
      <c r="P106" s="339"/>
      <c r="Q106" s="339"/>
      <c r="R106" s="339"/>
      <c r="S106" s="339"/>
      <c r="T106" s="339"/>
      <c r="U106" s="339"/>
      <c r="V106" s="339"/>
      <c r="W106" s="339"/>
      <c r="X106" s="339"/>
      <c r="Y106" s="339"/>
      <c r="Z106" s="339"/>
    </row>
    <row r="107" ht="14.25" customHeight="1">
      <c r="A107" s="339"/>
      <c r="B107" s="549" t="s">
        <v>128</v>
      </c>
      <c r="C107" s="550"/>
      <c r="D107" s="550"/>
      <c r="E107" s="550"/>
      <c r="F107" s="550"/>
      <c r="G107" s="550"/>
      <c r="H107" s="550"/>
      <c r="I107" s="551"/>
      <c r="J107" s="552"/>
      <c r="K107" s="553">
        <v>0.05</v>
      </c>
      <c r="L107" s="554" t="str">
        <f>K107*N100</f>
        <v>#ERROR!</v>
      </c>
      <c r="M107" s="458"/>
      <c r="N107" s="521"/>
      <c r="O107" s="339"/>
      <c r="P107" s="339"/>
      <c r="Q107" s="339"/>
      <c r="R107" s="339"/>
      <c r="S107" s="339"/>
      <c r="T107" s="339"/>
      <c r="U107" s="339"/>
      <c r="V107" s="339"/>
      <c r="W107" s="339"/>
      <c r="X107" s="339"/>
      <c r="Y107" s="339"/>
      <c r="Z107" s="339"/>
    </row>
    <row r="108" ht="24.75" customHeight="1">
      <c r="A108" s="419"/>
      <c r="B108" s="555" t="s">
        <v>570</v>
      </c>
      <c r="C108" s="255"/>
      <c r="D108" s="255"/>
      <c r="E108" s="255"/>
      <c r="F108" s="255"/>
      <c r="G108" s="255"/>
      <c r="H108" s="255"/>
      <c r="I108" s="255"/>
      <c r="J108" s="255"/>
      <c r="K108" s="255"/>
      <c r="L108" s="255"/>
      <c r="M108" s="257"/>
      <c r="N108" s="504" t="str">
        <f>L105+L106+L107</f>
        <v>#ERROR!</v>
      </c>
      <c r="O108" s="419"/>
      <c r="P108" s="419"/>
      <c r="Q108" s="419"/>
      <c r="R108" s="419"/>
      <c r="S108" s="419"/>
      <c r="T108" s="419"/>
      <c r="U108" s="419"/>
      <c r="V108" s="419"/>
      <c r="W108" s="419"/>
      <c r="X108" s="419"/>
      <c r="Y108" s="419"/>
      <c r="Z108" s="419"/>
    </row>
    <row r="109" ht="6.75" customHeight="1">
      <c r="A109" s="339"/>
      <c r="B109" s="447"/>
      <c r="C109" s="448"/>
      <c r="D109" s="448"/>
      <c r="E109" s="448"/>
      <c r="F109" s="448"/>
      <c r="G109" s="448"/>
      <c r="H109" s="448"/>
      <c r="I109" s="448"/>
      <c r="J109" s="448"/>
      <c r="K109" s="448"/>
      <c r="L109" s="448"/>
      <c r="M109" s="448"/>
      <c r="N109" s="449"/>
      <c r="O109" s="339"/>
      <c r="P109" s="339"/>
      <c r="Q109" s="339"/>
      <c r="R109" s="339"/>
      <c r="S109" s="339"/>
      <c r="T109" s="339"/>
      <c r="U109" s="339"/>
      <c r="V109" s="339"/>
      <c r="W109" s="339"/>
      <c r="X109" s="339"/>
      <c r="Y109" s="339"/>
      <c r="Z109" s="339"/>
    </row>
    <row r="110" ht="22.5" customHeight="1">
      <c r="A110" s="339"/>
      <c r="B110" s="556" t="s">
        <v>598</v>
      </c>
      <c r="C110" s="255"/>
      <c r="D110" s="255"/>
      <c r="E110" s="255"/>
      <c r="F110" s="255"/>
      <c r="G110" s="255"/>
      <c r="H110" s="255"/>
      <c r="I110" s="255"/>
      <c r="J110" s="255"/>
      <c r="K110" s="255"/>
      <c r="L110" s="255"/>
      <c r="M110" s="257"/>
      <c r="N110" s="557" t="str">
        <f>N100+N108</f>
        <v>#ERROR!</v>
      </c>
      <c r="O110" s="339"/>
      <c r="P110" s="339"/>
      <c r="Q110" s="339"/>
      <c r="R110" s="339"/>
      <c r="S110" s="339"/>
      <c r="T110" s="339"/>
      <c r="U110" s="339"/>
      <c r="V110" s="339"/>
      <c r="W110" s="339"/>
      <c r="X110" s="339"/>
      <c r="Y110" s="339"/>
      <c r="Z110" s="339"/>
    </row>
    <row r="111" ht="7.5" customHeight="1">
      <c r="A111" s="339"/>
      <c r="B111" s="416"/>
      <c r="C111" s="417"/>
      <c r="D111" s="417"/>
      <c r="E111" s="417"/>
      <c r="F111" s="417"/>
      <c r="G111" s="417"/>
      <c r="H111" s="417"/>
      <c r="I111" s="417"/>
      <c r="J111" s="417"/>
      <c r="K111" s="417"/>
      <c r="L111" s="417"/>
      <c r="M111" s="417"/>
      <c r="N111" s="418"/>
      <c r="O111" s="339"/>
      <c r="P111" s="339"/>
      <c r="Q111" s="339"/>
      <c r="R111" s="339"/>
      <c r="S111" s="339"/>
      <c r="T111" s="339"/>
      <c r="U111" s="339"/>
      <c r="V111" s="339"/>
      <c r="W111" s="339"/>
      <c r="X111" s="339"/>
      <c r="Y111" s="339"/>
      <c r="Z111" s="339"/>
    </row>
    <row r="112" ht="7.5" customHeight="1">
      <c r="A112" s="339"/>
      <c r="B112" s="443"/>
      <c r="C112" s="444"/>
      <c r="D112" s="444"/>
      <c r="E112" s="444"/>
      <c r="F112" s="444"/>
      <c r="G112" s="444"/>
      <c r="H112" s="444"/>
      <c r="I112" s="444"/>
      <c r="J112" s="444"/>
      <c r="K112" s="444"/>
      <c r="L112" s="444"/>
      <c r="M112" s="444"/>
      <c r="N112" s="445"/>
      <c r="O112" s="339"/>
      <c r="P112" s="339"/>
      <c r="Q112" s="339"/>
      <c r="R112" s="339"/>
      <c r="S112" s="339"/>
      <c r="T112" s="339"/>
      <c r="U112" s="339"/>
      <c r="V112" s="339"/>
      <c r="W112" s="339"/>
      <c r="X112" s="339"/>
      <c r="Y112" s="339"/>
      <c r="Z112" s="339"/>
    </row>
    <row r="113" ht="10.5" customHeight="1">
      <c r="A113" s="339"/>
      <c r="B113" s="443"/>
      <c r="C113" s="444"/>
      <c r="D113" s="444"/>
      <c r="E113" s="444"/>
      <c r="F113" s="444"/>
      <c r="G113" s="444"/>
      <c r="H113" s="444"/>
      <c r="I113" s="444"/>
      <c r="J113" s="444"/>
      <c r="K113" s="444"/>
      <c r="L113" s="444"/>
      <c r="M113" s="444"/>
      <c r="N113" s="445"/>
      <c r="O113" s="339"/>
      <c r="P113" s="339"/>
      <c r="Q113" s="339"/>
      <c r="R113" s="339"/>
      <c r="S113" s="339"/>
      <c r="T113" s="339"/>
      <c r="U113" s="339"/>
      <c r="V113" s="339"/>
      <c r="W113" s="339"/>
      <c r="X113" s="339"/>
      <c r="Y113" s="339"/>
      <c r="Z113" s="339"/>
    </row>
    <row r="114" ht="12.0" customHeight="1">
      <c r="A114" s="339"/>
      <c r="B114" s="443"/>
      <c r="C114" s="444"/>
      <c r="D114" s="444"/>
      <c r="E114" s="444"/>
      <c r="F114" s="444"/>
      <c r="G114" s="444"/>
      <c r="H114" s="444"/>
      <c r="I114" s="444"/>
      <c r="J114" s="444"/>
      <c r="K114" s="444"/>
      <c r="L114" s="444"/>
      <c r="M114" s="444"/>
      <c r="N114" s="445"/>
      <c r="O114" s="339"/>
      <c r="P114" s="339"/>
      <c r="Q114" s="339"/>
      <c r="R114" s="339"/>
      <c r="S114" s="339"/>
      <c r="T114" s="339"/>
      <c r="U114" s="339"/>
      <c r="V114" s="339"/>
      <c r="W114" s="339"/>
      <c r="X114" s="339"/>
      <c r="Y114" s="339"/>
      <c r="Z114" s="339"/>
    </row>
    <row r="115" ht="14.25" customHeight="1">
      <c r="A115" s="339"/>
      <c r="B115" s="443"/>
      <c r="C115" s="444"/>
      <c r="D115" s="444"/>
      <c r="E115" s="558" t="s">
        <v>599</v>
      </c>
      <c r="F115" s="558"/>
      <c r="G115" s="558"/>
      <c r="H115" s="558"/>
      <c r="I115" s="558"/>
      <c r="J115" s="558"/>
      <c r="K115" s="444"/>
      <c r="L115" s="444"/>
      <c r="M115" s="444"/>
      <c r="N115" s="445"/>
      <c r="O115" s="339"/>
      <c r="P115" s="339"/>
      <c r="Q115" s="339"/>
      <c r="R115" s="339"/>
      <c r="S115" s="339"/>
      <c r="T115" s="339"/>
      <c r="U115" s="339"/>
      <c r="V115" s="339"/>
      <c r="W115" s="339"/>
      <c r="X115" s="339"/>
      <c r="Y115" s="339"/>
      <c r="Z115" s="339"/>
    </row>
    <row r="116" ht="14.25" customHeight="1">
      <c r="A116" s="339"/>
      <c r="B116" s="443"/>
      <c r="C116" s="444"/>
      <c r="D116" s="444"/>
      <c r="E116" s="444" t="s">
        <v>600</v>
      </c>
      <c r="F116" s="444"/>
      <c r="G116" s="444"/>
      <c r="H116" s="444"/>
      <c r="I116" s="444"/>
      <c r="J116" s="444"/>
      <c r="K116" s="444"/>
      <c r="L116" s="444"/>
      <c r="M116" s="444"/>
      <c r="N116" s="445"/>
      <c r="O116" s="339"/>
      <c r="P116" s="339"/>
      <c r="Q116" s="339"/>
      <c r="R116" s="339"/>
      <c r="S116" s="339"/>
      <c r="T116" s="339"/>
      <c r="U116" s="339"/>
      <c r="V116" s="339"/>
      <c r="W116" s="339"/>
      <c r="X116" s="339"/>
      <c r="Y116" s="339"/>
      <c r="Z116" s="339"/>
    </row>
    <row r="117" ht="14.25" customHeight="1">
      <c r="A117" s="339"/>
      <c r="B117" s="443"/>
      <c r="C117" s="444"/>
      <c r="D117" s="444"/>
      <c r="E117" s="444" t="s">
        <v>601</v>
      </c>
      <c r="F117" s="444"/>
      <c r="G117" s="444"/>
      <c r="H117" s="444"/>
      <c r="I117" s="444"/>
      <c r="J117" s="444"/>
      <c r="K117" s="444"/>
      <c r="L117" s="444"/>
      <c r="M117" s="444"/>
      <c r="N117" s="445"/>
      <c r="O117" s="339"/>
      <c r="P117" s="339"/>
      <c r="Q117" s="339"/>
      <c r="R117" s="339"/>
      <c r="S117" s="339"/>
      <c r="T117" s="339"/>
      <c r="U117" s="339"/>
      <c r="V117" s="339"/>
      <c r="W117" s="339"/>
      <c r="X117" s="339"/>
      <c r="Y117" s="339"/>
      <c r="Z117" s="339"/>
    </row>
    <row r="118" ht="14.25" customHeight="1">
      <c r="A118" s="339"/>
      <c r="B118" s="443"/>
      <c r="C118" s="444"/>
      <c r="D118" s="444"/>
      <c r="E118" s="444" t="s">
        <v>602</v>
      </c>
      <c r="F118" s="444"/>
      <c r="G118" s="444"/>
      <c r="H118" s="444"/>
      <c r="I118" s="444"/>
      <c r="J118" s="444"/>
      <c r="K118" s="444"/>
      <c r="L118" s="444"/>
      <c r="M118" s="444"/>
      <c r="N118" s="445"/>
      <c r="O118" s="339"/>
      <c r="P118" s="339"/>
      <c r="Q118" s="339"/>
      <c r="R118" s="339"/>
      <c r="S118" s="339"/>
      <c r="T118" s="339"/>
      <c r="U118" s="339"/>
      <c r="V118" s="339"/>
      <c r="W118" s="339"/>
      <c r="X118" s="339"/>
      <c r="Y118" s="339"/>
      <c r="Z118" s="339"/>
    </row>
    <row r="119" ht="10.5" customHeight="1">
      <c r="A119" s="339"/>
      <c r="B119" s="443"/>
      <c r="C119" s="444"/>
      <c r="D119" s="444"/>
      <c r="E119" s="444"/>
      <c r="F119" s="444" t="s">
        <v>282</v>
      </c>
      <c r="G119" s="444"/>
      <c r="H119" s="444"/>
      <c r="I119" s="444"/>
      <c r="J119" s="444"/>
      <c r="K119" s="444"/>
      <c r="L119" s="444"/>
      <c r="M119" s="444"/>
      <c r="N119" s="445"/>
      <c r="O119" s="339"/>
      <c r="P119" s="339"/>
      <c r="Q119" s="339"/>
      <c r="R119" s="339"/>
      <c r="S119" s="339"/>
      <c r="T119" s="339"/>
      <c r="U119" s="339"/>
      <c r="V119" s="339"/>
      <c r="W119" s="339"/>
      <c r="X119" s="339"/>
      <c r="Y119" s="339"/>
      <c r="Z119" s="339"/>
    </row>
    <row r="120" ht="14.25" customHeight="1">
      <c r="A120" s="339"/>
      <c r="B120" s="559" t="s">
        <v>603</v>
      </c>
      <c r="C120" s="560"/>
      <c r="D120" s="560"/>
      <c r="E120" s="560"/>
      <c r="F120" s="560"/>
      <c r="G120" s="560"/>
      <c r="H120" s="560"/>
      <c r="I120" s="560"/>
      <c r="J120" s="560"/>
      <c r="K120" s="560"/>
      <c r="L120" s="560"/>
      <c r="M120" s="560"/>
      <c r="N120" s="561"/>
      <c r="O120" s="339"/>
      <c r="P120" s="339"/>
      <c r="Q120" s="339"/>
      <c r="R120" s="339"/>
      <c r="S120" s="339"/>
      <c r="T120" s="339"/>
      <c r="U120" s="339"/>
      <c r="V120" s="339"/>
      <c r="W120" s="339"/>
      <c r="X120" s="339"/>
      <c r="Y120" s="339"/>
      <c r="Z120" s="339"/>
    </row>
    <row r="121" ht="14.25" customHeight="1">
      <c r="A121" s="339"/>
      <c r="B121" s="562"/>
      <c r="C121" s="563"/>
      <c r="D121" s="563"/>
      <c r="E121" s="563"/>
      <c r="F121" s="563"/>
      <c r="G121" s="563"/>
      <c r="H121" s="563"/>
      <c r="I121" s="563"/>
      <c r="J121" s="563"/>
      <c r="K121" s="563"/>
      <c r="L121" s="563"/>
      <c r="M121" s="563"/>
      <c r="N121" s="564"/>
      <c r="O121" s="339"/>
      <c r="P121" s="339"/>
      <c r="Q121" s="339"/>
      <c r="R121" s="339"/>
      <c r="S121" s="339"/>
      <c r="T121" s="339"/>
      <c r="U121" s="339"/>
      <c r="V121" s="339"/>
      <c r="W121" s="339"/>
      <c r="X121" s="339"/>
      <c r="Y121" s="339"/>
      <c r="Z121" s="339"/>
    </row>
    <row r="122" ht="14.25" customHeight="1">
      <c r="A122" s="339"/>
      <c r="B122" s="562"/>
      <c r="C122" s="563"/>
      <c r="D122" s="563"/>
      <c r="E122" s="563"/>
      <c r="F122" s="563"/>
      <c r="G122" s="563"/>
      <c r="H122" s="563"/>
      <c r="I122" s="563"/>
      <c r="J122" s="563"/>
      <c r="K122" s="563"/>
      <c r="L122" s="563"/>
      <c r="M122" s="563"/>
      <c r="N122" s="564"/>
      <c r="O122" s="339"/>
      <c r="P122" s="339"/>
      <c r="Q122" s="339"/>
      <c r="R122" s="339"/>
      <c r="S122" s="339"/>
      <c r="T122" s="339"/>
      <c r="U122" s="339"/>
      <c r="V122" s="339"/>
      <c r="W122" s="339"/>
      <c r="X122" s="339"/>
      <c r="Y122" s="339"/>
      <c r="Z122" s="339"/>
    </row>
    <row r="123" ht="14.25" customHeight="1">
      <c r="A123" s="339"/>
      <c r="B123" s="565"/>
      <c r="C123" s="566"/>
      <c r="D123" s="566"/>
      <c r="E123" s="566"/>
      <c r="F123" s="566"/>
      <c r="G123" s="566"/>
      <c r="H123" s="566"/>
      <c r="I123" s="566"/>
      <c r="J123" s="566"/>
      <c r="K123" s="566"/>
      <c r="L123" s="566"/>
      <c r="M123" s="566"/>
      <c r="N123" s="567"/>
      <c r="O123" s="339"/>
      <c r="P123" s="339"/>
      <c r="Q123" s="339"/>
      <c r="R123" s="339"/>
      <c r="S123" s="339"/>
      <c r="T123" s="339"/>
      <c r="U123" s="339"/>
      <c r="V123" s="339"/>
      <c r="W123" s="339"/>
      <c r="X123" s="339"/>
      <c r="Y123" s="339"/>
      <c r="Z123" s="339"/>
    </row>
    <row r="124" ht="7.5" customHeight="1">
      <c r="A124" s="339"/>
      <c r="B124" s="443"/>
      <c r="C124" s="444"/>
      <c r="D124" s="444"/>
      <c r="E124" s="444"/>
      <c r="F124" s="444"/>
      <c r="G124" s="444"/>
      <c r="H124" s="444"/>
      <c r="I124" s="444"/>
      <c r="J124" s="444"/>
      <c r="K124" s="444"/>
      <c r="L124" s="444"/>
      <c r="M124" s="444"/>
      <c r="N124" s="445"/>
      <c r="O124" s="339"/>
      <c r="P124" s="339"/>
      <c r="Q124" s="339"/>
      <c r="R124" s="339"/>
      <c r="S124" s="339"/>
      <c r="T124" s="339"/>
      <c r="U124" s="339"/>
      <c r="V124" s="339"/>
      <c r="W124" s="339"/>
      <c r="X124" s="339"/>
      <c r="Y124" s="339"/>
      <c r="Z124" s="339"/>
    </row>
    <row r="125" ht="18.0" customHeight="1">
      <c r="A125" s="339"/>
      <c r="B125" s="420" t="s">
        <v>604</v>
      </c>
      <c r="C125" s="568"/>
      <c r="D125" s="568"/>
      <c r="E125" s="568"/>
      <c r="F125" s="568"/>
      <c r="G125" s="568"/>
      <c r="H125" s="568"/>
      <c r="I125" s="568"/>
      <c r="J125" s="568"/>
      <c r="K125" s="568"/>
      <c r="L125" s="568"/>
      <c r="M125" s="568"/>
      <c r="N125" s="569"/>
      <c r="O125" s="339"/>
      <c r="P125" s="339"/>
      <c r="Q125" s="339"/>
      <c r="R125" s="339"/>
      <c r="S125" s="339"/>
      <c r="T125" s="339"/>
      <c r="U125" s="339"/>
      <c r="V125" s="339"/>
      <c r="W125" s="339"/>
      <c r="X125" s="339"/>
      <c r="Y125" s="339"/>
      <c r="Z125" s="339"/>
    </row>
    <row r="126" ht="14.25" customHeight="1">
      <c r="A126" s="339"/>
      <c r="B126" s="570" t="s">
        <v>605</v>
      </c>
      <c r="N126" s="571"/>
      <c r="O126" s="339"/>
      <c r="P126" s="339"/>
      <c r="Q126" s="339"/>
      <c r="R126" s="339"/>
      <c r="S126" s="339"/>
      <c r="T126" s="339"/>
      <c r="U126" s="339"/>
      <c r="V126" s="339"/>
      <c r="W126" s="339"/>
      <c r="X126" s="339"/>
      <c r="Y126" s="339"/>
      <c r="Z126" s="339"/>
    </row>
    <row r="127" ht="14.25" customHeight="1">
      <c r="A127" s="339"/>
      <c r="B127" s="572"/>
      <c r="N127" s="571"/>
      <c r="O127" s="339"/>
      <c r="P127" s="339"/>
      <c r="Q127" s="339"/>
      <c r="R127" s="339"/>
      <c r="S127" s="339"/>
      <c r="T127" s="339"/>
      <c r="U127" s="339"/>
      <c r="V127" s="339"/>
      <c r="W127" s="339"/>
      <c r="X127" s="339"/>
      <c r="Y127" s="339"/>
      <c r="Z127" s="339"/>
    </row>
    <row r="128" ht="21.0" customHeight="1">
      <c r="A128" s="339"/>
      <c r="B128" s="570" t="s">
        <v>606</v>
      </c>
      <c r="N128" s="571"/>
      <c r="O128" s="339"/>
      <c r="P128" s="339"/>
      <c r="Q128" s="339"/>
      <c r="R128" s="339"/>
      <c r="S128" s="339"/>
      <c r="T128" s="339"/>
      <c r="U128" s="339"/>
      <c r="V128" s="339"/>
      <c r="W128" s="339"/>
      <c r="X128" s="339"/>
      <c r="Y128" s="339"/>
      <c r="Z128" s="339"/>
    </row>
    <row r="129" ht="9.75" customHeight="1">
      <c r="A129" s="339"/>
      <c r="B129" s="572"/>
      <c r="N129" s="571"/>
      <c r="O129" s="339"/>
      <c r="P129" s="339"/>
      <c r="Q129" s="339"/>
      <c r="R129" s="339"/>
      <c r="S129" s="339"/>
      <c r="T129" s="339"/>
      <c r="U129" s="339"/>
      <c r="V129" s="339"/>
      <c r="W129" s="339"/>
      <c r="X129" s="339"/>
      <c r="Y129" s="339"/>
      <c r="Z129" s="339"/>
    </row>
    <row r="130" ht="5.25" customHeight="1">
      <c r="A130" s="339"/>
      <c r="B130" s="573"/>
      <c r="C130" s="574"/>
      <c r="D130" s="574"/>
      <c r="E130" s="574"/>
      <c r="F130" s="574"/>
      <c r="G130" s="574"/>
      <c r="H130" s="574"/>
      <c r="I130" s="574"/>
      <c r="J130" s="574"/>
      <c r="K130" s="574"/>
      <c r="L130" s="574"/>
      <c r="M130" s="574"/>
      <c r="N130" s="575"/>
      <c r="O130" s="339"/>
      <c r="P130" s="339"/>
      <c r="Q130" s="339"/>
      <c r="R130" s="339"/>
      <c r="S130" s="339"/>
      <c r="T130" s="339"/>
      <c r="U130" s="339"/>
      <c r="V130" s="339"/>
      <c r="W130" s="339"/>
      <c r="X130" s="339"/>
      <c r="Y130" s="339"/>
      <c r="Z130" s="339"/>
    </row>
    <row r="131" ht="5.25" customHeight="1">
      <c r="A131" s="339"/>
      <c r="B131" s="573"/>
      <c r="C131" s="574"/>
      <c r="D131" s="574"/>
      <c r="E131" s="574"/>
      <c r="F131" s="574"/>
      <c r="G131" s="574"/>
      <c r="H131" s="574"/>
      <c r="I131" s="574"/>
      <c r="J131" s="574"/>
      <c r="K131" s="574"/>
      <c r="L131" s="574"/>
      <c r="M131" s="574"/>
      <c r="N131" s="575"/>
      <c r="O131" s="339"/>
      <c r="P131" s="339"/>
      <c r="Q131" s="339"/>
      <c r="R131" s="339"/>
      <c r="S131" s="339"/>
      <c r="T131" s="339"/>
      <c r="U131" s="339"/>
      <c r="V131" s="339"/>
      <c r="W131" s="339"/>
      <c r="X131" s="339"/>
      <c r="Y131" s="339"/>
      <c r="Z131" s="339"/>
    </row>
    <row r="132" ht="9.75" customHeight="1">
      <c r="A132" s="339"/>
      <c r="B132" s="573"/>
      <c r="C132" s="574"/>
      <c r="D132" s="574"/>
      <c r="E132" s="574"/>
      <c r="F132" s="574"/>
      <c r="G132" s="574"/>
      <c r="H132" s="574"/>
      <c r="I132" s="574"/>
      <c r="J132" s="574"/>
      <c r="K132" s="574"/>
      <c r="L132" s="574"/>
      <c r="M132" s="574"/>
      <c r="N132" s="575"/>
      <c r="O132" s="339"/>
      <c r="P132" s="339"/>
      <c r="Q132" s="339"/>
      <c r="R132" s="339"/>
      <c r="S132" s="339"/>
      <c r="T132" s="339"/>
      <c r="U132" s="339"/>
      <c r="V132" s="339"/>
      <c r="W132" s="339"/>
      <c r="X132" s="339"/>
      <c r="Y132" s="339"/>
      <c r="Z132" s="339"/>
    </row>
    <row r="133" ht="14.25" customHeight="1">
      <c r="A133" s="339"/>
      <c r="B133" s="427"/>
      <c r="C133" s="568"/>
      <c r="D133" s="568"/>
      <c r="E133" s="568"/>
      <c r="F133" s="568"/>
      <c r="G133" s="568"/>
      <c r="H133" s="568"/>
      <c r="I133" s="568"/>
      <c r="J133" s="568"/>
      <c r="K133" s="568"/>
      <c r="L133" s="568"/>
      <c r="M133" s="568"/>
      <c r="N133" s="569"/>
      <c r="O133" s="339"/>
      <c r="P133" s="339"/>
      <c r="Q133" s="339"/>
      <c r="R133" s="339"/>
      <c r="S133" s="339"/>
      <c r="T133" s="339"/>
      <c r="U133" s="339"/>
      <c r="V133" s="339"/>
      <c r="W133" s="339"/>
      <c r="X133" s="339"/>
      <c r="Y133" s="339"/>
      <c r="Z133" s="339"/>
    </row>
    <row r="134" ht="14.25" customHeight="1">
      <c r="A134" s="339"/>
      <c r="B134" s="443"/>
      <c r="C134" s="444"/>
      <c r="D134" s="444"/>
      <c r="E134" s="444" t="s">
        <v>599</v>
      </c>
      <c r="F134" s="558"/>
      <c r="G134" s="558"/>
      <c r="H134" s="444"/>
      <c r="I134" s="444"/>
      <c r="J134" s="444"/>
      <c r="K134" s="444"/>
      <c r="L134" s="444"/>
      <c r="M134" s="444"/>
      <c r="N134" s="445"/>
      <c r="O134" s="339"/>
      <c r="P134" s="339"/>
      <c r="Q134" s="339"/>
      <c r="R134" s="339"/>
      <c r="S134" s="339"/>
      <c r="T134" s="339"/>
      <c r="U134" s="339"/>
      <c r="V134" s="339"/>
      <c r="W134" s="339"/>
      <c r="X134" s="339"/>
      <c r="Y134" s="339"/>
      <c r="Z134" s="339"/>
    </row>
    <row r="135" ht="14.25" customHeight="1">
      <c r="A135" s="339"/>
      <c r="B135" s="443"/>
      <c r="C135" s="444"/>
      <c r="D135" s="444"/>
      <c r="E135" s="576" t="s">
        <v>600</v>
      </c>
      <c r="F135" s="444"/>
      <c r="G135" s="444"/>
      <c r="H135" s="576"/>
      <c r="I135" s="576"/>
      <c r="J135" s="576"/>
      <c r="K135" s="444"/>
      <c r="L135" s="444"/>
      <c r="M135" s="444"/>
      <c r="N135" s="445"/>
      <c r="O135" s="339"/>
      <c r="P135" s="339"/>
      <c r="Q135" s="339"/>
      <c r="R135" s="339"/>
      <c r="S135" s="339"/>
      <c r="T135" s="339"/>
      <c r="U135" s="339"/>
      <c r="V135" s="339"/>
      <c r="W135" s="339"/>
      <c r="X135" s="339"/>
      <c r="Y135" s="339"/>
      <c r="Z135" s="339"/>
    </row>
    <row r="136" ht="14.25" customHeight="1">
      <c r="A136" s="339"/>
      <c r="B136" s="443"/>
      <c r="C136" s="444"/>
      <c r="D136" s="444"/>
      <c r="E136" s="577" t="s">
        <v>607</v>
      </c>
      <c r="F136" s="444"/>
      <c r="G136" s="444"/>
      <c r="H136" s="577"/>
      <c r="I136" s="577"/>
      <c r="J136" s="577"/>
      <c r="K136" s="444"/>
      <c r="L136" s="444"/>
      <c r="M136" s="444"/>
      <c r="N136" s="445"/>
      <c r="O136" s="339"/>
      <c r="P136" s="339"/>
      <c r="Q136" s="339"/>
      <c r="R136" s="339"/>
      <c r="S136" s="339"/>
      <c r="T136" s="339"/>
      <c r="U136" s="339"/>
      <c r="V136" s="339"/>
      <c r="W136" s="339"/>
      <c r="X136" s="339"/>
      <c r="Y136" s="339"/>
      <c r="Z136" s="339"/>
    </row>
    <row r="137" ht="14.25" customHeight="1">
      <c r="A137" s="339"/>
      <c r="B137" s="578"/>
      <c r="C137" s="568"/>
      <c r="D137" s="568"/>
      <c r="E137" s="444" t="s">
        <v>602</v>
      </c>
      <c r="F137" s="444"/>
      <c r="G137" s="444"/>
      <c r="H137" s="444"/>
      <c r="I137" s="444"/>
      <c r="J137" s="444"/>
      <c r="K137" s="568"/>
      <c r="L137" s="568"/>
      <c r="M137" s="568"/>
      <c r="N137" s="569"/>
      <c r="O137" s="339"/>
      <c r="P137" s="339"/>
      <c r="Q137" s="339"/>
      <c r="R137" s="339"/>
      <c r="S137" s="339"/>
      <c r="T137" s="339"/>
      <c r="U137" s="339"/>
      <c r="V137" s="339"/>
      <c r="W137" s="339"/>
      <c r="X137" s="339"/>
      <c r="Y137" s="339"/>
      <c r="Z137" s="339"/>
    </row>
    <row r="138" ht="12.75" customHeight="1">
      <c r="A138" s="339"/>
      <c r="B138" s="578"/>
      <c r="C138" s="568"/>
      <c r="D138" s="568"/>
      <c r="E138" s="568"/>
      <c r="F138" s="444"/>
      <c r="G138" s="444"/>
      <c r="H138" s="444"/>
      <c r="I138" s="444"/>
      <c r="J138" s="444"/>
      <c r="K138" s="568"/>
      <c r="L138" s="568"/>
      <c r="M138" s="568"/>
      <c r="N138" s="569"/>
      <c r="O138" s="339"/>
      <c r="P138" s="339"/>
      <c r="Q138" s="339"/>
      <c r="R138" s="339"/>
      <c r="S138" s="339"/>
      <c r="T138" s="339"/>
      <c r="U138" s="339"/>
      <c r="V138" s="339"/>
      <c r="W138" s="339"/>
      <c r="X138" s="339"/>
      <c r="Y138" s="339"/>
      <c r="Z138" s="339"/>
    </row>
    <row r="139" ht="24.75" customHeight="1">
      <c r="A139" s="339"/>
      <c r="B139" s="579" t="s">
        <v>608</v>
      </c>
      <c r="N139" s="571"/>
      <c r="O139" s="339"/>
      <c r="P139" s="339"/>
      <c r="Q139" s="339"/>
      <c r="R139" s="339"/>
      <c r="S139" s="339"/>
      <c r="T139" s="339"/>
      <c r="U139" s="339"/>
      <c r="V139" s="339"/>
      <c r="W139" s="339"/>
      <c r="X139" s="339"/>
      <c r="Y139" s="339"/>
      <c r="Z139" s="339"/>
    </row>
    <row r="140" ht="7.5" customHeight="1">
      <c r="A140" s="339"/>
      <c r="B140" s="580"/>
      <c r="C140" s="581"/>
      <c r="D140" s="581"/>
      <c r="E140" s="582"/>
      <c r="F140" s="582"/>
      <c r="G140" s="582"/>
      <c r="H140" s="582"/>
      <c r="I140" s="582"/>
      <c r="J140" s="582"/>
      <c r="K140" s="582"/>
      <c r="L140" s="582"/>
      <c r="M140" s="582"/>
      <c r="N140" s="583"/>
      <c r="O140" s="339"/>
      <c r="P140" s="339"/>
      <c r="Q140" s="339"/>
      <c r="R140" s="339"/>
      <c r="S140" s="339"/>
      <c r="T140" s="339"/>
      <c r="U140" s="339"/>
      <c r="V140" s="339"/>
      <c r="W140" s="339"/>
      <c r="X140" s="339"/>
      <c r="Y140" s="339"/>
      <c r="Z140" s="339"/>
    </row>
    <row r="141" ht="14.25" customHeight="1">
      <c r="A141" s="339"/>
      <c r="B141" s="339"/>
      <c r="C141" s="339"/>
      <c r="D141" s="339"/>
      <c r="E141" s="339"/>
      <c r="F141" s="339"/>
      <c r="G141" s="339"/>
      <c r="H141" s="339"/>
      <c r="I141" s="339"/>
      <c r="J141" s="339"/>
      <c r="K141" s="339"/>
      <c r="L141" s="339"/>
      <c r="M141" s="339"/>
      <c r="N141" s="339"/>
      <c r="O141" s="339"/>
      <c r="P141" s="339"/>
      <c r="Q141" s="339"/>
      <c r="R141" s="339"/>
      <c r="S141" s="339"/>
      <c r="T141" s="339"/>
      <c r="U141" s="339"/>
      <c r="V141" s="339"/>
      <c r="W141" s="339"/>
      <c r="X141" s="339"/>
      <c r="Y141" s="339"/>
      <c r="Z141" s="339"/>
    </row>
    <row r="142" ht="14.25" customHeight="1">
      <c r="A142" s="339"/>
      <c r="B142" s="339"/>
      <c r="C142" s="339"/>
      <c r="D142" s="339"/>
      <c r="E142" s="339"/>
      <c r="F142" s="339"/>
      <c r="G142" s="339"/>
      <c r="H142" s="339"/>
      <c r="I142" s="339"/>
      <c r="J142" s="339"/>
      <c r="K142" s="339"/>
      <c r="L142" s="339"/>
      <c r="M142" s="339"/>
      <c r="N142" s="339"/>
      <c r="O142" s="339"/>
      <c r="P142" s="339"/>
      <c r="Q142" s="339"/>
      <c r="R142" s="339"/>
      <c r="S142" s="339"/>
      <c r="T142" s="339"/>
      <c r="U142" s="339"/>
      <c r="V142" s="339"/>
      <c r="W142" s="339"/>
      <c r="X142" s="339"/>
      <c r="Y142" s="339"/>
      <c r="Z142" s="339"/>
    </row>
    <row r="143" ht="14.25" customHeight="1">
      <c r="A143" s="339"/>
      <c r="B143" s="339"/>
      <c r="C143" s="339"/>
      <c r="D143" s="339"/>
      <c r="E143" s="339"/>
      <c r="F143" s="339"/>
      <c r="G143" s="339"/>
      <c r="H143" s="339"/>
      <c r="I143" s="339"/>
      <c r="J143" s="339"/>
      <c r="K143" s="339"/>
      <c r="L143" s="339"/>
      <c r="M143" s="339"/>
      <c r="N143" s="339"/>
      <c r="O143" s="339"/>
      <c r="P143" s="339"/>
      <c r="Q143" s="339"/>
      <c r="R143" s="339"/>
      <c r="S143" s="339"/>
      <c r="T143" s="339"/>
      <c r="U143" s="339"/>
      <c r="V143" s="339"/>
      <c r="W143" s="339"/>
      <c r="X143" s="339"/>
      <c r="Y143" s="339"/>
      <c r="Z143" s="339"/>
    </row>
    <row r="144" ht="14.25" customHeight="1">
      <c r="A144" s="339"/>
      <c r="B144" s="339"/>
      <c r="C144" s="339"/>
      <c r="D144" s="339"/>
      <c r="E144" s="339"/>
      <c r="F144" s="339"/>
      <c r="G144" s="339"/>
      <c r="H144" s="339"/>
      <c r="I144" s="339"/>
      <c r="J144" s="339"/>
      <c r="K144" s="339"/>
      <c r="L144" s="339"/>
      <c r="M144" s="339"/>
      <c r="N144" s="339"/>
      <c r="O144" s="339"/>
      <c r="P144" s="339"/>
      <c r="Q144" s="339"/>
      <c r="R144" s="339"/>
      <c r="S144" s="339"/>
      <c r="T144" s="339"/>
      <c r="U144" s="339"/>
      <c r="V144" s="339"/>
      <c r="W144" s="339"/>
      <c r="X144" s="339"/>
      <c r="Y144" s="339"/>
      <c r="Z144" s="339"/>
    </row>
    <row r="145" ht="14.25" customHeight="1">
      <c r="A145" s="339"/>
      <c r="B145" s="339"/>
      <c r="C145" s="339"/>
      <c r="D145" s="339"/>
      <c r="E145" s="339"/>
      <c r="F145" s="339"/>
      <c r="G145" s="339"/>
      <c r="H145" s="339"/>
      <c r="I145" s="339"/>
      <c r="J145" s="339"/>
      <c r="K145" s="339"/>
      <c r="L145" s="339"/>
      <c r="M145" s="339"/>
      <c r="N145" s="339"/>
      <c r="O145" s="339"/>
      <c r="P145" s="339"/>
      <c r="Q145" s="339"/>
      <c r="R145" s="339"/>
      <c r="S145" s="339"/>
      <c r="T145" s="339"/>
      <c r="U145" s="339"/>
      <c r="V145" s="339"/>
      <c r="W145" s="339"/>
      <c r="X145" s="339"/>
      <c r="Y145" s="339"/>
      <c r="Z145" s="339"/>
    </row>
    <row r="146" ht="14.25" customHeight="1">
      <c r="A146" s="339"/>
      <c r="B146" s="339"/>
      <c r="C146" s="339"/>
      <c r="D146" s="339"/>
      <c r="E146" s="339"/>
      <c r="F146" s="339"/>
      <c r="G146" s="339"/>
      <c r="H146" s="339"/>
      <c r="I146" s="339"/>
      <c r="J146" s="339"/>
      <c r="K146" s="339"/>
      <c r="L146" s="339"/>
      <c r="M146" s="339"/>
      <c r="N146" s="339"/>
      <c r="O146" s="339"/>
      <c r="P146" s="339"/>
      <c r="Q146" s="339"/>
      <c r="R146" s="339"/>
      <c r="S146" s="339"/>
      <c r="T146" s="339"/>
      <c r="U146" s="339"/>
      <c r="V146" s="339"/>
      <c r="W146" s="339"/>
      <c r="X146" s="339"/>
      <c r="Y146" s="339"/>
      <c r="Z146" s="339"/>
    </row>
    <row r="147" ht="14.25" customHeight="1">
      <c r="A147" s="339"/>
      <c r="B147" s="339"/>
      <c r="C147" s="339"/>
      <c r="D147" s="339"/>
      <c r="E147" s="339"/>
      <c r="F147" s="339"/>
      <c r="G147" s="339"/>
      <c r="H147" s="339"/>
      <c r="I147" s="339"/>
      <c r="J147" s="339"/>
      <c r="K147" s="339"/>
      <c r="L147" s="339"/>
      <c r="M147" s="339"/>
      <c r="N147" s="339"/>
      <c r="O147" s="339"/>
      <c r="P147" s="339"/>
      <c r="Q147" s="339"/>
      <c r="R147" s="339"/>
      <c r="S147" s="339"/>
      <c r="T147" s="339"/>
      <c r="U147" s="339"/>
      <c r="V147" s="339"/>
      <c r="W147" s="339"/>
      <c r="X147" s="339"/>
      <c r="Y147" s="339"/>
      <c r="Z147" s="339"/>
    </row>
    <row r="148" ht="14.25" customHeight="1">
      <c r="A148" s="339"/>
      <c r="B148" s="339"/>
      <c r="C148" s="339"/>
      <c r="D148" s="339"/>
      <c r="E148" s="339"/>
      <c r="F148" s="339"/>
      <c r="G148" s="339"/>
      <c r="H148" s="339"/>
      <c r="I148" s="339"/>
      <c r="J148" s="339"/>
      <c r="K148" s="339"/>
      <c r="L148" s="339"/>
      <c r="M148" s="339"/>
      <c r="N148" s="339"/>
      <c r="O148" s="339"/>
      <c r="P148" s="339"/>
      <c r="Q148" s="339"/>
      <c r="R148" s="339"/>
      <c r="S148" s="339"/>
      <c r="T148" s="339"/>
      <c r="U148" s="339"/>
      <c r="V148" s="339"/>
      <c r="W148" s="339"/>
      <c r="X148" s="339"/>
      <c r="Y148" s="339"/>
      <c r="Z148" s="339"/>
    </row>
    <row r="149" ht="14.25" customHeight="1">
      <c r="A149" s="339"/>
      <c r="B149" s="339"/>
      <c r="C149" s="339"/>
      <c r="D149" s="339"/>
      <c r="E149" s="339"/>
      <c r="F149" s="339"/>
      <c r="G149" s="339"/>
      <c r="H149" s="339"/>
      <c r="I149" s="339"/>
      <c r="J149" s="339"/>
      <c r="K149" s="339"/>
      <c r="L149" s="339"/>
      <c r="M149" s="339"/>
      <c r="N149" s="339"/>
      <c r="O149" s="339"/>
      <c r="P149" s="339"/>
      <c r="Q149" s="339"/>
      <c r="R149" s="339"/>
      <c r="S149" s="339"/>
      <c r="T149" s="339"/>
      <c r="U149" s="339"/>
      <c r="V149" s="339"/>
      <c r="W149" s="339"/>
      <c r="X149" s="339"/>
      <c r="Y149" s="339"/>
      <c r="Z149" s="339"/>
    </row>
    <row r="150" ht="14.25" customHeight="1">
      <c r="A150" s="339"/>
      <c r="B150" s="339"/>
      <c r="C150" s="339"/>
      <c r="D150" s="339"/>
      <c r="E150" s="339"/>
      <c r="F150" s="339"/>
      <c r="G150" s="339"/>
      <c r="H150" s="339"/>
      <c r="I150" s="339"/>
      <c r="J150" s="339"/>
      <c r="K150" s="339"/>
      <c r="L150" s="339"/>
      <c r="M150" s="339"/>
      <c r="N150" s="339"/>
      <c r="O150" s="339"/>
      <c r="P150" s="339"/>
      <c r="Q150" s="339"/>
      <c r="R150" s="339"/>
      <c r="S150" s="339"/>
      <c r="T150" s="339"/>
      <c r="U150" s="339"/>
      <c r="V150" s="339"/>
      <c r="W150" s="339"/>
      <c r="X150" s="339"/>
      <c r="Y150" s="339"/>
      <c r="Z150" s="339"/>
    </row>
    <row r="151" ht="14.25" customHeight="1">
      <c r="A151" s="339"/>
      <c r="B151" s="339"/>
      <c r="C151" s="339"/>
      <c r="D151" s="339"/>
      <c r="E151" s="339"/>
      <c r="F151" s="339"/>
      <c r="G151" s="339"/>
      <c r="H151" s="339"/>
      <c r="I151" s="339"/>
      <c r="J151" s="339"/>
      <c r="K151" s="339"/>
      <c r="L151" s="339"/>
      <c r="M151" s="339"/>
      <c r="N151" s="339"/>
      <c r="O151" s="339"/>
      <c r="P151" s="339"/>
      <c r="Q151" s="339"/>
      <c r="R151" s="339"/>
      <c r="S151" s="339"/>
      <c r="T151" s="339"/>
      <c r="U151" s="339"/>
      <c r="V151" s="339"/>
      <c r="W151" s="339"/>
      <c r="X151" s="339"/>
      <c r="Y151" s="339"/>
      <c r="Z151" s="339"/>
    </row>
    <row r="152" ht="14.25" customHeight="1">
      <c r="A152" s="339"/>
      <c r="B152" s="339"/>
      <c r="C152" s="339"/>
      <c r="D152" s="339"/>
      <c r="E152" s="339"/>
      <c r="F152" s="339"/>
      <c r="G152" s="339"/>
      <c r="H152" s="339"/>
      <c r="I152" s="339"/>
      <c r="J152" s="339"/>
      <c r="K152" s="339"/>
      <c r="L152" s="339"/>
      <c r="M152" s="339"/>
      <c r="N152" s="339"/>
      <c r="O152" s="339"/>
      <c r="P152" s="339"/>
      <c r="Q152" s="339"/>
      <c r="R152" s="339"/>
      <c r="S152" s="339"/>
      <c r="T152" s="339"/>
      <c r="U152" s="339"/>
      <c r="V152" s="339"/>
      <c r="W152" s="339"/>
      <c r="X152" s="339"/>
      <c r="Y152" s="339"/>
      <c r="Z152" s="339"/>
    </row>
    <row r="153" ht="14.25" customHeight="1">
      <c r="A153" s="339"/>
      <c r="B153" s="339"/>
      <c r="C153" s="339"/>
      <c r="D153" s="339"/>
      <c r="E153" s="339"/>
      <c r="F153" s="339"/>
      <c r="G153" s="339"/>
      <c r="H153" s="339"/>
      <c r="I153" s="339"/>
      <c r="J153" s="339"/>
      <c r="K153" s="339"/>
      <c r="L153" s="339"/>
      <c r="M153" s="339"/>
      <c r="N153" s="339"/>
      <c r="O153" s="339"/>
      <c r="P153" s="339"/>
      <c r="Q153" s="339"/>
      <c r="R153" s="339"/>
      <c r="S153" s="339"/>
      <c r="T153" s="339"/>
      <c r="U153" s="339"/>
      <c r="V153" s="339"/>
      <c r="W153" s="339"/>
      <c r="X153" s="339"/>
      <c r="Y153" s="339"/>
      <c r="Z153" s="339"/>
    </row>
    <row r="154" ht="14.25" customHeight="1">
      <c r="A154" s="339"/>
      <c r="B154" s="339"/>
      <c r="C154" s="339"/>
      <c r="D154" s="339"/>
      <c r="E154" s="339"/>
      <c r="F154" s="339"/>
      <c r="G154" s="339"/>
      <c r="H154" s="339"/>
      <c r="I154" s="339"/>
      <c r="J154" s="339"/>
      <c r="K154" s="339"/>
      <c r="L154" s="339"/>
      <c r="M154" s="339"/>
      <c r="N154" s="339"/>
      <c r="O154" s="339"/>
      <c r="P154" s="339"/>
      <c r="Q154" s="339"/>
      <c r="R154" s="339"/>
      <c r="S154" s="339"/>
      <c r="T154" s="339"/>
      <c r="U154" s="339"/>
      <c r="V154" s="339"/>
      <c r="W154" s="339"/>
      <c r="X154" s="339"/>
      <c r="Y154" s="339"/>
      <c r="Z154" s="339"/>
    </row>
    <row r="155" ht="14.25" customHeight="1">
      <c r="A155" s="339"/>
      <c r="B155" s="339"/>
      <c r="C155" s="339"/>
      <c r="D155" s="339"/>
      <c r="E155" s="339"/>
      <c r="F155" s="339"/>
      <c r="G155" s="339"/>
      <c r="H155" s="339"/>
      <c r="I155" s="339"/>
      <c r="J155" s="339"/>
      <c r="K155" s="339"/>
      <c r="L155" s="339"/>
      <c r="M155" s="339"/>
      <c r="N155" s="339"/>
      <c r="O155" s="339"/>
      <c r="P155" s="339"/>
      <c r="Q155" s="339"/>
      <c r="R155" s="339"/>
      <c r="S155" s="339"/>
      <c r="T155" s="339"/>
      <c r="U155" s="339"/>
      <c r="V155" s="339"/>
      <c r="W155" s="339"/>
      <c r="X155" s="339"/>
      <c r="Y155" s="339"/>
      <c r="Z155" s="339"/>
    </row>
    <row r="156" ht="14.25" customHeight="1">
      <c r="A156" s="339"/>
      <c r="B156" s="339"/>
      <c r="C156" s="339"/>
      <c r="D156" s="339"/>
      <c r="E156" s="339"/>
      <c r="F156" s="339"/>
      <c r="G156" s="339"/>
      <c r="H156" s="339"/>
      <c r="I156" s="339"/>
      <c r="J156" s="339"/>
      <c r="K156" s="339"/>
      <c r="L156" s="339"/>
      <c r="M156" s="339"/>
      <c r="N156" s="339"/>
      <c r="O156" s="339"/>
      <c r="P156" s="339"/>
      <c r="Q156" s="339"/>
      <c r="R156" s="339"/>
      <c r="S156" s="339"/>
      <c r="T156" s="339"/>
      <c r="U156" s="339"/>
      <c r="V156" s="339"/>
      <c r="W156" s="339"/>
      <c r="X156" s="339"/>
      <c r="Y156" s="339"/>
      <c r="Z156" s="339"/>
    </row>
    <row r="157" ht="14.25" customHeight="1">
      <c r="A157" s="339"/>
      <c r="B157" s="339"/>
      <c r="C157" s="339"/>
      <c r="D157" s="339"/>
      <c r="E157" s="339"/>
      <c r="F157" s="339"/>
      <c r="G157" s="339"/>
      <c r="H157" s="339"/>
      <c r="I157" s="339"/>
      <c r="J157" s="339"/>
      <c r="K157" s="339"/>
      <c r="L157" s="339"/>
      <c r="M157" s="339"/>
      <c r="N157" s="339"/>
      <c r="O157" s="339"/>
      <c r="P157" s="339"/>
      <c r="Q157" s="339"/>
      <c r="R157" s="339"/>
      <c r="S157" s="339"/>
      <c r="T157" s="339"/>
      <c r="U157" s="339"/>
      <c r="V157" s="339"/>
      <c r="W157" s="339"/>
      <c r="X157" s="339"/>
      <c r="Y157" s="339"/>
      <c r="Z157" s="339"/>
    </row>
    <row r="158" ht="14.25" customHeight="1">
      <c r="A158" s="339"/>
      <c r="B158" s="339"/>
      <c r="C158" s="339"/>
      <c r="D158" s="339"/>
      <c r="E158" s="339"/>
      <c r="F158" s="339"/>
      <c r="G158" s="339"/>
      <c r="H158" s="339"/>
      <c r="I158" s="339"/>
      <c r="J158" s="339"/>
      <c r="K158" s="339"/>
      <c r="L158" s="339"/>
      <c r="M158" s="339"/>
      <c r="N158" s="339"/>
      <c r="O158" s="339"/>
      <c r="P158" s="339"/>
      <c r="Q158" s="339"/>
      <c r="R158" s="339"/>
      <c r="S158" s="339"/>
      <c r="T158" s="339"/>
      <c r="U158" s="339"/>
      <c r="V158" s="339"/>
      <c r="W158" s="339"/>
      <c r="X158" s="339"/>
      <c r="Y158" s="339"/>
      <c r="Z158" s="339"/>
    </row>
    <row r="159" ht="14.25" customHeight="1">
      <c r="A159" s="339"/>
      <c r="B159" s="339"/>
      <c r="C159" s="339"/>
      <c r="D159" s="339"/>
      <c r="E159" s="339"/>
      <c r="F159" s="339"/>
      <c r="G159" s="339"/>
      <c r="H159" s="339"/>
      <c r="I159" s="339"/>
      <c r="J159" s="339"/>
      <c r="K159" s="339"/>
      <c r="L159" s="339"/>
      <c r="M159" s="339"/>
      <c r="N159" s="339"/>
      <c r="O159" s="339"/>
      <c r="P159" s="339"/>
      <c r="Q159" s="339"/>
      <c r="R159" s="339"/>
      <c r="S159" s="339"/>
      <c r="T159" s="339"/>
      <c r="U159" s="339"/>
      <c r="V159" s="339"/>
      <c r="W159" s="339"/>
      <c r="X159" s="339"/>
      <c r="Y159" s="339"/>
      <c r="Z159" s="339"/>
    </row>
    <row r="160" ht="14.25" customHeight="1">
      <c r="A160" s="339"/>
      <c r="B160" s="339"/>
      <c r="C160" s="339"/>
      <c r="D160" s="339"/>
      <c r="E160" s="339"/>
      <c r="F160" s="339"/>
      <c r="G160" s="339"/>
      <c r="H160" s="339"/>
      <c r="I160" s="339"/>
      <c r="J160" s="339"/>
      <c r="K160" s="339"/>
      <c r="L160" s="339"/>
      <c r="M160" s="339"/>
      <c r="N160" s="339"/>
      <c r="O160" s="339"/>
      <c r="P160" s="339"/>
      <c r="Q160" s="339"/>
      <c r="R160" s="339"/>
      <c r="S160" s="339"/>
      <c r="T160" s="339"/>
      <c r="U160" s="339"/>
      <c r="V160" s="339"/>
      <c r="W160" s="339"/>
      <c r="X160" s="339"/>
      <c r="Y160" s="339"/>
      <c r="Z160" s="339"/>
    </row>
    <row r="161" ht="14.25" customHeight="1">
      <c r="A161" s="339"/>
      <c r="B161" s="339"/>
      <c r="C161" s="339"/>
      <c r="D161" s="339"/>
      <c r="E161" s="339"/>
      <c r="F161" s="339"/>
      <c r="G161" s="339"/>
      <c r="H161" s="339"/>
      <c r="I161" s="339"/>
      <c r="J161" s="339"/>
      <c r="K161" s="339"/>
      <c r="L161" s="339"/>
      <c r="M161" s="339"/>
      <c r="N161" s="339"/>
      <c r="O161" s="339"/>
      <c r="P161" s="339"/>
      <c r="Q161" s="339"/>
      <c r="R161" s="339"/>
      <c r="S161" s="339"/>
      <c r="T161" s="339"/>
      <c r="U161" s="339"/>
      <c r="V161" s="339"/>
      <c r="W161" s="339"/>
      <c r="X161" s="339"/>
      <c r="Y161" s="339"/>
      <c r="Z161" s="339"/>
    </row>
    <row r="162" ht="14.25" customHeight="1">
      <c r="A162" s="339"/>
      <c r="B162" s="339"/>
      <c r="C162" s="339"/>
      <c r="D162" s="339"/>
      <c r="E162" s="339"/>
      <c r="F162" s="339"/>
      <c r="G162" s="339"/>
      <c r="H162" s="339"/>
      <c r="I162" s="339"/>
      <c r="J162" s="339"/>
      <c r="K162" s="339"/>
      <c r="L162" s="339"/>
      <c r="M162" s="339"/>
      <c r="N162" s="339"/>
      <c r="O162" s="339"/>
      <c r="P162" s="339"/>
      <c r="Q162" s="339"/>
      <c r="R162" s="339"/>
      <c r="S162" s="339"/>
      <c r="T162" s="339"/>
      <c r="U162" s="339"/>
      <c r="V162" s="339"/>
      <c r="W162" s="339"/>
      <c r="X162" s="339"/>
      <c r="Y162" s="339"/>
      <c r="Z162" s="339"/>
    </row>
    <row r="163" ht="14.25" customHeight="1">
      <c r="A163" s="339"/>
      <c r="B163" s="339"/>
      <c r="C163" s="339"/>
      <c r="D163" s="339"/>
      <c r="E163" s="339"/>
      <c r="F163" s="339"/>
      <c r="G163" s="339"/>
      <c r="H163" s="339"/>
      <c r="I163" s="339"/>
      <c r="J163" s="339"/>
      <c r="K163" s="339"/>
      <c r="L163" s="339"/>
      <c r="M163" s="339"/>
      <c r="N163" s="339"/>
      <c r="O163" s="339"/>
      <c r="P163" s="339"/>
      <c r="Q163" s="339"/>
      <c r="R163" s="339"/>
      <c r="S163" s="339"/>
      <c r="T163" s="339"/>
      <c r="U163" s="339"/>
      <c r="V163" s="339"/>
      <c r="W163" s="339"/>
      <c r="X163" s="339"/>
      <c r="Y163" s="339"/>
      <c r="Z163" s="339"/>
    </row>
    <row r="164" ht="14.25" customHeight="1">
      <c r="A164" s="339"/>
      <c r="B164" s="339"/>
      <c r="C164" s="339"/>
      <c r="D164" s="339"/>
      <c r="E164" s="339"/>
      <c r="F164" s="339"/>
      <c r="G164" s="339"/>
      <c r="H164" s="339"/>
      <c r="I164" s="339"/>
      <c r="J164" s="339"/>
      <c r="K164" s="339"/>
      <c r="L164" s="339"/>
      <c r="M164" s="339"/>
      <c r="N164" s="339"/>
      <c r="O164" s="339"/>
      <c r="P164" s="339"/>
      <c r="Q164" s="339"/>
      <c r="R164" s="339"/>
      <c r="S164" s="339"/>
      <c r="T164" s="339"/>
      <c r="U164" s="339"/>
      <c r="V164" s="339"/>
      <c r="W164" s="339"/>
      <c r="X164" s="339"/>
      <c r="Y164" s="339"/>
      <c r="Z164" s="339"/>
    </row>
    <row r="165" ht="14.25" customHeight="1">
      <c r="A165" s="339"/>
      <c r="B165" s="339"/>
      <c r="C165" s="339"/>
      <c r="D165" s="339"/>
      <c r="E165" s="339"/>
      <c r="F165" s="339"/>
      <c r="G165" s="339"/>
      <c r="H165" s="339"/>
      <c r="I165" s="339"/>
      <c r="J165" s="339"/>
      <c r="K165" s="339"/>
      <c r="L165" s="339"/>
      <c r="M165" s="339"/>
      <c r="N165" s="339"/>
      <c r="O165" s="339"/>
      <c r="P165" s="339"/>
      <c r="Q165" s="339"/>
      <c r="R165" s="339"/>
      <c r="S165" s="339"/>
      <c r="T165" s="339"/>
      <c r="U165" s="339"/>
      <c r="V165" s="339"/>
      <c r="W165" s="339"/>
      <c r="X165" s="339"/>
      <c r="Y165" s="339"/>
      <c r="Z165" s="339"/>
    </row>
    <row r="166" ht="14.25" customHeight="1">
      <c r="A166" s="339"/>
      <c r="B166" s="339"/>
      <c r="C166" s="339"/>
      <c r="D166" s="339"/>
      <c r="E166" s="339"/>
      <c r="F166" s="339"/>
      <c r="G166" s="339"/>
      <c r="H166" s="339"/>
      <c r="I166" s="339"/>
      <c r="J166" s="339"/>
      <c r="K166" s="339"/>
      <c r="L166" s="339"/>
      <c r="M166" s="339"/>
      <c r="N166" s="339"/>
      <c r="O166" s="339"/>
      <c r="P166" s="339"/>
      <c r="Q166" s="339"/>
      <c r="R166" s="339"/>
      <c r="S166" s="339"/>
      <c r="T166" s="339"/>
      <c r="U166" s="339"/>
      <c r="V166" s="339"/>
      <c r="W166" s="339"/>
      <c r="X166" s="339"/>
      <c r="Y166" s="339"/>
      <c r="Z166" s="339"/>
    </row>
    <row r="167" ht="14.25" customHeight="1">
      <c r="A167" s="339"/>
      <c r="B167" s="339"/>
      <c r="C167" s="339"/>
      <c r="D167" s="339"/>
      <c r="E167" s="339"/>
      <c r="F167" s="339"/>
      <c r="G167" s="339"/>
      <c r="H167" s="339"/>
      <c r="I167" s="339"/>
      <c r="J167" s="339"/>
      <c r="K167" s="339"/>
      <c r="L167" s="339"/>
      <c r="M167" s="339"/>
      <c r="N167" s="339"/>
      <c r="O167" s="339"/>
      <c r="P167" s="339"/>
      <c r="Q167" s="339"/>
      <c r="R167" s="339"/>
      <c r="S167" s="339"/>
      <c r="T167" s="339"/>
      <c r="U167" s="339"/>
      <c r="V167" s="339"/>
      <c r="W167" s="339"/>
      <c r="X167" s="339"/>
      <c r="Y167" s="339"/>
      <c r="Z167" s="339"/>
    </row>
    <row r="168" ht="14.25" customHeight="1">
      <c r="A168" s="339"/>
      <c r="B168" s="339"/>
      <c r="C168" s="339"/>
      <c r="D168" s="339"/>
      <c r="E168" s="339"/>
      <c r="F168" s="339"/>
      <c r="G168" s="339"/>
      <c r="H168" s="339"/>
      <c r="I168" s="339"/>
      <c r="J168" s="339"/>
      <c r="K168" s="339"/>
      <c r="L168" s="339"/>
      <c r="M168" s="339"/>
      <c r="N168" s="339"/>
      <c r="O168" s="339"/>
      <c r="P168" s="339"/>
      <c r="Q168" s="339"/>
      <c r="R168" s="339"/>
      <c r="S168" s="339"/>
      <c r="T168" s="339"/>
      <c r="U168" s="339"/>
      <c r="V168" s="339"/>
      <c r="W168" s="339"/>
      <c r="X168" s="339"/>
      <c r="Y168" s="339"/>
      <c r="Z168" s="339"/>
    </row>
    <row r="169" ht="14.25" customHeight="1">
      <c r="A169" s="339"/>
      <c r="B169" s="339"/>
      <c r="C169" s="339"/>
      <c r="D169" s="339"/>
      <c r="E169" s="339"/>
      <c r="F169" s="339"/>
      <c r="G169" s="339"/>
      <c r="H169" s="339"/>
      <c r="I169" s="339"/>
      <c r="J169" s="339"/>
      <c r="K169" s="339"/>
      <c r="L169" s="339"/>
      <c r="M169" s="339"/>
      <c r="N169" s="339"/>
      <c r="O169" s="339"/>
      <c r="P169" s="339"/>
      <c r="Q169" s="339"/>
      <c r="R169" s="339"/>
      <c r="S169" s="339"/>
      <c r="T169" s="339"/>
      <c r="U169" s="339"/>
      <c r="V169" s="339"/>
      <c r="W169" s="339"/>
      <c r="X169" s="339"/>
      <c r="Y169" s="339"/>
      <c r="Z169" s="339"/>
    </row>
    <row r="170" ht="14.25" customHeight="1">
      <c r="A170" s="339"/>
      <c r="B170" s="339"/>
      <c r="C170" s="339"/>
      <c r="D170" s="339"/>
      <c r="E170" s="339"/>
      <c r="F170" s="339"/>
      <c r="G170" s="339"/>
      <c r="H170" s="339"/>
      <c r="I170" s="339"/>
      <c r="J170" s="339"/>
      <c r="K170" s="339"/>
      <c r="L170" s="339"/>
      <c r="M170" s="339"/>
      <c r="N170" s="339"/>
      <c r="O170" s="339"/>
      <c r="P170" s="339"/>
      <c r="Q170" s="339"/>
      <c r="R170" s="339"/>
      <c r="S170" s="339"/>
      <c r="T170" s="339"/>
      <c r="U170" s="339"/>
      <c r="V170" s="339"/>
      <c r="W170" s="339"/>
      <c r="X170" s="339"/>
      <c r="Y170" s="339"/>
      <c r="Z170" s="339"/>
    </row>
    <row r="171" ht="14.25" customHeight="1">
      <c r="A171" s="339"/>
      <c r="B171" s="339"/>
      <c r="C171" s="339"/>
      <c r="D171" s="339"/>
      <c r="E171" s="339"/>
      <c r="F171" s="339"/>
      <c r="G171" s="339"/>
      <c r="H171" s="339"/>
      <c r="I171" s="339"/>
      <c r="J171" s="339"/>
      <c r="K171" s="339"/>
      <c r="L171" s="339"/>
      <c r="M171" s="339"/>
      <c r="N171" s="339"/>
      <c r="O171" s="339"/>
      <c r="P171" s="339"/>
      <c r="Q171" s="339"/>
      <c r="R171" s="339"/>
      <c r="S171" s="339"/>
      <c r="T171" s="339"/>
      <c r="U171" s="339"/>
      <c r="V171" s="339"/>
      <c r="W171" s="339"/>
      <c r="X171" s="339"/>
      <c r="Y171" s="339"/>
      <c r="Z171" s="339"/>
    </row>
    <row r="172" ht="14.25" customHeight="1">
      <c r="A172" s="339"/>
      <c r="B172" s="339"/>
      <c r="C172" s="339"/>
      <c r="D172" s="339"/>
      <c r="E172" s="339"/>
      <c r="F172" s="339"/>
      <c r="G172" s="339"/>
      <c r="H172" s="339"/>
      <c r="I172" s="339"/>
      <c r="J172" s="339"/>
      <c r="K172" s="339"/>
      <c r="L172" s="339"/>
      <c r="M172" s="339"/>
      <c r="N172" s="339"/>
      <c r="O172" s="339"/>
      <c r="P172" s="339"/>
      <c r="Q172" s="339"/>
      <c r="R172" s="339"/>
      <c r="S172" s="339"/>
      <c r="T172" s="339"/>
      <c r="U172" s="339"/>
      <c r="V172" s="339"/>
      <c r="W172" s="339"/>
      <c r="X172" s="339"/>
      <c r="Y172" s="339"/>
      <c r="Z172" s="339"/>
    </row>
    <row r="173" ht="14.25" customHeight="1">
      <c r="A173" s="339"/>
      <c r="B173" s="339"/>
      <c r="C173" s="339"/>
      <c r="D173" s="339"/>
      <c r="E173" s="339"/>
      <c r="F173" s="339"/>
      <c r="G173" s="339"/>
      <c r="H173" s="339"/>
      <c r="I173" s="339"/>
      <c r="J173" s="339"/>
      <c r="K173" s="339"/>
      <c r="L173" s="339"/>
      <c r="M173" s="339"/>
      <c r="N173" s="339"/>
      <c r="O173" s="339"/>
      <c r="P173" s="339"/>
      <c r="Q173" s="339"/>
      <c r="R173" s="339"/>
      <c r="S173" s="339"/>
      <c r="T173" s="339"/>
      <c r="U173" s="339"/>
      <c r="V173" s="339"/>
      <c r="W173" s="339"/>
      <c r="X173" s="339"/>
      <c r="Y173" s="339"/>
      <c r="Z173" s="339"/>
    </row>
    <row r="174" ht="14.25" customHeight="1">
      <c r="A174" s="339"/>
      <c r="B174" s="339"/>
      <c r="C174" s="339"/>
      <c r="D174" s="339"/>
      <c r="E174" s="339"/>
      <c r="F174" s="339"/>
      <c r="G174" s="339"/>
      <c r="H174" s="339"/>
      <c r="I174" s="339"/>
      <c r="J174" s="339"/>
      <c r="K174" s="339"/>
      <c r="L174" s="339"/>
      <c r="M174" s="339"/>
      <c r="N174" s="339"/>
      <c r="O174" s="339"/>
      <c r="P174" s="339"/>
      <c r="Q174" s="339"/>
      <c r="R174" s="339"/>
      <c r="S174" s="339"/>
      <c r="T174" s="339"/>
      <c r="U174" s="339"/>
      <c r="V174" s="339"/>
      <c r="W174" s="339"/>
      <c r="X174" s="339"/>
      <c r="Y174" s="339"/>
      <c r="Z174" s="339"/>
    </row>
    <row r="175" ht="14.25" customHeight="1">
      <c r="A175" s="339"/>
      <c r="B175" s="339"/>
      <c r="C175" s="339"/>
      <c r="D175" s="339"/>
      <c r="E175" s="339"/>
      <c r="F175" s="339"/>
      <c r="G175" s="339"/>
      <c r="H175" s="339"/>
      <c r="I175" s="339"/>
      <c r="J175" s="339"/>
      <c r="K175" s="339"/>
      <c r="L175" s="339"/>
      <c r="M175" s="339"/>
      <c r="N175" s="339"/>
      <c r="O175" s="339"/>
      <c r="P175" s="339"/>
      <c r="Q175" s="339"/>
      <c r="R175" s="339"/>
      <c r="S175" s="339"/>
      <c r="T175" s="339"/>
      <c r="U175" s="339"/>
      <c r="V175" s="339"/>
      <c r="W175" s="339"/>
      <c r="X175" s="339"/>
      <c r="Y175" s="339"/>
      <c r="Z175" s="339"/>
    </row>
    <row r="176" ht="14.25" customHeight="1">
      <c r="A176" s="339"/>
      <c r="B176" s="339"/>
      <c r="C176" s="339"/>
      <c r="D176" s="339"/>
      <c r="E176" s="339"/>
      <c r="F176" s="339"/>
      <c r="G176" s="339"/>
      <c r="H176" s="339"/>
      <c r="I176" s="339"/>
      <c r="J176" s="339"/>
      <c r="K176" s="339"/>
      <c r="L176" s="339"/>
      <c r="M176" s="339"/>
      <c r="N176" s="339"/>
      <c r="O176" s="339"/>
      <c r="P176" s="339"/>
      <c r="Q176" s="339"/>
      <c r="R176" s="339"/>
      <c r="S176" s="339"/>
      <c r="T176" s="339"/>
      <c r="U176" s="339"/>
      <c r="V176" s="339"/>
      <c r="W176" s="339"/>
      <c r="X176" s="339"/>
      <c r="Y176" s="339"/>
      <c r="Z176" s="339"/>
    </row>
    <row r="177" ht="14.25" customHeight="1">
      <c r="A177" s="339"/>
      <c r="B177" s="339"/>
      <c r="C177" s="339"/>
      <c r="D177" s="339"/>
      <c r="E177" s="339"/>
      <c r="F177" s="339"/>
      <c r="G177" s="339"/>
      <c r="H177" s="339"/>
      <c r="I177" s="339"/>
      <c r="J177" s="339"/>
      <c r="K177" s="339"/>
      <c r="L177" s="339"/>
      <c r="M177" s="339"/>
      <c r="N177" s="339"/>
      <c r="O177" s="339"/>
      <c r="P177" s="339"/>
      <c r="Q177" s="339"/>
      <c r="R177" s="339"/>
      <c r="S177" s="339"/>
      <c r="T177" s="339"/>
      <c r="U177" s="339"/>
      <c r="V177" s="339"/>
      <c r="W177" s="339"/>
      <c r="X177" s="339"/>
      <c r="Y177" s="339"/>
      <c r="Z177" s="339"/>
    </row>
    <row r="178" ht="14.25" customHeight="1">
      <c r="A178" s="339"/>
      <c r="B178" s="339"/>
      <c r="C178" s="339"/>
      <c r="D178" s="339"/>
      <c r="E178" s="339"/>
      <c r="F178" s="339"/>
      <c r="G178" s="339"/>
      <c r="H178" s="339"/>
      <c r="I178" s="339"/>
      <c r="J178" s="339"/>
      <c r="K178" s="339"/>
      <c r="L178" s="339"/>
      <c r="M178" s="339"/>
      <c r="N178" s="339"/>
      <c r="O178" s="339"/>
      <c r="P178" s="339"/>
      <c r="Q178" s="339"/>
      <c r="R178" s="339"/>
      <c r="S178" s="339"/>
      <c r="T178" s="339"/>
      <c r="U178" s="339"/>
      <c r="V178" s="339"/>
      <c r="W178" s="339"/>
      <c r="X178" s="339"/>
      <c r="Y178" s="339"/>
      <c r="Z178" s="339"/>
    </row>
    <row r="179" ht="14.25" customHeight="1">
      <c r="A179" s="339"/>
      <c r="B179" s="339"/>
      <c r="C179" s="339"/>
      <c r="D179" s="339"/>
      <c r="E179" s="339"/>
      <c r="F179" s="339"/>
      <c r="G179" s="339"/>
      <c r="H179" s="339"/>
      <c r="I179" s="339"/>
      <c r="J179" s="339"/>
      <c r="K179" s="339"/>
      <c r="L179" s="339"/>
      <c r="M179" s="339"/>
      <c r="N179" s="339"/>
      <c r="O179" s="339"/>
      <c r="P179" s="339"/>
      <c r="Q179" s="339"/>
      <c r="R179" s="339"/>
      <c r="S179" s="339"/>
      <c r="T179" s="339"/>
      <c r="U179" s="339"/>
      <c r="V179" s="339"/>
      <c r="W179" s="339"/>
      <c r="X179" s="339"/>
      <c r="Y179" s="339"/>
      <c r="Z179" s="339"/>
    </row>
    <row r="180" ht="14.25" customHeight="1">
      <c r="A180" s="339"/>
      <c r="B180" s="339"/>
      <c r="C180" s="339"/>
      <c r="D180" s="339"/>
      <c r="E180" s="339"/>
      <c r="F180" s="339"/>
      <c r="G180" s="339"/>
      <c r="H180" s="339"/>
      <c r="I180" s="339"/>
      <c r="J180" s="339"/>
      <c r="K180" s="339"/>
      <c r="L180" s="339"/>
      <c r="M180" s="339"/>
      <c r="N180" s="339"/>
      <c r="O180" s="339"/>
      <c r="P180" s="339"/>
      <c r="Q180" s="339"/>
      <c r="R180" s="339"/>
      <c r="S180" s="339"/>
      <c r="T180" s="339"/>
      <c r="U180" s="339"/>
      <c r="V180" s="339"/>
      <c r="W180" s="339"/>
      <c r="X180" s="339"/>
      <c r="Y180" s="339"/>
      <c r="Z180" s="339"/>
    </row>
    <row r="181" ht="14.25" customHeight="1">
      <c r="A181" s="339"/>
      <c r="B181" s="339"/>
      <c r="C181" s="339"/>
      <c r="D181" s="339"/>
      <c r="E181" s="339"/>
      <c r="F181" s="339"/>
      <c r="G181" s="339"/>
      <c r="H181" s="339"/>
      <c r="I181" s="339"/>
      <c r="J181" s="339"/>
      <c r="K181" s="339"/>
      <c r="L181" s="339"/>
      <c r="M181" s="339"/>
      <c r="N181" s="339"/>
      <c r="O181" s="339"/>
      <c r="P181" s="339"/>
      <c r="Q181" s="339"/>
      <c r="R181" s="339"/>
      <c r="S181" s="339"/>
      <c r="T181" s="339"/>
      <c r="U181" s="339"/>
      <c r="V181" s="339"/>
      <c r="W181" s="339"/>
      <c r="X181" s="339"/>
      <c r="Y181" s="339"/>
      <c r="Z181" s="339"/>
    </row>
    <row r="182" ht="14.25" customHeight="1">
      <c r="A182" s="339"/>
      <c r="B182" s="339"/>
      <c r="C182" s="339"/>
      <c r="D182" s="339"/>
      <c r="E182" s="339"/>
      <c r="F182" s="339"/>
      <c r="G182" s="339"/>
      <c r="H182" s="339"/>
      <c r="I182" s="339"/>
      <c r="J182" s="339"/>
      <c r="K182" s="339"/>
      <c r="L182" s="339"/>
      <c r="M182" s="339"/>
      <c r="N182" s="339"/>
      <c r="O182" s="339"/>
      <c r="P182" s="339"/>
      <c r="Q182" s="339"/>
      <c r="R182" s="339"/>
      <c r="S182" s="339"/>
      <c r="T182" s="339"/>
      <c r="U182" s="339"/>
      <c r="V182" s="339"/>
      <c r="W182" s="339"/>
      <c r="X182" s="339"/>
      <c r="Y182" s="339"/>
      <c r="Z182" s="339"/>
    </row>
    <row r="183" ht="14.25" customHeight="1">
      <c r="A183" s="339"/>
      <c r="B183" s="339"/>
      <c r="C183" s="339"/>
      <c r="D183" s="339"/>
      <c r="E183" s="339"/>
      <c r="F183" s="339"/>
      <c r="G183" s="339"/>
      <c r="H183" s="339"/>
      <c r="I183" s="339"/>
      <c r="J183" s="339"/>
      <c r="K183" s="339"/>
      <c r="L183" s="339"/>
      <c r="M183" s="339"/>
      <c r="N183" s="339"/>
      <c r="O183" s="339"/>
      <c r="P183" s="339"/>
      <c r="Q183" s="339"/>
      <c r="R183" s="339"/>
      <c r="S183" s="339"/>
      <c r="T183" s="339"/>
      <c r="U183" s="339"/>
      <c r="V183" s="339"/>
      <c r="W183" s="339"/>
      <c r="X183" s="339"/>
      <c r="Y183" s="339"/>
      <c r="Z183" s="339"/>
    </row>
    <row r="184" ht="14.25" customHeight="1">
      <c r="A184" s="339"/>
      <c r="B184" s="339"/>
      <c r="C184" s="339"/>
      <c r="D184" s="339"/>
      <c r="E184" s="339"/>
      <c r="F184" s="339"/>
      <c r="G184" s="339"/>
      <c r="H184" s="339"/>
      <c r="I184" s="339"/>
      <c r="J184" s="339"/>
      <c r="K184" s="339"/>
      <c r="L184" s="339"/>
      <c r="M184" s="339"/>
      <c r="N184" s="339"/>
      <c r="O184" s="339"/>
      <c r="P184" s="339"/>
      <c r="Q184" s="339"/>
      <c r="R184" s="339"/>
      <c r="S184" s="339"/>
      <c r="T184" s="339"/>
      <c r="U184" s="339"/>
      <c r="V184" s="339"/>
      <c r="W184" s="339"/>
      <c r="X184" s="339"/>
      <c r="Y184" s="339"/>
      <c r="Z184" s="339"/>
    </row>
    <row r="185" ht="14.25" customHeight="1">
      <c r="A185" s="339"/>
      <c r="B185" s="339"/>
      <c r="C185" s="339"/>
      <c r="D185" s="339"/>
      <c r="E185" s="339"/>
      <c r="F185" s="339"/>
      <c r="G185" s="339"/>
      <c r="H185" s="339"/>
      <c r="I185" s="339"/>
      <c r="J185" s="339"/>
      <c r="K185" s="339"/>
      <c r="L185" s="339"/>
      <c r="M185" s="339"/>
      <c r="N185" s="339"/>
      <c r="O185" s="339"/>
      <c r="P185" s="339"/>
      <c r="Q185" s="339"/>
      <c r="R185" s="339"/>
      <c r="S185" s="339"/>
      <c r="T185" s="339"/>
      <c r="U185" s="339"/>
      <c r="V185" s="339"/>
      <c r="W185" s="339"/>
      <c r="X185" s="339"/>
      <c r="Y185" s="339"/>
      <c r="Z185" s="339"/>
    </row>
    <row r="186" ht="14.25" customHeight="1">
      <c r="A186" s="339"/>
      <c r="B186" s="339"/>
      <c r="C186" s="339"/>
      <c r="D186" s="339"/>
      <c r="E186" s="339"/>
      <c r="F186" s="339"/>
      <c r="G186" s="339"/>
      <c r="H186" s="339"/>
      <c r="I186" s="339"/>
      <c r="J186" s="339"/>
      <c r="K186" s="339"/>
      <c r="L186" s="339"/>
      <c r="M186" s="339"/>
      <c r="N186" s="339"/>
      <c r="O186" s="339"/>
      <c r="P186" s="339"/>
      <c r="Q186" s="339"/>
      <c r="R186" s="339"/>
      <c r="S186" s="339"/>
      <c r="T186" s="339"/>
      <c r="U186" s="339"/>
      <c r="V186" s="339"/>
      <c r="W186" s="339"/>
      <c r="X186" s="339"/>
      <c r="Y186" s="339"/>
      <c r="Z186" s="339"/>
    </row>
    <row r="187" ht="14.25" customHeight="1">
      <c r="A187" s="339"/>
      <c r="B187" s="339"/>
      <c r="C187" s="339"/>
      <c r="D187" s="339"/>
      <c r="E187" s="339"/>
      <c r="F187" s="339"/>
      <c r="G187" s="339"/>
      <c r="H187" s="339"/>
      <c r="I187" s="339"/>
      <c r="J187" s="339"/>
      <c r="K187" s="339"/>
      <c r="L187" s="339"/>
      <c r="M187" s="339"/>
      <c r="N187" s="339"/>
      <c r="O187" s="339"/>
      <c r="P187" s="339"/>
      <c r="Q187" s="339"/>
      <c r="R187" s="339"/>
      <c r="S187" s="339"/>
      <c r="T187" s="339"/>
      <c r="U187" s="339"/>
      <c r="V187" s="339"/>
      <c r="W187" s="339"/>
      <c r="X187" s="339"/>
      <c r="Y187" s="339"/>
      <c r="Z187" s="339"/>
    </row>
    <row r="188" ht="14.25" customHeight="1">
      <c r="A188" s="339"/>
      <c r="B188" s="339"/>
      <c r="C188" s="339"/>
      <c r="D188" s="339"/>
      <c r="E188" s="339"/>
      <c r="F188" s="339"/>
      <c r="G188" s="339"/>
      <c r="H188" s="339"/>
      <c r="I188" s="339"/>
      <c r="J188" s="339"/>
      <c r="K188" s="339"/>
      <c r="L188" s="339"/>
      <c r="M188" s="339"/>
      <c r="N188" s="339"/>
      <c r="O188" s="339"/>
      <c r="P188" s="339"/>
      <c r="Q188" s="339"/>
      <c r="R188" s="339"/>
      <c r="S188" s="339"/>
      <c r="T188" s="339"/>
      <c r="U188" s="339"/>
      <c r="V188" s="339"/>
      <c r="W188" s="339"/>
      <c r="X188" s="339"/>
      <c r="Y188" s="339"/>
      <c r="Z188" s="339"/>
    </row>
    <row r="189" ht="14.25" customHeight="1">
      <c r="A189" s="339"/>
      <c r="B189" s="339"/>
      <c r="C189" s="339"/>
      <c r="D189" s="339"/>
      <c r="E189" s="339"/>
      <c r="F189" s="339"/>
      <c r="G189" s="339"/>
      <c r="H189" s="339"/>
      <c r="I189" s="339"/>
      <c r="J189" s="339"/>
      <c r="K189" s="339"/>
      <c r="L189" s="339"/>
      <c r="M189" s="339"/>
      <c r="N189" s="339"/>
      <c r="O189" s="339"/>
      <c r="P189" s="339"/>
      <c r="Q189" s="339"/>
      <c r="R189" s="339"/>
      <c r="S189" s="339"/>
      <c r="T189" s="339"/>
      <c r="U189" s="339"/>
      <c r="V189" s="339"/>
      <c r="W189" s="339"/>
      <c r="X189" s="339"/>
      <c r="Y189" s="339"/>
      <c r="Z189" s="339"/>
    </row>
    <row r="190" ht="14.25" customHeight="1">
      <c r="A190" s="339"/>
      <c r="B190" s="339"/>
      <c r="C190" s="339"/>
      <c r="D190" s="339"/>
      <c r="E190" s="339"/>
      <c r="F190" s="339"/>
      <c r="G190" s="339"/>
      <c r="H190" s="339"/>
      <c r="I190" s="339"/>
      <c r="J190" s="339"/>
      <c r="K190" s="339"/>
      <c r="L190" s="339"/>
      <c r="M190" s="339"/>
      <c r="N190" s="339"/>
      <c r="O190" s="339"/>
      <c r="P190" s="339"/>
      <c r="Q190" s="339"/>
      <c r="R190" s="339"/>
      <c r="S190" s="339"/>
      <c r="T190" s="339"/>
      <c r="U190" s="339"/>
      <c r="V190" s="339"/>
      <c r="W190" s="339"/>
      <c r="X190" s="339"/>
      <c r="Y190" s="339"/>
      <c r="Z190" s="339"/>
    </row>
    <row r="191" ht="14.25" customHeight="1">
      <c r="A191" s="339"/>
      <c r="B191" s="339"/>
      <c r="C191" s="339"/>
      <c r="D191" s="339"/>
      <c r="E191" s="339"/>
      <c r="F191" s="339"/>
      <c r="G191" s="339"/>
      <c r="H191" s="339"/>
      <c r="I191" s="339"/>
      <c r="J191" s="339"/>
      <c r="K191" s="339"/>
      <c r="L191" s="339"/>
      <c r="M191" s="339"/>
      <c r="N191" s="339"/>
      <c r="O191" s="339"/>
      <c r="P191" s="339"/>
      <c r="Q191" s="339"/>
      <c r="R191" s="339"/>
      <c r="S191" s="339"/>
      <c r="T191" s="339"/>
      <c r="U191" s="339"/>
      <c r="V191" s="339"/>
      <c r="W191" s="339"/>
      <c r="X191" s="339"/>
      <c r="Y191" s="339"/>
      <c r="Z191" s="339"/>
    </row>
    <row r="192" ht="14.25" customHeight="1">
      <c r="A192" s="339"/>
      <c r="B192" s="339"/>
      <c r="C192" s="339"/>
      <c r="D192" s="339"/>
      <c r="E192" s="339"/>
      <c r="F192" s="339"/>
      <c r="G192" s="339"/>
      <c r="H192" s="339"/>
      <c r="I192" s="339"/>
      <c r="J192" s="339"/>
      <c r="K192" s="339"/>
      <c r="L192" s="339"/>
      <c r="M192" s="339"/>
      <c r="N192" s="339"/>
      <c r="O192" s="339"/>
      <c r="P192" s="339"/>
      <c r="Q192" s="339"/>
      <c r="R192" s="339"/>
      <c r="S192" s="339"/>
      <c r="T192" s="339"/>
      <c r="U192" s="339"/>
      <c r="V192" s="339"/>
      <c r="W192" s="339"/>
      <c r="X192" s="339"/>
      <c r="Y192" s="339"/>
      <c r="Z192" s="339"/>
    </row>
    <row r="193" ht="14.25" customHeight="1">
      <c r="A193" s="339"/>
      <c r="B193" s="339"/>
      <c r="C193" s="339"/>
      <c r="D193" s="339"/>
      <c r="E193" s="339"/>
      <c r="F193" s="339"/>
      <c r="G193" s="339"/>
      <c r="H193" s="339"/>
      <c r="I193" s="339"/>
      <c r="J193" s="339"/>
      <c r="K193" s="339"/>
      <c r="L193" s="339"/>
      <c r="M193" s="339"/>
      <c r="N193" s="339"/>
      <c r="O193" s="339"/>
      <c r="P193" s="339"/>
      <c r="Q193" s="339"/>
      <c r="R193" s="339"/>
      <c r="S193" s="339"/>
      <c r="T193" s="339"/>
      <c r="U193" s="339"/>
      <c r="V193" s="339"/>
      <c r="W193" s="339"/>
      <c r="X193" s="339"/>
      <c r="Y193" s="339"/>
      <c r="Z193" s="339"/>
    </row>
    <row r="194" ht="14.25" customHeight="1">
      <c r="A194" s="339"/>
      <c r="B194" s="339"/>
      <c r="C194" s="339"/>
      <c r="D194" s="339"/>
      <c r="E194" s="339"/>
      <c r="F194" s="339"/>
      <c r="G194" s="339"/>
      <c r="H194" s="339"/>
      <c r="I194" s="339"/>
      <c r="J194" s="339"/>
      <c r="K194" s="339"/>
      <c r="L194" s="339"/>
      <c r="M194" s="339"/>
      <c r="N194" s="339"/>
      <c r="O194" s="339"/>
      <c r="P194" s="339"/>
      <c r="Q194" s="339"/>
      <c r="R194" s="339"/>
      <c r="S194" s="339"/>
      <c r="T194" s="339"/>
      <c r="U194" s="339"/>
      <c r="V194" s="339"/>
      <c r="W194" s="339"/>
      <c r="X194" s="339"/>
      <c r="Y194" s="339"/>
      <c r="Z194" s="339"/>
    </row>
    <row r="195" ht="14.25" customHeight="1">
      <c r="A195" s="339"/>
      <c r="B195" s="339"/>
      <c r="C195" s="339"/>
      <c r="D195" s="339"/>
      <c r="E195" s="339"/>
      <c r="F195" s="339"/>
      <c r="G195" s="339"/>
      <c r="H195" s="339"/>
      <c r="I195" s="339"/>
      <c r="J195" s="339"/>
      <c r="K195" s="339"/>
      <c r="L195" s="339"/>
      <c r="M195" s="339"/>
      <c r="N195" s="339"/>
      <c r="O195" s="339"/>
      <c r="P195" s="339"/>
      <c r="Q195" s="339"/>
      <c r="R195" s="339"/>
      <c r="S195" s="339"/>
      <c r="T195" s="339"/>
      <c r="U195" s="339"/>
      <c r="V195" s="339"/>
      <c r="W195" s="339"/>
      <c r="X195" s="339"/>
      <c r="Y195" s="339"/>
      <c r="Z195" s="339"/>
    </row>
    <row r="196" ht="14.25" customHeight="1">
      <c r="A196" s="339"/>
      <c r="B196" s="339"/>
      <c r="C196" s="339"/>
      <c r="D196" s="339"/>
      <c r="E196" s="339"/>
      <c r="F196" s="339"/>
      <c r="G196" s="339"/>
      <c r="H196" s="339"/>
      <c r="I196" s="339"/>
      <c r="J196" s="339"/>
      <c r="K196" s="339"/>
      <c r="L196" s="339"/>
      <c r="M196" s="339"/>
      <c r="N196" s="339"/>
      <c r="O196" s="339"/>
      <c r="P196" s="339"/>
      <c r="Q196" s="339"/>
      <c r="R196" s="339"/>
      <c r="S196" s="339"/>
      <c r="T196" s="339"/>
      <c r="U196" s="339"/>
      <c r="V196" s="339"/>
      <c r="W196" s="339"/>
      <c r="X196" s="339"/>
      <c r="Y196" s="339"/>
      <c r="Z196" s="339"/>
    </row>
    <row r="197" ht="14.25" customHeight="1">
      <c r="A197" s="339"/>
      <c r="B197" s="339"/>
      <c r="C197" s="339"/>
      <c r="D197" s="339"/>
      <c r="E197" s="339"/>
      <c r="F197" s="339"/>
      <c r="G197" s="339"/>
      <c r="H197" s="339"/>
      <c r="I197" s="339"/>
      <c r="J197" s="339"/>
      <c r="K197" s="339"/>
      <c r="L197" s="339"/>
      <c r="M197" s="339"/>
      <c r="N197" s="339"/>
      <c r="O197" s="339"/>
      <c r="P197" s="339"/>
      <c r="Q197" s="339"/>
      <c r="R197" s="339"/>
      <c r="S197" s="339"/>
      <c r="T197" s="339"/>
      <c r="U197" s="339"/>
      <c r="V197" s="339"/>
      <c r="W197" s="339"/>
      <c r="X197" s="339"/>
      <c r="Y197" s="339"/>
      <c r="Z197" s="339"/>
    </row>
    <row r="198" ht="14.25" customHeight="1">
      <c r="A198" s="339"/>
      <c r="B198" s="339"/>
      <c r="C198" s="339"/>
      <c r="D198" s="339"/>
      <c r="E198" s="339"/>
      <c r="F198" s="339"/>
      <c r="G198" s="339"/>
      <c r="H198" s="339"/>
      <c r="I198" s="339"/>
      <c r="J198" s="339"/>
      <c r="K198" s="339"/>
      <c r="L198" s="339"/>
      <c r="M198" s="339"/>
      <c r="N198" s="339"/>
      <c r="O198" s="339"/>
      <c r="P198" s="339"/>
      <c r="Q198" s="339"/>
      <c r="R198" s="339"/>
      <c r="S198" s="339"/>
      <c r="T198" s="339"/>
      <c r="U198" s="339"/>
      <c r="V198" s="339"/>
      <c r="W198" s="339"/>
      <c r="X198" s="339"/>
      <c r="Y198" s="339"/>
      <c r="Z198" s="339"/>
    </row>
    <row r="199" ht="14.25" customHeight="1">
      <c r="A199" s="339"/>
      <c r="B199" s="339"/>
      <c r="C199" s="339"/>
      <c r="D199" s="339"/>
      <c r="E199" s="339"/>
      <c r="F199" s="339"/>
      <c r="G199" s="339"/>
      <c r="H199" s="339"/>
      <c r="I199" s="339"/>
      <c r="J199" s="339"/>
      <c r="K199" s="339"/>
      <c r="L199" s="339"/>
      <c r="M199" s="339"/>
      <c r="N199" s="339"/>
      <c r="O199" s="339"/>
      <c r="P199" s="339"/>
      <c r="Q199" s="339"/>
      <c r="R199" s="339"/>
      <c r="S199" s="339"/>
      <c r="T199" s="339"/>
      <c r="U199" s="339"/>
      <c r="V199" s="339"/>
      <c r="W199" s="339"/>
      <c r="X199" s="339"/>
      <c r="Y199" s="339"/>
      <c r="Z199" s="339"/>
    </row>
    <row r="200" ht="14.25" customHeight="1">
      <c r="A200" s="339"/>
      <c r="B200" s="339"/>
      <c r="C200" s="339"/>
      <c r="D200" s="339"/>
      <c r="E200" s="339"/>
      <c r="F200" s="339"/>
      <c r="G200" s="339"/>
      <c r="H200" s="339"/>
      <c r="I200" s="339"/>
      <c r="J200" s="339"/>
      <c r="K200" s="339"/>
      <c r="L200" s="339"/>
      <c r="M200" s="339"/>
      <c r="N200" s="339"/>
      <c r="O200" s="339"/>
      <c r="P200" s="339"/>
      <c r="Q200" s="339"/>
      <c r="R200" s="339"/>
      <c r="S200" s="339"/>
      <c r="T200" s="339"/>
      <c r="U200" s="339"/>
      <c r="V200" s="339"/>
      <c r="W200" s="339"/>
      <c r="X200" s="339"/>
      <c r="Y200" s="339"/>
      <c r="Z200" s="339"/>
    </row>
    <row r="201" ht="14.25" customHeight="1">
      <c r="A201" s="339"/>
      <c r="B201" s="339"/>
      <c r="C201" s="339"/>
      <c r="D201" s="339"/>
      <c r="E201" s="339"/>
      <c r="F201" s="339"/>
      <c r="G201" s="339"/>
      <c r="H201" s="339"/>
      <c r="I201" s="339"/>
      <c r="J201" s="339"/>
      <c r="K201" s="339"/>
      <c r="L201" s="339"/>
      <c r="M201" s="339"/>
      <c r="N201" s="339"/>
      <c r="O201" s="339"/>
      <c r="P201" s="339"/>
      <c r="Q201" s="339"/>
      <c r="R201" s="339"/>
      <c r="S201" s="339"/>
      <c r="T201" s="339"/>
      <c r="U201" s="339"/>
      <c r="V201" s="339"/>
      <c r="W201" s="339"/>
      <c r="X201" s="339"/>
      <c r="Y201" s="339"/>
      <c r="Z201" s="339"/>
    </row>
    <row r="202" ht="14.25" customHeight="1">
      <c r="A202" s="339"/>
      <c r="B202" s="339"/>
      <c r="C202" s="339"/>
      <c r="D202" s="339"/>
      <c r="E202" s="339"/>
      <c r="F202" s="339"/>
      <c r="G202" s="339"/>
      <c r="H202" s="339"/>
      <c r="I202" s="339"/>
      <c r="J202" s="339"/>
      <c r="K202" s="339"/>
      <c r="L202" s="339"/>
      <c r="M202" s="339"/>
      <c r="N202" s="339"/>
      <c r="O202" s="339"/>
      <c r="P202" s="339"/>
      <c r="Q202" s="339"/>
      <c r="R202" s="339"/>
      <c r="S202" s="339"/>
      <c r="T202" s="339"/>
      <c r="U202" s="339"/>
      <c r="V202" s="339"/>
      <c r="W202" s="339"/>
      <c r="X202" s="339"/>
      <c r="Y202" s="339"/>
      <c r="Z202" s="339"/>
    </row>
    <row r="203" ht="14.25" customHeight="1">
      <c r="A203" s="339"/>
      <c r="B203" s="339"/>
      <c r="C203" s="339"/>
      <c r="D203" s="339"/>
      <c r="E203" s="339"/>
      <c r="F203" s="339"/>
      <c r="G203" s="339"/>
      <c r="H203" s="339"/>
      <c r="I203" s="339"/>
      <c r="J203" s="339"/>
      <c r="K203" s="339"/>
      <c r="L203" s="339"/>
      <c r="M203" s="339"/>
      <c r="N203" s="339"/>
      <c r="O203" s="339"/>
      <c r="P203" s="339"/>
      <c r="Q203" s="339"/>
      <c r="R203" s="339"/>
      <c r="S203" s="339"/>
      <c r="T203" s="339"/>
      <c r="U203" s="339"/>
      <c r="V203" s="339"/>
      <c r="W203" s="339"/>
      <c r="X203" s="339"/>
      <c r="Y203" s="339"/>
      <c r="Z203" s="339"/>
    </row>
    <row r="204" ht="14.25" customHeight="1">
      <c r="A204" s="339"/>
      <c r="B204" s="339"/>
      <c r="C204" s="339"/>
      <c r="D204" s="339"/>
      <c r="E204" s="339"/>
      <c r="F204" s="339"/>
      <c r="G204" s="339"/>
      <c r="H204" s="339"/>
      <c r="I204" s="339"/>
      <c r="J204" s="339"/>
      <c r="K204" s="339"/>
      <c r="L204" s="339"/>
      <c r="M204" s="339"/>
      <c r="N204" s="339"/>
      <c r="O204" s="339"/>
      <c r="P204" s="339"/>
      <c r="Q204" s="339"/>
      <c r="R204" s="339"/>
      <c r="S204" s="339"/>
      <c r="T204" s="339"/>
      <c r="U204" s="339"/>
      <c r="V204" s="339"/>
      <c r="W204" s="339"/>
      <c r="X204" s="339"/>
      <c r="Y204" s="339"/>
      <c r="Z204" s="339"/>
    </row>
    <row r="205" ht="14.25" customHeight="1">
      <c r="A205" s="339"/>
      <c r="B205" s="339"/>
      <c r="C205" s="339"/>
      <c r="D205" s="339"/>
      <c r="E205" s="339"/>
      <c r="F205" s="339"/>
      <c r="G205" s="339"/>
      <c r="H205" s="339"/>
      <c r="I205" s="339"/>
      <c r="J205" s="339"/>
      <c r="K205" s="339"/>
      <c r="L205" s="339"/>
      <c r="M205" s="339"/>
      <c r="N205" s="339"/>
      <c r="O205" s="339"/>
      <c r="P205" s="339"/>
      <c r="Q205" s="339"/>
      <c r="R205" s="339"/>
      <c r="S205" s="339"/>
      <c r="T205" s="339"/>
      <c r="U205" s="339"/>
      <c r="V205" s="339"/>
      <c r="W205" s="339"/>
      <c r="X205" s="339"/>
      <c r="Y205" s="339"/>
      <c r="Z205" s="339"/>
    </row>
    <row r="206" ht="14.25" customHeight="1">
      <c r="A206" s="339"/>
      <c r="B206" s="339"/>
      <c r="C206" s="339"/>
      <c r="D206" s="339"/>
      <c r="E206" s="339"/>
      <c r="F206" s="339"/>
      <c r="G206" s="339"/>
      <c r="H206" s="339"/>
      <c r="I206" s="339"/>
      <c r="J206" s="339"/>
      <c r="K206" s="339"/>
      <c r="L206" s="339"/>
      <c r="M206" s="339"/>
      <c r="N206" s="339"/>
      <c r="O206" s="339"/>
      <c r="P206" s="339"/>
      <c r="Q206" s="339"/>
      <c r="R206" s="339"/>
      <c r="S206" s="339"/>
      <c r="T206" s="339"/>
      <c r="U206" s="339"/>
      <c r="V206" s="339"/>
      <c r="W206" s="339"/>
      <c r="X206" s="339"/>
      <c r="Y206" s="339"/>
      <c r="Z206" s="339"/>
    </row>
    <row r="207" ht="14.25" customHeight="1">
      <c r="A207" s="339"/>
      <c r="B207" s="339"/>
      <c r="C207" s="339"/>
      <c r="D207" s="339"/>
      <c r="E207" s="339"/>
      <c r="F207" s="339"/>
      <c r="G207" s="339"/>
      <c r="H207" s="339"/>
      <c r="I207" s="339"/>
      <c r="J207" s="339"/>
      <c r="K207" s="339"/>
      <c r="L207" s="339"/>
      <c r="M207" s="339"/>
      <c r="N207" s="339"/>
      <c r="O207" s="339"/>
      <c r="P207" s="339"/>
      <c r="Q207" s="339"/>
      <c r="R207" s="339"/>
      <c r="S207" s="339"/>
      <c r="T207" s="339"/>
      <c r="U207" s="339"/>
      <c r="V207" s="339"/>
      <c r="W207" s="339"/>
      <c r="X207" s="339"/>
      <c r="Y207" s="339"/>
      <c r="Z207" s="339"/>
    </row>
    <row r="208" ht="14.25" customHeight="1">
      <c r="A208" s="339"/>
      <c r="B208" s="339"/>
      <c r="C208" s="339"/>
      <c r="D208" s="339"/>
      <c r="E208" s="339"/>
      <c r="F208" s="339"/>
      <c r="G208" s="339"/>
      <c r="H208" s="339"/>
      <c r="I208" s="339"/>
      <c r="J208" s="339"/>
      <c r="K208" s="339"/>
      <c r="L208" s="339"/>
      <c r="M208" s="339"/>
      <c r="N208" s="339"/>
      <c r="O208" s="339"/>
      <c r="P208" s="339"/>
      <c r="Q208" s="339"/>
      <c r="R208" s="339"/>
      <c r="S208" s="339"/>
      <c r="T208" s="339"/>
      <c r="U208" s="339"/>
      <c r="V208" s="339"/>
      <c r="W208" s="339"/>
      <c r="X208" s="339"/>
      <c r="Y208" s="339"/>
      <c r="Z208" s="339"/>
    </row>
    <row r="209" ht="14.25" customHeight="1">
      <c r="A209" s="339"/>
      <c r="B209" s="339"/>
      <c r="C209" s="339"/>
      <c r="D209" s="339"/>
      <c r="E209" s="339"/>
      <c r="F209" s="339"/>
      <c r="G209" s="339"/>
      <c r="H209" s="339"/>
      <c r="I209" s="339"/>
      <c r="J209" s="339"/>
      <c r="K209" s="339"/>
      <c r="L209" s="339"/>
      <c r="M209" s="339"/>
      <c r="N209" s="339"/>
      <c r="O209" s="339"/>
      <c r="P209" s="339"/>
      <c r="Q209" s="339"/>
      <c r="R209" s="339"/>
      <c r="S209" s="339"/>
      <c r="T209" s="339"/>
      <c r="U209" s="339"/>
      <c r="V209" s="339"/>
      <c r="W209" s="339"/>
      <c r="X209" s="339"/>
      <c r="Y209" s="339"/>
      <c r="Z209" s="339"/>
    </row>
    <row r="210" ht="14.25" customHeight="1">
      <c r="A210" s="339"/>
      <c r="B210" s="339"/>
      <c r="C210" s="339"/>
      <c r="D210" s="339"/>
      <c r="E210" s="339"/>
      <c r="F210" s="339"/>
      <c r="G210" s="339"/>
      <c r="H210" s="339"/>
      <c r="I210" s="339"/>
      <c r="J210" s="339"/>
      <c r="K210" s="339"/>
      <c r="L210" s="339"/>
      <c r="M210" s="339"/>
      <c r="N210" s="339"/>
      <c r="O210" s="339"/>
      <c r="P210" s="339"/>
      <c r="Q210" s="339"/>
      <c r="R210" s="339"/>
      <c r="S210" s="339"/>
      <c r="T210" s="339"/>
      <c r="U210" s="339"/>
      <c r="V210" s="339"/>
      <c r="W210" s="339"/>
      <c r="X210" s="339"/>
      <c r="Y210" s="339"/>
      <c r="Z210" s="339"/>
    </row>
    <row r="211" ht="14.25" customHeight="1">
      <c r="A211" s="339"/>
      <c r="B211" s="339"/>
      <c r="C211" s="339"/>
      <c r="D211" s="339"/>
      <c r="E211" s="339"/>
      <c r="F211" s="339"/>
      <c r="G211" s="339"/>
      <c r="H211" s="339"/>
      <c r="I211" s="339"/>
      <c r="J211" s="339"/>
      <c r="K211" s="339"/>
      <c r="L211" s="339"/>
      <c r="M211" s="339"/>
      <c r="N211" s="339"/>
      <c r="O211" s="339"/>
      <c r="P211" s="339"/>
      <c r="Q211" s="339"/>
      <c r="R211" s="339"/>
      <c r="S211" s="339"/>
      <c r="T211" s="339"/>
      <c r="U211" s="339"/>
      <c r="V211" s="339"/>
      <c r="W211" s="339"/>
      <c r="X211" s="339"/>
      <c r="Y211" s="339"/>
      <c r="Z211" s="339"/>
    </row>
    <row r="212" ht="14.25" customHeight="1">
      <c r="A212" s="339"/>
      <c r="B212" s="339"/>
      <c r="C212" s="339"/>
      <c r="D212" s="339"/>
      <c r="E212" s="339"/>
      <c r="F212" s="339"/>
      <c r="G212" s="339"/>
      <c r="H212" s="339"/>
      <c r="I212" s="339"/>
      <c r="J212" s="339"/>
      <c r="K212" s="339"/>
      <c r="L212" s="339"/>
      <c r="M212" s="339"/>
      <c r="N212" s="339"/>
      <c r="O212" s="339"/>
      <c r="P212" s="339"/>
      <c r="Q212" s="339"/>
      <c r="R212" s="339"/>
      <c r="S212" s="339"/>
      <c r="T212" s="339"/>
      <c r="U212" s="339"/>
      <c r="V212" s="339"/>
      <c r="W212" s="339"/>
      <c r="X212" s="339"/>
      <c r="Y212" s="339"/>
      <c r="Z212" s="339"/>
    </row>
    <row r="213" ht="14.25" customHeight="1">
      <c r="A213" s="339"/>
      <c r="B213" s="339"/>
      <c r="C213" s="339"/>
      <c r="D213" s="339"/>
      <c r="E213" s="339"/>
      <c r="F213" s="339"/>
      <c r="G213" s="339"/>
      <c r="H213" s="339"/>
      <c r="I213" s="339"/>
      <c r="J213" s="339"/>
      <c r="K213" s="339"/>
      <c r="L213" s="339"/>
      <c r="M213" s="339"/>
      <c r="N213" s="339"/>
      <c r="O213" s="339"/>
      <c r="P213" s="339"/>
      <c r="Q213" s="339"/>
      <c r="R213" s="339"/>
      <c r="S213" s="339"/>
      <c r="T213" s="339"/>
      <c r="U213" s="339"/>
      <c r="V213" s="339"/>
      <c r="W213" s="339"/>
      <c r="X213" s="339"/>
      <c r="Y213" s="339"/>
      <c r="Z213" s="339"/>
    </row>
    <row r="214" ht="14.25" customHeight="1">
      <c r="A214" s="339"/>
      <c r="B214" s="339"/>
      <c r="C214" s="339"/>
      <c r="D214" s="339"/>
      <c r="E214" s="339"/>
      <c r="F214" s="339"/>
      <c r="G214" s="339"/>
      <c r="H214" s="339"/>
      <c r="I214" s="339"/>
      <c r="J214" s="339"/>
      <c r="K214" s="339"/>
      <c r="L214" s="339"/>
      <c r="M214" s="339"/>
      <c r="N214" s="339"/>
      <c r="O214" s="339"/>
      <c r="P214" s="339"/>
      <c r="Q214" s="339"/>
      <c r="R214" s="339"/>
      <c r="S214" s="339"/>
      <c r="T214" s="339"/>
      <c r="U214" s="339"/>
      <c r="V214" s="339"/>
      <c r="W214" s="339"/>
      <c r="X214" s="339"/>
      <c r="Y214" s="339"/>
      <c r="Z214" s="339"/>
    </row>
    <row r="215" ht="14.25" customHeight="1">
      <c r="A215" s="339"/>
      <c r="B215" s="339"/>
      <c r="C215" s="339"/>
      <c r="D215" s="339"/>
      <c r="E215" s="339"/>
      <c r="F215" s="339"/>
      <c r="G215" s="339"/>
      <c r="H215" s="339"/>
      <c r="I215" s="339"/>
      <c r="J215" s="339"/>
      <c r="K215" s="339"/>
      <c r="L215" s="339"/>
      <c r="M215" s="339"/>
      <c r="N215" s="339"/>
      <c r="O215" s="339"/>
      <c r="P215" s="339"/>
      <c r="Q215" s="339"/>
      <c r="R215" s="339"/>
      <c r="S215" s="339"/>
      <c r="T215" s="339"/>
      <c r="U215" s="339"/>
      <c r="V215" s="339"/>
      <c r="W215" s="339"/>
      <c r="X215" s="339"/>
      <c r="Y215" s="339"/>
      <c r="Z215" s="339"/>
    </row>
    <row r="216" ht="14.25" customHeight="1">
      <c r="A216" s="339"/>
      <c r="B216" s="339"/>
      <c r="C216" s="339"/>
      <c r="D216" s="339"/>
      <c r="E216" s="339"/>
      <c r="F216" s="339"/>
      <c r="G216" s="339"/>
      <c r="H216" s="339"/>
      <c r="I216" s="339"/>
      <c r="J216" s="339"/>
      <c r="K216" s="339"/>
      <c r="L216" s="339"/>
      <c r="M216" s="339"/>
      <c r="N216" s="339"/>
      <c r="O216" s="339"/>
      <c r="P216" s="339"/>
      <c r="Q216" s="339"/>
      <c r="R216" s="339"/>
      <c r="S216" s="339"/>
      <c r="T216" s="339"/>
      <c r="U216" s="339"/>
      <c r="V216" s="339"/>
      <c r="W216" s="339"/>
      <c r="X216" s="339"/>
      <c r="Y216" s="339"/>
      <c r="Z216" s="339"/>
    </row>
    <row r="217" ht="14.25" customHeight="1">
      <c r="A217" s="339"/>
      <c r="B217" s="339"/>
      <c r="C217" s="339"/>
      <c r="D217" s="339"/>
      <c r="E217" s="339"/>
      <c r="F217" s="339"/>
      <c r="G217" s="339"/>
      <c r="H217" s="339"/>
      <c r="I217" s="339"/>
      <c r="J217" s="339"/>
      <c r="K217" s="339"/>
      <c r="L217" s="339"/>
      <c r="M217" s="339"/>
      <c r="N217" s="339"/>
      <c r="O217" s="339"/>
      <c r="P217" s="339"/>
      <c r="Q217" s="339"/>
      <c r="R217" s="339"/>
      <c r="S217" s="339"/>
      <c r="T217" s="339"/>
      <c r="U217" s="339"/>
      <c r="V217" s="339"/>
      <c r="W217" s="339"/>
      <c r="X217" s="339"/>
      <c r="Y217" s="339"/>
      <c r="Z217" s="339"/>
    </row>
    <row r="218" ht="14.25" customHeight="1">
      <c r="A218" s="339"/>
      <c r="B218" s="339"/>
      <c r="C218" s="339"/>
      <c r="D218" s="339"/>
      <c r="E218" s="339"/>
      <c r="F218" s="339"/>
      <c r="G218" s="339"/>
      <c r="H218" s="339"/>
      <c r="I218" s="339"/>
      <c r="J218" s="339"/>
      <c r="K218" s="339"/>
      <c r="L218" s="339"/>
      <c r="M218" s="339"/>
      <c r="N218" s="339"/>
      <c r="O218" s="339"/>
      <c r="P218" s="339"/>
      <c r="Q218" s="339"/>
      <c r="R218" s="339"/>
      <c r="S218" s="339"/>
      <c r="T218" s="339"/>
      <c r="U218" s="339"/>
      <c r="V218" s="339"/>
      <c r="W218" s="339"/>
      <c r="X218" s="339"/>
      <c r="Y218" s="339"/>
      <c r="Z218" s="339"/>
    </row>
    <row r="219" ht="14.25" customHeight="1">
      <c r="A219" s="339"/>
      <c r="B219" s="339"/>
      <c r="C219" s="339"/>
      <c r="D219" s="339"/>
      <c r="E219" s="339"/>
      <c r="F219" s="339"/>
      <c r="G219" s="339"/>
      <c r="H219" s="339"/>
      <c r="I219" s="339"/>
      <c r="J219" s="339"/>
      <c r="K219" s="339"/>
      <c r="L219" s="339"/>
      <c r="M219" s="339"/>
      <c r="N219" s="339"/>
      <c r="O219" s="339"/>
      <c r="P219" s="339"/>
      <c r="Q219" s="339"/>
      <c r="R219" s="339"/>
      <c r="S219" s="339"/>
      <c r="T219" s="339"/>
      <c r="U219" s="339"/>
      <c r="V219" s="339"/>
      <c r="W219" s="339"/>
      <c r="X219" s="339"/>
      <c r="Y219" s="339"/>
      <c r="Z219" s="339"/>
    </row>
    <row r="220" ht="14.25" customHeight="1">
      <c r="A220" s="339"/>
      <c r="B220" s="339"/>
      <c r="C220" s="339"/>
      <c r="D220" s="339"/>
      <c r="E220" s="339"/>
      <c r="F220" s="339"/>
      <c r="G220" s="339"/>
      <c r="H220" s="339"/>
      <c r="I220" s="339"/>
      <c r="J220" s="339"/>
      <c r="K220" s="339"/>
      <c r="L220" s="339"/>
      <c r="M220" s="339"/>
      <c r="N220" s="339"/>
      <c r="O220" s="339"/>
      <c r="P220" s="339"/>
      <c r="Q220" s="339"/>
      <c r="R220" s="339"/>
      <c r="S220" s="339"/>
      <c r="T220" s="339"/>
      <c r="U220" s="339"/>
      <c r="V220" s="339"/>
      <c r="W220" s="339"/>
      <c r="X220" s="339"/>
      <c r="Y220" s="339"/>
      <c r="Z220" s="339"/>
    </row>
    <row r="221" ht="14.25" customHeight="1">
      <c r="A221" s="339"/>
      <c r="B221" s="339"/>
      <c r="C221" s="339"/>
      <c r="D221" s="339"/>
      <c r="E221" s="339"/>
      <c r="F221" s="339"/>
      <c r="G221" s="339"/>
      <c r="H221" s="339"/>
      <c r="I221" s="339"/>
      <c r="J221" s="339"/>
      <c r="K221" s="339"/>
      <c r="L221" s="339"/>
      <c r="M221" s="339"/>
      <c r="N221" s="339"/>
      <c r="O221" s="339"/>
      <c r="P221" s="339"/>
      <c r="Q221" s="339"/>
      <c r="R221" s="339"/>
      <c r="S221" s="339"/>
      <c r="T221" s="339"/>
      <c r="U221" s="339"/>
      <c r="V221" s="339"/>
      <c r="W221" s="339"/>
      <c r="X221" s="339"/>
      <c r="Y221" s="339"/>
      <c r="Z221" s="339"/>
    </row>
    <row r="222" ht="14.25" customHeight="1">
      <c r="A222" s="339"/>
      <c r="B222" s="339"/>
      <c r="C222" s="339"/>
      <c r="D222" s="339"/>
      <c r="E222" s="339"/>
      <c r="F222" s="339"/>
      <c r="G222" s="339"/>
      <c r="H222" s="339"/>
      <c r="I222" s="339"/>
      <c r="J222" s="339"/>
      <c r="K222" s="339"/>
      <c r="L222" s="339"/>
      <c r="M222" s="339"/>
      <c r="N222" s="339"/>
      <c r="O222" s="339"/>
      <c r="P222" s="339"/>
      <c r="Q222" s="339"/>
      <c r="R222" s="339"/>
      <c r="S222" s="339"/>
      <c r="T222" s="339"/>
      <c r="U222" s="339"/>
      <c r="V222" s="339"/>
      <c r="W222" s="339"/>
      <c r="X222" s="339"/>
      <c r="Y222" s="339"/>
      <c r="Z222" s="339"/>
    </row>
    <row r="223" ht="14.25" customHeight="1">
      <c r="A223" s="339"/>
      <c r="B223" s="339"/>
      <c r="C223" s="339"/>
      <c r="D223" s="339"/>
      <c r="E223" s="339"/>
      <c r="F223" s="339"/>
      <c r="G223" s="339"/>
      <c r="H223" s="339"/>
      <c r="I223" s="339"/>
      <c r="J223" s="339"/>
      <c r="K223" s="339"/>
      <c r="L223" s="339"/>
      <c r="M223" s="339"/>
      <c r="N223" s="339"/>
      <c r="O223" s="339"/>
      <c r="P223" s="339"/>
      <c r="Q223" s="339"/>
      <c r="R223" s="339"/>
      <c r="S223" s="339"/>
      <c r="T223" s="339"/>
      <c r="U223" s="339"/>
      <c r="V223" s="339"/>
      <c r="W223" s="339"/>
      <c r="X223" s="339"/>
      <c r="Y223" s="339"/>
      <c r="Z223" s="339"/>
    </row>
    <row r="224" ht="14.25" customHeight="1">
      <c r="A224" s="339"/>
      <c r="B224" s="339"/>
      <c r="C224" s="339"/>
      <c r="D224" s="339"/>
      <c r="E224" s="339"/>
      <c r="F224" s="339"/>
      <c r="G224" s="339"/>
      <c r="H224" s="339"/>
      <c r="I224" s="339"/>
      <c r="J224" s="339"/>
      <c r="K224" s="339"/>
      <c r="L224" s="339"/>
      <c r="M224" s="339"/>
      <c r="N224" s="339"/>
      <c r="O224" s="339"/>
      <c r="P224" s="339"/>
      <c r="Q224" s="339"/>
      <c r="R224" s="339"/>
      <c r="S224" s="339"/>
      <c r="T224" s="339"/>
      <c r="U224" s="339"/>
      <c r="V224" s="339"/>
      <c r="W224" s="339"/>
      <c r="X224" s="339"/>
      <c r="Y224" s="339"/>
      <c r="Z224" s="339"/>
    </row>
    <row r="225" ht="14.25" customHeight="1">
      <c r="A225" s="339"/>
      <c r="B225" s="339"/>
      <c r="C225" s="339"/>
      <c r="D225" s="339"/>
      <c r="E225" s="339"/>
      <c r="F225" s="339"/>
      <c r="G225" s="339"/>
      <c r="H225" s="339"/>
      <c r="I225" s="339"/>
      <c r="J225" s="339"/>
      <c r="K225" s="339"/>
      <c r="L225" s="339"/>
      <c r="M225" s="339"/>
      <c r="N225" s="339"/>
      <c r="O225" s="339"/>
      <c r="P225" s="339"/>
      <c r="Q225" s="339"/>
      <c r="R225" s="339"/>
      <c r="S225" s="339"/>
      <c r="T225" s="339"/>
      <c r="U225" s="339"/>
      <c r="V225" s="339"/>
      <c r="W225" s="339"/>
      <c r="X225" s="339"/>
      <c r="Y225" s="339"/>
      <c r="Z225" s="339"/>
    </row>
    <row r="226" ht="14.25" customHeight="1">
      <c r="A226" s="339"/>
      <c r="B226" s="339"/>
      <c r="C226" s="339"/>
      <c r="D226" s="339"/>
      <c r="E226" s="339"/>
      <c r="F226" s="339"/>
      <c r="G226" s="339"/>
      <c r="H226" s="339"/>
      <c r="I226" s="339"/>
      <c r="J226" s="339"/>
      <c r="K226" s="339"/>
      <c r="L226" s="339"/>
      <c r="M226" s="339"/>
      <c r="N226" s="339"/>
      <c r="O226" s="339"/>
      <c r="P226" s="339"/>
      <c r="Q226" s="339"/>
      <c r="R226" s="339"/>
      <c r="S226" s="339"/>
      <c r="T226" s="339"/>
      <c r="U226" s="339"/>
      <c r="V226" s="339"/>
      <c r="W226" s="339"/>
      <c r="X226" s="339"/>
      <c r="Y226" s="339"/>
      <c r="Z226" s="339"/>
    </row>
    <row r="227" ht="14.25" customHeight="1">
      <c r="A227" s="339"/>
      <c r="B227" s="339"/>
      <c r="C227" s="339"/>
      <c r="D227" s="339"/>
      <c r="E227" s="339"/>
      <c r="F227" s="339"/>
      <c r="G227" s="339"/>
      <c r="H227" s="339"/>
      <c r="I227" s="339"/>
      <c r="J227" s="339"/>
      <c r="K227" s="339"/>
      <c r="L227" s="339"/>
      <c r="M227" s="339"/>
      <c r="N227" s="339"/>
      <c r="O227" s="339"/>
      <c r="P227" s="339"/>
      <c r="Q227" s="339"/>
      <c r="R227" s="339"/>
      <c r="S227" s="339"/>
      <c r="T227" s="339"/>
      <c r="U227" s="339"/>
      <c r="V227" s="339"/>
      <c r="W227" s="339"/>
      <c r="X227" s="339"/>
      <c r="Y227" s="339"/>
      <c r="Z227" s="339"/>
    </row>
    <row r="228" ht="14.25" customHeight="1">
      <c r="A228" s="339"/>
      <c r="B228" s="339"/>
      <c r="C228" s="339"/>
      <c r="D228" s="339"/>
      <c r="E228" s="339"/>
      <c r="F228" s="339"/>
      <c r="G228" s="339"/>
      <c r="H228" s="339"/>
      <c r="I228" s="339"/>
      <c r="J228" s="339"/>
      <c r="K228" s="339"/>
      <c r="L228" s="339"/>
      <c r="M228" s="339"/>
      <c r="N228" s="339"/>
      <c r="O228" s="339"/>
      <c r="P228" s="339"/>
      <c r="Q228" s="339"/>
      <c r="R228" s="339"/>
      <c r="S228" s="339"/>
      <c r="T228" s="339"/>
      <c r="U228" s="339"/>
      <c r="V228" s="339"/>
      <c r="W228" s="339"/>
      <c r="X228" s="339"/>
      <c r="Y228" s="339"/>
      <c r="Z228" s="339"/>
    </row>
    <row r="229" ht="14.25" customHeight="1">
      <c r="A229" s="339"/>
      <c r="B229" s="339"/>
      <c r="C229" s="339"/>
      <c r="D229" s="339"/>
      <c r="E229" s="339"/>
      <c r="F229" s="339"/>
      <c r="G229" s="339"/>
      <c r="H229" s="339"/>
      <c r="I229" s="339"/>
      <c r="J229" s="339"/>
      <c r="K229" s="339"/>
      <c r="L229" s="339"/>
      <c r="M229" s="339"/>
      <c r="N229" s="339"/>
      <c r="O229" s="339"/>
      <c r="P229" s="339"/>
      <c r="Q229" s="339"/>
      <c r="R229" s="339"/>
      <c r="S229" s="339"/>
      <c r="T229" s="339"/>
      <c r="U229" s="339"/>
      <c r="V229" s="339"/>
      <c r="W229" s="339"/>
      <c r="X229" s="339"/>
      <c r="Y229" s="339"/>
      <c r="Z229" s="339"/>
    </row>
    <row r="230" ht="14.25" customHeight="1">
      <c r="A230" s="339"/>
      <c r="B230" s="339"/>
      <c r="C230" s="339"/>
      <c r="D230" s="339"/>
      <c r="E230" s="339"/>
      <c r="F230" s="339"/>
      <c r="G230" s="339"/>
      <c r="H230" s="339"/>
      <c r="I230" s="339"/>
      <c r="J230" s="339"/>
      <c r="K230" s="339"/>
      <c r="L230" s="339"/>
      <c r="M230" s="339"/>
      <c r="N230" s="339"/>
      <c r="O230" s="339"/>
      <c r="P230" s="339"/>
      <c r="Q230" s="339"/>
      <c r="R230" s="339"/>
      <c r="S230" s="339"/>
      <c r="T230" s="339"/>
      <c r="U230" s="339"/>
      <c r="V230" s="339"/>
      <c r="W230" s="339"/>
      <c r="X230" s="339"/>
      <c r="Y230" s="339"/>
      <c r="Z230" s="339"/>
    </row>
    <row r="231" ht="14.25" customHeight="1">
      <c r="A231" s="339"/>
      <c r="B231" s="339"/>
      <c r="C231" s="339"/>
      <c r="D231" s="339"/>
      <c r="E231" s="339"/>
      <c r="F231" s="339"/>
      <c r="G231" s="339"/>
      <c r="H231" s="339"/>
      <c r="I231" s="339"/>
      <c r="J231" s="339"/>
      <c r="K231" s="339"/>
      <c r="L231" s="339"/>
      <c r="M231" s="339"/>
      <c r="N231" s="339"/>
      <c r="O231" s="339"/>
      <c r="P231" s="339"/>
      <c r="Q231" s="339"/>
      <c r="R231" s="339"/>
      <c r="S231" s="339"/>
      <c r="T231" s="339"/>
      <c r="U231" s="339"/>
      <c r="V231" s="339"/>
      <c r="W231" s="339"/>
      <c r="X231" s="339"/>
      <c r="Y231" s="339"/>
      <c r="Z231" s="339"/>
    </row>
    <row r="232" ht="14.25" customHeight="1">
      <c r="A232" s="339"/>
      <c r="B232" s="339"/>
      <c r="C232" s="339"/>
      <c r="D232" s="339"/>
      <c r="E232" s="339"/>
      <c r="F232" s="339"/>
      <c r="G232" s="339"/>
      <c r="H232" s="339"/>
      <c r="I232" s="339"/>
      <c r="J232" s="339"/>
      <c r="K232" s="339"/>
      <c r="L232" s="339"/>
      <c r="M232" s="339"/>
      <c r="N232" s="339"/>
      <c r="O232" s="339"/>
      <c r="P232" s="339"/>
      <c r="Q232" s="339"/>
      <c r="R232" s="339"/>
      <c r="S232" s="339"/>
      <c r="T232" s="339"/>
      <c r="U232" s="339"/>
      <c r="V232" s="339"/>
      <c r="W232" s="339"/>
      <c r="X232" s="339"/>
      <c r="Y232" s="339"/>
      <c r="Z232" s="339"/>
    </row>
    <row r="233" ht="14.25" customHeight="1">
      <c r="A233" s="339"/>
      <c r="B233" s="339"/>
      <c r="C233" s="339"/>
      <c r="D233" s="339"/>
      <c r="E233" s="339"/>
      <c r="F233" s="339"/>
      <c r="G233" s="339"/>
      <c r="H233" s="339"/>
      <c r="I233" s="339"/>
      <c r="J233" s="339"/>
      <c r="K233" s="339"/>
      <c r="L233" s="339"/>
      <c r="M233" s="339"/>
      <c r="N233" s="339"/>
      <c r="O233" s="339"/>
      <c r="P233" s="339"/>
      <c r="Q233" s="339"/>
      <c r="R233" s="339"/>
      <c r="S233" s="339"/>
      <c r="T233" s="339"/>
      <c r="U233" s="339"/>
      <c r="V233" s="339"/>
      <c r="W233" s="339"/>
      <c r="X233" s="339"/>
      <c r="Y233" s="339"/>
      <c r="Z233" s="339"/>
    </row>
    <row r="234" ht="14.25" customHeight="1">
      <c r="A234" s="339"/>
      <c r="B234" s="339"/>
      <c r="C234" s="339"/>
      <c r="D234" s="339"/>
      <c r="E234" s="339"/>
      <c r="F234" s="339"/>
      <c r="G234" s="339"/>
      <c r="H234" s="339"/>
      <c r="I234" s="339"/>
      <c r="J234" s="339"/>
      <c r="K234" s="339"/>
      <c r="L234" s="339"/>
      <c r="M234" s="339"/>
      <c r="N234" s="339"/>
      <c r="O234" s="339"/>
      <c r="P234" s="339"/>
      <c r="Q234" s="339"/>
      <c r="R234" s="339"/>
      <c r="S234" s="339"/>
      <c r="T234" s="339"/>
      <c r="U234" s="339"/>
      <c r="V234" s="339"/>
      <c r="W234" s="339"/>
      <c r="X234" s="339"/>
      <c r="Y234" s="339"/>
      <c r="Z234" s="339"/>
    </row>
    <row r="235" ht="14.25" customHeight="1">
      <c r="A235" s="339"/>
      <c r="B235" s="339"/>
      <c r="C235" s="339"/>
      <c r="D235" s="339"/>
      <c r="E235" s="339"/>
      <c r="F235" s="339"/>
      <c r="G235" s="339"/>
      <c r="H235" s="339"/>
      <c r="I235" s="339"/>
      <c r="J235" s="339"/>
      <c r="K235" s="339"/>
      <c r="L235" s="339"/>
      <c r="M235" s="339"/>
      <c r="N235" s="339"/>
      <c r="O235" s="339"/>
      <c r="P235" s="339"/>
      <c r="Q235" s="339"/>
      <c r="R235" s="339"/>
      <c r="S235" s="339"/>
      <c r="T235" s="339"/>
      <c r="U235" s="339"/>
      <c r="V235" s="339"/>
      <c r="W235" s="339"/>
      <c r="X235" s="339"/>
      <c r="Y235" s="339"/>
      <c r="Z235" s="339"/>
    </row>
    <row r="236" ht="14.25" customHeight="1">
      <c r="A236" s="339"/>
      <c r="B236" s="339"/>
      <c r="C236" s="339"/>
      <c r="D236" s="339"/>
      <c r="E236" s="339"/>
      <c r="F236" s="339"/>
      <c r="G236" s="339"/>
      <c r="H236" s="339"/>
      <c r="I236" s="339"/>
      <c r="J236" s="339"/>
      <c r="K236" s="339"/>
      <c r="L236" s="339"/>
      <c r="M236" s="339"/>
      <c r="N236" s="339"/>
      <c r="O236" s="339"/>
      <c r="P236" s="339"/>
      <c r="Q236" s="339"/>
      <c r="R236" s="339"/>
      <c r="S236" s="339"/>
      <c r="T236" s="339"/>
      <c r="U236" s="339"/>
      <c r="V236" s="339"/>
      <c r="W236" s="339"/>
      <c r="X236" s="339"/>
      <c r="Y236" s="339"/>
      <c r="Z236" s="339"/>
    </row>
    <row r="237" ht="14.25" customHeight="1">
      <c r="A237" s="339"/>
      <c r="B237" s="339"/>
      <c r="C237" s="339"/>
      <c r="D237" s="339"/>
      <c r="E237" s="339"/>
      <c r="F237" s="339"/>
      <c r="G237" s="339"/>
      <c r="H237" s="339"/>
      <c r="I237" s="339"/>
      <c r="J237" s="339"/>
      <c r="K237" s="339"/>
      <c r="L237" s="339"/>
      <c r="M237" s="339"/>
      <c r="N237" s="339"/>
      <c r="O237" s="339"/>
      <c r="P237" s="339"/>
      <c r="Q237" s="339"/>
      <c r="R237" s="339"/>
      <c r="S237" s="339"/>
      <c r="T237" s="339"/>
      <c r="U237" s="339"/>
      <c r="V237" s="339"/>
      <c r="W237" s="339"/>
      <c r="X237" s="339"/>
      <c r="Y237" s="339"/>
      <c r="Z237" s="339"/>
    </row>
    <row r="238" ht="14.25" customHeight="1">
      <c r="A238" s="339"/>
      <c r="B238" s="339"/>
      <c r="C238" s="339"/>
      <c r="D238" s="339"/>
      <c r="E238" s="339"/>
      <c r="F238" s="339"/>
      <c r="G238" s="339"/>
      <c r="H238" s="339"/>
      <c r="I238" s="339"/>
      <c r="J238" s="339"/>
      <c r="K238" s="339"/>
      <c r="L238" s="339"/>
      <c r="M238" s="339"/>
      <c r="N238" s="339"/>
      <c r="O238" s="339"/>
      <c r="P238" s="339"/>
      <c r="Q238" s="339"/>
      <c r="R238" s="339"/>
      <c r="S238" s="339"/>
      <c r="T238" s="339"/>
      <c r="U238" s="339"/>
      <c r="V238" s="339"/>
      <c r="W238" s="339"/>
      <c r="X238" s="339"/>
      <c r="Y238" s="339"/>
      <c r="Z238" s="339"/>
    </row>
    <row r="239" ht="14.25" customHeight="1">
      <c r="A239" s="339"/>
      <c r="B239" s="339"/>
      <c r="C239" s="339"/>
      <c r="D239" s="339"/>
      <c r="E239" s="339"/>
      <c r="F239" s="339"/>
      <c r="G239" s="339"/>
      <c r="H239" s="339"/>
      <c r="I239" s="339"/>
      <c r="J239" s="339"/>
      <c r="K239" s="339"/>
      <c r="L239" s="339"/>
      <c r="M239" s="339"/>
      <c r="N239" s="339"/>
      <c r="O239" s="339"/>
      <c r="P239" s="339"/>
      <c r="Q239" s="339"/>
      <c r="R239" s="339"/>
      <c r="S239" s="339"/>
      <c r="T239" s="339"/>
      <c r="U239" s="339"/>
      <c r="V239" s="339"/>
      <c r="W239" s="339"/>
      <c r="X239" s="339"/>
      <c r="Y239" s="339"/>
      <c r="Z239" s="339"/>
    </row>
    <row r="240" ht="14.25" customHeight="1">
      <c r="A240" s="339"/>
      <c r="B240" s="339"/>
      <c r="C240" s="339"/>
      <c r="D240" s="339"/>
      <c r="E240" s="339"/>
      <c r="F240" s="339"/>
      <c r="G240" s="339"/>
      <c r="H240" s="339"/>
      <c r="I240" s="339"/>
      <c r="J240" s="339"/>
      <c r="K240" s="339"/>
      <c r="L240" s="339"/>
      <c r="M240" s="339"/>
      <c r="N240" s="339"/>
      <c r="O240" s="339"/>
      <c r="P240" s="339"/>
      <c r="Q240" s="339"/>
      <c r="R240" s="339"/>
      <c r="S240" s="339"/>
      <c r="T240" s="339"/>
      <c r="U240" s="339"/>
      <c r="V240" s="339"/>
      <c r="W240" s="339"/>
      <c r="X240" s="339"/>
      <c r="Y240" s="339"/>
      <c r="Z240" s="339"/>
    </row>
    <row r="241" ht="14.25" customHeight="1">
      <c r="A241" s="339"/>
      <c r="B241" s="339"/>
      <c r="C241" s="339"/>
      <c r="D241" s="339"/>
      <c r="E241" s="339"/>
      <c r="F241" s="339"/>
      <c r="G241" s="339"/>
      <c r="H241" s="339"/>
      <c r="I241" s="339"/>
      <c r="J241" s="339"/>
      <c r="K241" s="339"/>
      <c r="L241" s="339"/>
      <c r="M241" s="339"/>
      <c r="N241" s="339"/>
      <c r="O241" s="339"/>
      <c r="P241" s="339"/>
      <c r="Q241" s="339"/>
      <c r="R241" s="339"/>
      <c r="S241" s="339"/>
      <c r="T241" s="339"/>
      <c r="U241" s="339"/>
      <c r="V241" s="339"/>
      <c r="W241" s="339"/>
      <c r="X241" s="339"/>
      <c r="Y241" s="339"/>
      <c r="Z241" s="339"/>
    </row>
    <row r="242" ht="14.25" customHeight="1">
      <c r="A242" s="339"/>
      <c r="B242" s="339"/>
      <c r="C242" s="339"/>
      <c r="D242" s="339"/>
      <c r="E242" s="339"/>
      <c r="F242" s="339"/>
      <c r="G242" s="339"/>
      <c r="H242" s="339"/>
      <c r="I242" s="339"/>
      <c r="J242" s="339"/>
      <c r="K242" s="339"/>
      <c r="L242" s="339"/>
      <c r="M242" s="339"/>
      <c r="N242" s="339"/>
      <c r="O242" s="339"/>
      <c r="P242" s="339"/>
      <c r="Q242" s="339"/>
      <c r="R242" s="339"/>
      <c r="S242" s="339"/>
      <c r="T242" s="339"/>
      <c r="U242" s="339"/>
      <c r="V242" s="339"/>
      <c r="W242" s="339"/>
      <c r="X242" s="339"/>
      <c r="Y242" s="339"/>
      <c r="Z242" s="339"/>
    </row>
    <row r="243" ht="14.25" customHeight="1">
      <c r="A243" s="339"/>
      <c r="B243" s="339"/>
      <c r="C243" s="339"/>
      <c r="D243" s="339"/>
      <c r="E243" s="339"/>
      <c r="F243" s="339"/>
      <c r="G243" s="339"/>
      <c r="H243" s="339"/>
      <c r="I243" s="339"/>
      <c r="J243" s="339"/>
      <c r="K243" s="339"/>
      <c r="L243" s="339"/>
      <c r="M243" s="339"/>
      <c r="N243" s="339"/>
      <c r="O243" s="339"/>
      <c r="P243" s="339"/>
      <c r="Q243" s="339"/>
      <c r="R243" s="339"/>
      <c r="S243" s="339"/>
      <c r="T243" s="339"/>
      <c r="U243" s="339"/>
      <c r="V243" s="339"/>
      <c r="W243" s="339"/>
      <c r="X243" s="339"/>
      <c r="Y243" s="339"/>
      <c r="Z243" s="339"/>
    </row>
    <row r="244" ht="14.25" customHeight="1">
      <c r="A244" s="339"/>
      <c r="B244" s="339"/>
      <c r="C244" s="339"/>
      <c r="D244" s="339"/>
      <c r="E244" s="339"/>
      <c r="F244" s="339"/>
      <c r="G244" s="339"/>
      <c r="H244" s="339"/>
      <c r="I244" s="339"/>
      <c r="J244" s="339"/>
      <c r="K244" s="339"/>
      <c r="L244" s="339"/>
      <c r="M244" s="339"/>
      <c r="N244" s="339"/>
      <c r="O244" s="339"/>
      <c r="P244" s="339"/>
      <c r="Q244" s="339"/>
      <c r="R244" s="339"/>
      <c r="S244" s="339"/>
      <c r="T244" s="339"/>
      <c r="U244" s="339"/>
      <c r="V244" s="339"/>
      <c r="W244" s="339"/>
      <c r="X244" s="339"/>
      <c r="Y244" s="339"/>
      <c r="Z244" s="339"/>
    </row>
    <row r="245" ht="14.25" customHeight="1">
      <c r="A245" s="339"/>
      <c r="B245" s="339"/>
      <c r="C245" s="339"/>
      <c r="D245" s="339"/>
      <c r="E245" s="339"/>
      <c r="F245" s="339"/>
      <c r="G245" s="339"/>
      <c r="H245" s="339"/>
      <c r="I245" s="339"/>
      <c r="J245" s="339"/>
      <c r="K245" s="339"/>
      <c r="L245" s="339"/>
      <c r="M245" s="339"/>
      <c r="N245" s="339"/>
      <c r="O245" s="339"/>
      <c r="P245" s="339"/>
      <c r="Q245" s="339"/>
      <c r="R245" s="339"/>
      <c r="S245" s="339"/>
      <c r="T245" s="339"/>
      <c r="U245" s="339"/>
      <c r="V245" s="339"/>
      <c r="W245" s="339"/>
      <c r="X245" s="339"/>
      <c r="Y245" s="339"/>
      <c r="Z245" s="339"/>
    </row>
    <row r="246" ht="14.25" customHeight="1">
      <c r="A246" s="339"/>
      <c r="B246" s="339"/>
      <c r="C246" s="339"/>
      <c r="D246" s="339"/>
      <c r="E246" s="339"/>
      <c r="F246" s="339"/>
      <c r="G246" s="339"/>
      <c r="H246" s="339"/>
      <c r="I246" s="339"/>
      <c r="J246" s="339"/>
      <c r="K246" s="339"/>
      <c r="L246" s="339"/>
      <c r="M246" s="339"/>
      <c r="N246" s="339"/>
      <c r="O246" s="339"/>
      <c r="P246" s="339"/>
      <c r="Q246" s="339"/>
      <c r="R246" s="339"/>
      <c r="S246" s="339"/>
      <c r="T246" s="339"/>
      <c r="U246" s="339"/>
      <c r="V246" s="339"/>
      <c r="W246" s="339"/>
      <c r="X246" s="339"/>
      <c r="Y246" s="339"/>
      <c r="Z246" s="339"/>
    </row>
    <row r="247" ht="14.25" customHeight="1">
      <c r="A247" s="339"/>
      <c r="B247" s="339"/>
      <c r="C247" s="339"/>
      <c r="D247" s="339"/>
      <c r="E247" s="339"/>
      <c r="F247" s="339"/>
      <c r="G247" s="339"/>
      <c r="H247" s="339"/>
      <c r="I247" s="339"/>
      <c r="J247" s="339"/>
      <c r="K247" s="339"/>
      <c r="L247" s="339"/>
      <c r="M247" s="339"/>
      <c r="N247" s="339"/>
      <c r="O247" s="339"/>
      <c r="P247" s="339"/>
      <c r="Q247" s="339"/>
      <c r="R247" s="339"/>
      <c r="S247" s="339"/>
      <c r="T247" s="339"/>
      <c r="U247" s="339"/>
      <c r="V247" s="339"/>
      <c r="W247" s="339"/>
      <c r="X247" s="339"/>
      <c r="Y247" s="339"/>
      <c r="Z247" s="339"/>
    </row>
    <row r="248" ht="14.25" customHeight="1">
      <c r="A248" s="339"/>
      <c r="B248" s="339"/>
      <c r="C248" s="339"/>
      <c r="D248" s="339"/>
      <c r="E248" s="339"/>
      <c r="F248" s="339"/>
      <c r="G248" s="339"/>
      <c r="H248" s="339"/>
      <c r="I248" s="339"/>
      <c r="J248" s="339"/>
      <c r="K248" s="339"/>
      <c r="L248" s="339"/>
      <c r="M248" s="339"/>
      <c r="N248" s="339"/>
      <c r="O248" s="339"/>
      <c r="P248" s="339"/>
      <c r="Q248" s="339"/>
      <c r="R248" s="339"/>
      <c r="S248" s="339"/>
      <c r="T248" s="339"/>
      <c r="U248" s="339"/>
      <c r="V248" s="339"/>
      <c r="W248" s="339"/>
      <c r="X248" s="339"/>
      <c r="Y248" s="339"/>
      <c r="Z248" s="339"/>
    </row>
    <row r="249" ht="14.25" customHeight="1">
      <c r="A249" s="339"/>
      <c r="B249" s="339"/>
      <c r="C249" s="339"/>
      <c r="D249" s="339"/>
      <c r="E249" s="339"/>
      <c r="F249" s="339"/>
      <c r="G249" s="339"/>
      <c r="H249" s="339"/>
      <c r="I249" s="339"/>
      <c r="J249" s="339"/>
      <c r="K249" s="339"/>
      <c r="L249" s="339"/>
      <c r="M249" s="339"/>
      <c r="N249" s="339"/>
      <c r="O249" s="339"/>
      <c r="P249" s="339"/>
      <c r="Q249" s="339"/>
      <c r="R249" s="339"/>
      <c r="S249" s="339"/>
      <c r="T249" s="339"/>
      <c r="U249" s="339"/>
      <c r="V249" s="339"/>
      <c r="W249" s="339"/>
      <c r="X249" s="339"/>
      <c r="Y249" s="339"/>
      <c r="Z249" s="339"/>
    </row>
    <row r="250" ht="14.25" customHeight="1">
      <c r="A250" s="339"/>
      <c r="B250" s="339"/>
      <c r="C250" s="339"/>
      <c r="D250" s="339"/>
      <c r="E250" s="339"/>
      <c r="F250" s="339"/>
      <c r="G250" s="339"/>
      <c r="H250" s="339"/>
      <c r="I250" s="339"/>
      <c r="J250" s="339"/>
      <c r="K250" s="339"/>
      <c r="L250" s="339"/>
      <c r="M250" s="339"/>
      <c r="N250" s="339"/>
      <c r="O250" s="339"/>
      <c r="P250" s="339"/>
      <c r="Q250" s="339"/>
      <c r="R250" s="339"/>
      <c r="S250" s="339"/>
      <c r="T250" s="339"/>
      <c r="U250" s="339"/>
      <c r="V250" s="339"/>
      <c r="W250" s="339"/>
      <c r="X250" s="339"/>
      <c r="Y250" s="339"/>
      <c r="Z250" s="339"/>
    </row>
    <row r="251" ht="14.25" customHeight="1">
      <c r="A251" s="339"/>
      <c r="B251" s="339"/>
      <c r="C251" s="339"/>
      <c r="D251" s="339"/>
      <c r="E251" s="339"/>
      <c r="F251" s="339"/>
      <c r="G251" s="339"/>
      <c r="H251" s="339"/>
      <c r="I251" s="339"/>
      <c r="J251" s="339"/>
      <c r="K251" s="339"/>
      <c r="L251" s="339"/>
      <c r="M251" s="339"/>
      <c r="N251" s="339"/>
      <c r="O251" s="339"/>
      <c r="P251" s="339"/>
      <c r="Q251" s="339"/>
      <c r="R251" s="339"/>
      <c r="S251" s="339"/>
      <c r="T251" s="339"/>
      <c r="U251" s="339"/>
      <c r="V251" s="339"/>
      <c r="W251" s="339"/>
      <c r="X251" s="339"/>
      <c r="Y251" s="339"/>
      <c r="Z251" s="339"/>
    </row>
    <row r="252" ht="14.25" customHeight="1">
      <c r="A252" s="339"/>
      <c r="B252" s="339"/>
      <c r="C252" s="339"/>
      <c r="D252" s="339"/>
      <c r="E252" s="339"/>
      <c r="F252" s="339"/>
      <c r="G252" s="339"/>
      <c r="H252" s="339"/>
      <c r="I252" s="339"/>
      <c r="J252" s="339"/>
      <c r="K252" s="339"/>
      <c r="L252" s="339"/>
      <c r="M252" s="339"/>
      <c r="N252" s="339"/>
      <c r="O252" s="339"/>
      <c r="P252" s="339"/>
      <c r="Q252" s="339"/>
      <c r="R252" s="339"/>
      <c r="S252" s="339"/>
      <c r="T252" s="339"/>
      <c r="U252" s="339"/>
      <c r="V252" s="339"/>
      <c r="W252" s="339"/>
      <c r="X252" s="339"/>
      <c r="Y252" s="339"/>
      <c r="Z252" s="339"/>
    </row>
    <row r="253" ht="14.25" customHeight="1">
      <c r="A253" s="339"/>
      <c r="B253" s="339"/>
      <c r="C253" s="339"/>
      <c r="D253" s="339"/>
      <c r="E253" s="339"/>
      <c r="F253" s="339"/>
      <c r="G253" s="339"/>
      <c r="H253" s="339"/>
      <c r="I253" s="339"/>
      <c r="J253" s="339"/>
      <c r="K253" s="339"/>
      <c r="L253" s="339"/>
      <c r="M253" s="339"/>
      <c r="N253" s="339"/>
      <c r="O253" s="339"/>
      <c r="P253" s="339"/>
      <c r="Q253" s="339"/>
      <c r="R253" s="339"/>
      <c r="S253" s="339"/>
      <c r="T253" s="339"/>
      <c r="U253" s="339"/>
      <c r="V253" s="339"/>
      <c r="W253" s="339"/>
      <c r="X253" s="339"/>
      <c r="Y253" s="339"/>
      <c r="Z253" s="339"/>
    </row>
    <row r="254" ht="14.25" customHeight="1">
      <c r="A254" s="339"/>
      <c r="B254" s="339"/>
      <c r="C254" s="339"/>
      <c r="D254" s="339"/>
      <c r="E254" s="339"/>
      <c r="F254" s="339"/>
      <c r="G254" s="339"/>
      <c r="H254" s="339"/>
      <c r="I254" s="339"/>
      <c r="J254" s="339"/>
      <c r="K254" s="339"/>
      <c r="L254" s="339"/>
      <c r="M254" s="339"/>
      <c r="N254" s="339"/>
      <c r="O254" s="339"/>
      <c r="P254" s="339"/>
      <c r="Q254" s="339"/>
      <c r="R254" s="339"/>
      <c r="S254" s="339"/>
      <c r="T254" s="339"/>
      <c r="U254" s="339"/>
      <c r="V254" s="339"/>
      <c r="W254" s="339"/>
      <c r="X254" s="339"/>
      <c r="Y254" s="339"/>
      <c r="Z254" s="339"/>
    </row>
    <row r="255" ht="14.25" customHeight="1">
      <c r="A255" s="339"/>
      <c r="B255" s="339"/>
      <c r="C255" s="339"/>
      <c r="D255" s="339"/>
      <c r="E255" s="339"/>
      <c r="F255" s="339"/>
      <c r="G255" s="339"/>
      <c r="H255" s="339"/>
      <c r="I255" s="339"/>
      <c r="J255" s="339"/>
      <c r="K255" s="339"/>
      <c r="L255" s="339"/>
      <c r="M255" s="339"/>
      <c r="N255" s="339"/>
      <c r="O255" s="339"/>
      <c r="P255" s="339"/>
      <c r="Q255" s="339"/>
      <c r="R255" s="339"/>
      <c r="S255" s="339"/>
      <c r="T255" s="339"/>
      <c r="U255" s="339"/>
      <c r="V255" s="339"/>
      <c r="W255" s="339"/>
      <c r="X255" s="339"/>
      <c r="Y255" s="339"/>
      <c r="Z255" s="339"/>
    </row>
    <row r="256" ht="14.25" customHeight="1">
      <c r="A256" s="339"/>
      <c r="B256" s="339"/>
      <c r="C256" s="339"/>
      <c r="D256" s="339"/>
      <c r="E256" s="339"/>
      <c r="F256" s="339"/>
      <c r="G256" s="339"/>
      <c r="H256" s="339"/>
      <c r="I256" s="339"/>
      <c r="J256" s="339"/>
      <c r="K256" s="339"/>
      <c r="L256" s="339"/>
      <c r="M256" s="339"/>
      <c r="N256" s="339"/>
      <c r="O256" s="339"/>
      <c r="P256" s="339"/>
      <c r="Q256" s="339"/>
      <c r="R256" s="339"/>
      <c r="S256" s="339"/>
      <c r="T256" s="339"/>
      <c r="U256" s="339"/>
      <c r="V256" s="339"/>
      <c r="W256" s="339"/>
      <c r="X256" s="339"/>
      <c r="Y256" s="339"/>
      <c r="Z256" s="339"/>
    </row>
    <row r="257" ht="14.25" customHeight="1">
      <c r="A257" s="339"/>
      <c r="B257" s="339"/>
      <c r="C257" s="339"/>
      <c r="D257" s="339"/>
      <c r="E257" s="339"/>
      <c r="F257" s="339"/>
      <c r="G257" s="339"/>
      <c r="H257" s="339"/>
      <c r="I257" s="339"/>
      <c r="J257" s="339"/>
      <c r="K257" s="339"/>
      <c r="L257" s="339"/>
      <c r="M257" s="339"/>
      <c r="N257" s="339"/>
      <c r="O257" s="339"/>
      <c r="P257" s="339"/>
      <c r="Q257" s="339"/>
      <c r="R257" s="339"/>
      <c r="S257" s="339"/>
      <c r="T257" s="339"/>
      <c r="U257" s="339"/>
      <c r="V257" s="339"/>
      <c r="W257" s="339"/>
      <c r="X257" s="339"/>
      <c r="Y257" s="339"/>
      <c r="Z257" s="339"/>
    </row>
    <row r="258" ht="14.25" customHeight="1">
      <c r="A258" s="339"/>
      <c r="B258" s="339"/>
      <c r="C258" s="339"/>
      <c r="D258" s="339"/>
      <c r="E258" s="339"/>
      <c r="F258" s="339"/>
      <c r="G258" s="339"/>
      <c r="H258" s="339"/>
      <c r="I258" s="339"/>
      <c r="J258" s="339"/>
      <c r="K258" s="339"/>
      <c r="L258" s="339"/>
      <c r="M258" s="339"/>
      <c r="N258" s="339"/>
      <c r="O258" s="339"/>
      <c r="P258" s="339"/>
      <c r="Q258" s="339"/>
      <c r="R258" s="339"/>
      <c r="S258" s="339"/>
      <c r="T258" s="339"/>
      <c r="U258" s="339"/>
      <c r="V258" s="339"/>
      <c r="W258" s="339"/>
      <c r="X258" s="339"/>
      <c r="Y258" s="339"/>
      <c r="Z258" s="339"/>
    </row>
    <row r="259" ht="14.25" customHeight="1">
      <c r="A259" s="339"/>
      <c r="B259" s="339"/>
      <c r="C259" s="339"/>
      <c r="D259" s="339"/>
      <c r="E259" s="339"/>
      <c r="F259" s="339"/>
      <c r="G259" s="339"/>
      <c r="H259" s="339"/>
      <c r="I259" s="339"/>
      <c r="J259" s="339"/>
      <c r="K259" s="339"/>
      <c r="L259" s="339"/>
      <c r="M259" s="339"/>
      <c r="N259" s="339"/>
      <c r="O259" s="339"/>
      <c r="P259" s="339"/>
      <c r="Q259" s="339"/>
      <c r="R259" s="339"/>
      <c r="S259" s="339"/>
      <c r="T259" s="339"/>
      <c r="U259" s="339"/>
      <c r="V259" s="339"/>
      <c r="W259" s="339"/>
      <c r="X259" s="339"/>
      <c r="Y259" s="339"/>
      <c r="Z259" s="339"/>
    </row>
    <row r="260" ht="14.25" customHeight="1">
      <c r="A260" s="339"/>
      <c r="B260" s="339"/>
      <c r="C260" s="339"/>
      <c r="D260" s="339"/>
      <c r="E260" s="339"/>
      <c r="F260" s="339"/>
      <c r="G260" s="339"/>
      <c r="H260" s="339"/>
      <c r="I260" s="339"/>
      <c r="J260" s="339"/>
      <c r="K260" s="339"/>
      <c r="L260" s="339"/>
      <c r="M260" s="339"/>
      <c r="N260" s="339"/>
      <c r="O260" s="339"/>
      <c r="P260" s="339"/>
      <c r="Q260" s="339"/>
      <c r="R260" s="339"/>
      <c r="S260" s="339"/>
      <c r="T260" s="339"/>
      <c r="U260" s="339"/>
      <c r="V260" s="339"/>
      <c r="W260" s="339"/>
      <c r="X260" s="339"/>
      <c r="Y260" s="339"/>
      <c r="Z260" s="339"/>
    </row>
    <row r="261" ht="14.25" customHeight="1">
      <c r="A261" s="339"/>
      <c r="B261" s="339"/>
      <c r="C261" s="339"/>
      <c r="D261" s="339"/>
      <c r="E261" s="339"/>
      <c r="F261" s="339"/>
      <c r="G261" s="339"/>
      <c r="H261" s="339"/>
      <c r="I261" s="339"/>
      <c r="J261" s="339"/>
      <c r="K261" s="339"/>
      <c r="L261" s="339"/>
      <c r="M261" s="339"/>
      <c r="N261" s="339"/>
      <c r="O261" s="339"/>
      <c r="P261" s="339"/>
      <c r="Q261" s="339"/>
      <c r="R261" s="339"/>
      <c r="S261" s="339"/>
      <c r="T261" s="339"/>
      <c r="U261" s="339"/>
      <c r="V261" s="339"/>
      <c r="W261" s="339"/>
      <c r="X261" s="339"/>
      <c r="Y261" s="339"/>
      <c r="Z261" s="339"/>
    </row>
    <row r="262" ht="14.25" customHeight="1">
      <c r="A262" s="339"/>
      <c r="B262" s="339"/>
      <c r="C262" s="339"/>
      <c r="D262" s="339"/>
      <c r="E262" s="339"/>
      <c r="F262" s="339"/>
      <c r="G262" s="339"/>
      <c r="H262" s="339"/>
      <c r="I262" s="339"/>
      <c r="J262" s="339"/>
      <c r="K262" s="339"/>
      <c r="L262" s="339"/>
      <c r="M262" s="339"/>
      <c r="N262" s="339"/>
      <c r="O262" s="339"/>
      <c r="P262" s="339"/>
      <c r="Q262" s="339"/>
      <c r="R262" s="339"/>
      <c r="S262" s="339"/>
      <c r="T262" s="339"/>
      <c r="U262" s="339"/>
      <c r="V262" s="339"/>
      <c r="W262" s="339"/>
      <c r="X262" s="339"/>
      <c r="Y262" s="339"/>
      <c r="Z262" s="339"/>
    </row>
    <row r="263" ht="14.25" customHeight="1">
      <c r="A263" s="339"/>
      <c r="B263" s="339"/>
      <c r="C263" s="339"/>
      <c r="D263" s="339"/>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row>
    <row r="264" ht="14.25" customHeight="1">
      <c r="A264" s="339"/>
      <c r="B264" s="339"/>
      <c r="C264" s="339"/>
      <c r="D264" s="339"/>
      <c r="E264" s="339"/>
      <c r="F264" s="339"/>
      <c r="G264" s="339"/>
      <c r="H264" s="339"/>
      <c r="I264" s="339"/>
      <c r="J264" s="339"/>
      <c r="K264" s="339"/>
      <c r="L264" s="339"/>
      <c r="M264" s="339"/>
      <c r="N264" s="339"/>
      <c r="O264" s="339"/>
      <c r="P264" s="339"/>
      <c r="Q264" s="339"/>
      <c r="R264" s="339"/>
      <c r="S264" s="339"/>
      <c r="T264" s="339"/>
      <c r="U264" s="339"/>
      <c r="V264" s="339"/>
      <c r="W264" s="339"/>
      <c r="X264" s="339"/>
      <c r="Y264" s="339"/>
      <c r="Z264" s="339"/>
    </row>
    <row r="265" ht="14.25" customHeight="1">
      <c r="A265" s="339"/>
      <c r="B265" s="339"/>
      <c r="C265" s="339"/>
      <c r="D265" s="339"/>
      <c r="E265" s="339"/>
      <c r="F265" s="339"/>
      <c r="G265" s="339"/>
      <c r="H265" s="339"/>
      <c r="I265" s="339"/>
      <c r="J265" s="339"/>
      <c r="K265" s="339"/>
      <c r="L265" s="339"/>
      <c r="M265" s="339"/>
      <c r="N265" s="339"/>
      <c r="O265" s="339"/>
      <c r="P265" s="339"/>
      <c r="Q265" s="339"/>
      <c r="R265" s="339"/>
      <c r="S265" s="339"/>
      <c r="T265" s="339"/>
      <c r="U265" s="339"/>
      <c r="V265" s="339"/>
      <c r="W265" s="339"/>
      <c r="X265" s="339"/>
      <c r="Y265" s="339"/>
      <c r="Z265" s="339"/>
    </row>
    <row r="266" ht="14.25" customHeight="1">
      <c r="A266" s="339"/>
      <c r="B266" s="339"/>
      <c r="C266" s="339"/>
      <c r="D266" s="339"/>
      <c r="E266" s="339"/>
      <c r="F266" s="339"/>
      <c r="G266" s="339"/>
      <c r="H266" s="339"/>
      <c r="I266" s="339"/>
      <c r="J266" s="339"/>
      <c r="K266" s="339"/>
      <c r="L266" s="339"/>
      <c r="M266" s="339"/>
      <c r="N266" s="339"/>
      <c r="O266" s="339"/>
      <c r="P266" s="339"/>
      <c r="Q266" s="339"/>
      <c r="R266" s="339"/>
      <c r="S266" s="339"/>
      <c r="T266" s="339"/>
      <c r="U266" s="339"/>
      <c r="V266" s="339"/>
      <c r="W266" s="339"/>
      <c r="X266" s="339"/>
      <c r="Y266" s="339"/>
      <c r="Z266" s="339"/>
    </row>
    <row r="267" ht="14.25" customHeight="1">
      <c r="A267" s="339"/>
      <c r="B267" s="339"/>
      <c r="C267" s="339"/>
      <c r="D267" s="339"/>
      <c r="E267" s="339"/>
      <c r="F267" s="339"/>
      <c r="G267" s="339"/>
      <c r="H267" s="339"/>
      <c r="I267" s="339"/>
      <c r="J267" s="339"/>
      <c r="K267" s="339"/>
      <c r="L267" s="339"/>
      <c r="M267" s="339"/>
      <c r="N267" s="339"/>
      <c r="O267" s="339"/>
      <c r="P267" s="339"/>
      <c r="Q267" s="339"/>
      <c r="R267" s="339"/>
      <c r="S267" s="339"/>
      <c r="T267" s="339"/>
      <c r="U267" s="339"/>
      <c r="V267" s="339"/>
      <c r="W267" s="339"/>
      <c r="X267" s="339"/>
      <c r="Y267" s="339"/>
      <c r="Z267" s="339"/>
    </row>
    <row r="268" ht="14.25" customHeight="1">
      <c r="A268" s="339"/>
      <c r="B268" s="339"/>
      <c r="C268" s="339"/>
      <c r="D268" s="339"/>
      <c r="E268" s="339"/>
      <c r="F268" s="339"/>
      <c r="G268" s="339"/>
      <c r="H268" s="339"/>
      <c r="I268" s="339"/>
      <c r="J268" s="339"/>
      <c r="K268" s="339"/>
      <c r="L268" s="339"/>
      <c r="M268" s="339"/>
      <c r="N268" s="339"/>
      <c r="O268" s="339"/>
      <c r="P268" s="339"/>
      <c r="Q268" s="339"/>
      <c r="R268" s="339"/>
      <c r="S268" s="339"/>
      <c r="T268" s="339"/>
      <c r="U268" s="339"/>
      <c r="V268" s="339"/>
      <c r="W268" s="339"/>
      <c r="X268" s="339"/>
      <c r="Y268" s="339"/>
      <c r="Z268" s="339"/>
    </row>
    <row r="269" ht="14.25" customHeight="1">
      <c r="A269" s="339"/>
      <c r="B269" s="339"/>
      <c r="C269" s="339"/>
      <c r="D269" s="339"/>
      <c r="E269" s="339"/>
      <c r="F269" s="339"/>
      <c r="G269" s="339"/>
      <c r="H269" s="339"/>
      <c r="I269" s="339"/>
      <c r="J269" s="339"/>
      <c r="K269" s="339"/>
      <c r="L269" s="339"/>
      <c r="M269" s="339"/>
      <c r="N269" s="339"/>
      <c r="O269" s="339"/>
      <c r="P269" s="339"/>
      <c r="Q269" s="339"/>
      <c r="R269" s="339"/>
      <c r="S269" s="339"/>
      <c r="T269" s="339"/>
      <c r="U269" s="339"/>
      <c r="V269" s="339"/>
      <c r="W269" s="339"/>
      <c r="X269" s="339"/>
      <c r="Y269" s="339"/>
      <c r="Z269" s="339"/>
    </row>
    <row r="270" ht="14.25" customHeight="1">
      <c r="A270" s="339"/>
      <c r="B270" s="339"/>
      <c r="C270" s="339"/>
      <c r="D270" s="339"/>
      <c r="E270" s="339"/>
      <c r="F270" s="339"/>
      <c r="G270" s="339"/>
      <c r="H270" s="339"/>
      <c r="I270" s="339"/>
      <c r="J270" s="339"/>
      <c r="K270" s="339"/>
      <c r="L270" s="339"/>
      <c r="M270" s="339"/>
      <c r="N270" s="339"/>
      <c r="O270" s="339"/>
      <c r="P270" s="339"/>
      <c r="Q270" s="339"/>
      <c r="R270" s="339"/>
      <c r="S270" s="339"/>
      <c r="T270" s="339"/>
      <c r="U270" s="339"/>
      <c r="V270" s="339"/>
      <c r="W270" s="339"/>
      <c r="X270" s="339"/>
      <c r="Y270" s="339"/>
      <c r="Z270" s="339"/>
    </row>
    <row r="271" ht="14.25" customHeight="1">
      <c r="A271" s="339"/>
      <c r="B271" s="339"/>
      <c r="C271" s="339"/>
      <c r="D271" s="339"/>
      <c r="E271" s="339"/>
      <c r="F271" s="339"/>
      <c r="G271" s="339"/>
      <c r="H271" s="339"/>
      <c r="I271" s="339"/>
      <c r="J271" s="339"/>
      <c r="K271" s="339"/>
      <c r="L271" s="339"/>
      <c r="M271" s="339"/>
      <c r="N271" s="339"/>
      <c r="O271" s="339"/>
      <c r="P271" s="339"/>
      <c r="Q271" s="339"/>
      <c r="R271" s="339"/>
      <c r="S271" s="339"/>
      <c r="T271" s="339"/>
      <c r="U271" s="339"/>
      <c r="V271" s="339"/>
      <c r="W271" s="339"/>
      <c r="X271" s="339"/>
      <c r="Y271" s="339"/>
      <c r="Z271" s="339"/>
    </row>
    <row r="272" ht="14.25" customHeight="1">
      <c r="A272" s="339"/>
      <c r="B272" s="339"/>
      <c r="C272" s="339"/>
      <c r="D272" s="339"/>
      <c r="E272" s="339"/>
      <c r="F272" s="339"/>
      <c r="G272" s="339"/>
      <c r="H272" s="339"/>
      <c r="I272" s="339"/>
      <c r="J272" s="339"/>
      <c r="K272" s="339"/>
      <c r="L272" s="339"/>
      <c r="M272" s="339"/>
      <c r="N272" s="339"/>
      <c r="O272" s="339"/>
      <c r="P272" s="339"/>
      <c r="Q272" s="339"/>
      <c r="R272" s="339"/>
      <c r="S272" s="339"/>
      <c r="T272" s="339"/>
      <c r="U272" s="339"/>
      <c r="V272" s="339"/>
      <c r="W272" s="339"/>
      <c r="X272" s="339"/>
      <c r="Y272" s="339"/>
      <c r="Z272" s="339"/>
    </row>
    <row r="273" ht="14.25" customHeight="1">
      <c r="A273" s="339"/>
      <c r="B273" s="339"/>
      <c r="C273" s="339"/>
      <c r="D273" s="339"/>
      <c r="E273" s="339"/>
      <c r="F273" s="339"/>
      <c r="G273" s="339"/>
      <c r="H273" s="339"/>
      <c r="I273" s="339"/>
      <c r="J273" s="339"/>
      <c r="K273" s="339"/>
      <c r="L273" s="339"/>
      <c r="M273" s="339"/>
      <c r="N273" s="339"/>
      <c r="O273" s="339"/>
      <c r="P273" s="339"/>
      <c r="Q273" s="339"/>
      <c r="R273" s="339"/>
      <c r="S273" s="339"/>
      <c r="T273" s="339"/>
      <c r="U273" s="339"/>
      <c r="V273" s="339"/>
      <c r="W273" s="339"/>
      <c r="X273" s="339"/>
      <c r="Y273" s="339"/>
      <c r="Z273" s="339"/>
    </row>
    <row r="274" ht="14.25" customHeight="1">
      <c r="A274" s="339"/>
      <c r="B274" s="339"/>
      <c r="C274" s="339"/>
      <c r="D274" s="339"/>
      <c r="E274" s="339"/>
      <c r="F274" s="339"/>
      <c r="G274" s="339"/>
      <c r="H274" s="339"/>
      <c r="I274" s="339"/>
      <c r="J274" s="339"/>
      <c r="K274" s="339"/>
      <c r="L274" s="339"/>
      <c r="M274" s="339"/>
      <c r="N274" s="339"/>
      <c r="O274" s="339"/>
      <c r="P274" s="339"/>
      <c r="Q274" s="339"/>
      <c r="R274" s="339"/>
      <c r="S274" s="339"/>
      <c r="T274" s="339"/>
      <c r="U274" s="339"/>
      <c r="V274" s="339"/>
      <c r="W274" s="339"/>
      <c r="X274" s="339"/>
      <c r="Y274" s="339"/>
      <c r="Z274" s="339"/>
    </row>
    <row r="275" ht="14.25" customHeight="1">
      <c r="A275" s="339"/>
      <c r="B275" s="339"/>
      <c r="C275" s="339"/>
      <c r="D275" s="339"/>
      <c r="E275" s="339"/>
      <c r="F275" s="339"/>
      <c r="G275" s="339"/>
      <c r="H275" s="339"/>
      <c r="I275" s="339"/>
      <c r="J275" s="339"/>
      <c r="K275" s="339"/>
      <c r="L275" s="339"/>
      <c r="M275" s="339"/>
      <c r="N275" s="339"/>
      <c r="O275" s="339"/>
      <c r="P275" s="339"/>
      <c r="Q275" s="339"/>
      <c r="R275" s="339"/>
      <c r="S275" s="339"/>
      <c r="T275" s="339"/>
      <c r="U275" s="339"/>
      <c r="V275" s="339"/>
      <c r="W275" s="339"/>
      <c r="X275" s="339"/>
      <c r="Y275" s="339"/>
      <c r="Z275" s="339"/>
    </row>
    <row r="276" ht="14.25" customHeight="1">
      <c r="A276" s="339"/>
      <c r="B276" s="339"/>
      <c r="C276" s="339"/>
      <c r="D276" s="339"/>
      <c r="E276" s="339"/>
      <c r="F276" s="339"/>
      <c r="G276" s="339"/>
      <c r="H276" s="339"/>
      <c r="I276" s="339"/>
      <c r="J276" s="339"/>
      <c r="K276" s="339"/>
      <c r="L276" s="339"/>
      <c r="M276" s="339"/>
      <c r="N276" s="339"/>
      <c r="O276" s="339"/>
      <c r="P276" s="339"/>
      <c r="Q276" s="339"/>
      <c r="R276" s="339"/>
      <c r="S276" s="339"/>
      <c r="T276" s="339"/>
      <c r="U276" s="339"/>
      <c r="V276" s="339"/>
      <c r="W276" s="339"/>
      <c r="X276" s="339"/>
      <c r="Y276" s="339"/>
      <c r="Z276" s="339"/>
    </row>
    <row r="277" ht="14.25" customHeight="1">
      <c r="A277" s="339"/>
      <c r="B277" s="339"/>
      <c r="C277" s="339"/>
      <c r="D277" s="339"/>
      <c r="E277" s="339"/>
      <c r="F277" s="339"/>
      <c r="G277" s="339"/>
      <c r="H277" s="339"/>
      <c r="I277" s="339"/>
      <c r="J277" s="339"/>
      <c r="K277" s="339"/>
      <c r="L277" s="339"/>
      <c r="M277" s="339"/>
      <c r="N277" s="339"/>
      <c r="O277" s="339"/>
      <c r="P277" s="339"/>
      <c r="Q277" s="339"/>
      <c r="R277" s="339"/>
      <c r="S277" s="339"/>
      <c r="T277" s="339"/>
      <c r="U277" s="339"/>
      <c r="V277" s="339"/>
      <c r="W277" s="339"/>
      <c r="X277" s="339"/>
      <c r="Y277" s="339"/>
      <c r="Z277" s="339"/>
    </row>
    <row r="278" ht="14.25" customHeight="1">
      <c r="A278" s="339"/>
      <c r="B278" s="339"/>
      <c r="C278" s="339"/>
      <c r="D278" s="339"/>
      <c r="E278" s="339"/>
      <c r="F278" s="339"/>
      <c r="G278" s="339"/>
      <c r="H278" s="339"/>
      <c r="I278" s="339"/>
      <c r="J278" s="339"/>
      <c r="K278" s="339"/>
      <c r="L278" s="339"/>
      <c r="M278" s="339"/>
      <c r="N278" s="339"/>
      <c r="O278" s="339"/>
      <c r="P278" s="339"/>
      <c r="Q278" s="339"/>
      <c r="R278" s="339"/>
      <c r="S278" s="339"/>
      <c r="T278" s="339"/>
      <c r="U278" s="339"/>
      <c r="V278" s="339"/>
      <c r="W278" s="339"/>
      <c r="X278" s="339"/>
      <c r="Y278" s="339"/>
      <c r="Z278" s="339"/>
    </row>
    <row r="279" ht="14.25" customHeight="1">
      <c r="A279" s="339"/>
      <c r="B279" s="339"/>
      <c r="C279" s="339"/>
      <c r="D279" s="339"/>
      <c r="E279" s="339"/>
      <c r="F279" s="339"/>
      <c r="G279" s="339"/>
      <c r="H279" s="339"/>
      <c r="I279" s="339"/>
      <c r="J279" s="339"/>
      <c r="K279" s="339"/>
      <c r="L279" s="339"/>
      <c r="M279" s="339"/>
      <c r="N279" s="339"/>
      <c r="O279" s="339"/>
      <c r="P279" s="339"/>
      <c r="Q279" s="339"/>
      <c r="R279" s="339"/>
      <c r="S279" s="339"/>
      <c r="T279" s="339"/>
      <c r="U279" s="339"/>
      <c r="V279" s="339"/>
      <c r="W279" s="339"/>
      <c r="X279" s="339"/>
      <c r="Y279" s="339"/>
      <c r="Z279" s="339"/>
    </row>
    <row r="280" ht="14.25" customHeight="1">
      <c r="A280" s="339"/>
      <c r="B280" s="339"/>
      <c r="C280" s="339"/>
      <c r="D280" s="339"/>
      <c r="E280" s="339"/>
      <c r="F280" s="339"/>
      <c r="G280" s="339"/>
      <c r="H280" s="339"/>
      <c r="I280" s="339"/>
      <c r="J280" s="339"/>
      <c r="K280" s="339"/>
      <c r="L280" s="339"/>
      <c r="M280" s="339"/>
      <c r="N280" s="339"/>
      <c r="O280" s="339"/>
      <c r="P280" s="339"/>
      <c r="Q280" s="339"/>
      <c r="R280" s="339"/>
      <c r="S280" s="339"/>
      <c r="T280" s="339"/>
      <c r="U280" s="339"/>
      <c r="V280" s="339"/>
      <c r="W280" s="339"/>
      <c r="X280" s="339"/>
      <c r="Y280" s="339"/>
      <c r="Z280" s="339"/>
    </row>
    <row r="281" ht="14.25" customHeight="1">
      <c r="A281" s="339"/>
      <c r="B281" s="339"/>
      <c r="C281" s="339"/>
      <c r="D281" s="339"/>
      <c r="E281" s="339"/>
      <c r="F281" s="339"/>
      <c r="G281" s="339"/>
      <c r="H281" s="339"/>
      <c r="I281" s="339"/>
      <c r="J281" s="339"/>
      <c r="K281" s="339"/>
      <c r="L281" s="339"/>
      <c r="M281" s="339"/>
      <c r="N281" s="339"/>
      <c r="O281" s="339"/>
      <c r="P281" s="339"/>
      <c r="Q281" s="339"/>
      <c r="R281" s="339"/>
      <c r="S281" s="339"/>
      <c r="T281" s="339"/>
      <c r="U281" s="339"/>
      <c r="V281" s="339"/>
      <c r="W281" s="339"/>
      <c r="X281" s="339"/>
      <c r="Y281" s="339"/>
      <c r="Z281" s="339"/>
    </row>
    <row r="282" ht="14.25" customHeight="1">
      <c r="A282" s="339"/>
      <c r="B282" s="339"/>
      <c r="C282" s="339"/>
      <c r="D282" s="339"/>
      <c r="E282" s="339"/>
      <c r="F282" s="339"/>
      <c r="G282" s="339"/>
      <c r="H282" s="339"/>
      <c r="I282" s="339"/>
      <c r="J282" s="339"/>
      <c r="K282" s="339"/>
      <c r="L282" s="339"/>
      <c r="M282" s="339"/>
      <c r="N282" s="339"/>
      <c r="O282" s="339"/>
      <c r="P282" s="339"/>
      <c r="Q282" s="339"/>
      <c r="R282" s="339"/>
      <c r="S282" s="339"/>
      <c r="T282" s="339"/>
      <c r="U282" s="339"/>
      <c r="V282" s="339"/>
      <c r="W282" s="339"/>
      <c r="X282" s="339"/>
      <c r="Y282" s="339"/>
      <c r="Z282" s="339"/>
    </row>
    <row r="283" ht="14.25" customHeight="1">
      <c r="A283" s="339"/>
      <c r="B283" s="339"/>
      <c r="C283" s="339"/>
      <c r="D283" s="339"/>
      <c r="E283" s="339"/>
      <c r="F283" s="339"/>
      <c r="G283" s="339"/>
      <c r="H283" s="339"/>
      <c r="I283" s="339"/>
      <c r="J283" s="339"/>
      <c r="K283" s="339"/>
      <c r="L283" s="339"/>
      <c r="M283" s="339"/>
      <c r="N283" s="339"/>
      <c r="O283" s="339"/>
      <c r="P283" s="339"/>
      <c r="Q283" s="339"/>
      <c r="R283" s="339"/>
      <c r="S283" s="339"/>
      <c r="T283" s="339"/>
      <c r="U283" s="339"/>
      <c r="V283" s="339"/>
      <c r="W283" s="339"/>
      <c r="X283" s="339"/>
      <c r="Y283" s="339"/>
      <c r="Z283" s="339"/>
    </row>
    <row r="284" ht="14.25" customHeight="1">
      <c r="A284" s="339"/>
      <c r="B284" s="339"/>
      <c r="C284" s="339"/>
      <c r="D284" s="339"/>
      <c r="E284" s="339"/>
      <c r="F284" s="339"/>
      <c r="G284" s="339"/>
      <c r="H284" s="339"/>
      <c r="I284" s="339"/>
      <c r="J284" s="339"/>
      <c r="K284" s="339"/>
      <c r="L284" s="339"/>
      <c r="M284" s="339"/>
      <c r="N284" s="339"/>
      <c r="O284" s="339"/>
      <c r="P284" s="339"/>
      <c r="Q284" s="339"/>
      <c r="R284" s="339"/>
      <c r="S284" s="339"/>
      <c r="T284" s="339"/>
      <c r="U284" s="339"/>
      <c r="V284" s="339"/>
      <c r="W284" s="339"/>
      <c r="X284" s="339"/>
      <c r="Y284" s="339"/>
      <c r="Z284" s="339"/>
    </row>
    <row r="285" ht="14.25" customHeight="1">
      <c r="A285" s="339"/>
      <c r="B285" s="339"/>
      <c r="C285" s="339"/>
      <c r="D285" s="339"/>
      <c r="E285" s="339"/>
      <c r="F285" s="339"/>
      <c r="G285" s="339"/>
      <c r="H285" s="339"/>
      <c r="I285" s="339"/>
      <c r="J285" s="339"/>
      <c r="K285" s="339"/>
      <c r="L285" s="339"/>
      <c r="M285" s="339"/>
      <c r="N285" s="339"/>
      <c r="O285" s="339"/>
      <c r="P285" s="339"/>
      <c r="Q285" s="339"/>
      <c r="R285" s="339"/>
      <c r="S285" s="339"/>
      <c r="T285" s="339"/>
      <c r="U285" s="339"/>
      <c r="V285" s="339"/>
      <c r="W285" s="339"/>
      <c r="X285" s="339"/>
      <c r="Y285" s="339"/>
      <c r="Z285" s="339"/>
    </row>
    <row r="286" ht="14.25" customHeight="1">
      <c r="A286" s="339"/>
      <c r="B286" s="339"/>
      <c r="C286" s="339"/>
      <c r="D286" s="339"/>
      <c r="E286" s="339"/>
      <c r="F286" s="339"/>
      <c r="G286" s="339"/>
      <c r="H286" s="339"/>
      <c r="I286" s="339"/>
      <c r="J286" s="339"/>
      <c r="K286" s="339"/>
      <c r="L286" s="339"/>
      <c r="M286" s="339"/>
      <c r="N286" s="339"/>
      <c r="O286" s="339"/>
      <c r="P286" s="339"/>
      <c r="Q286" s="339"/>
      <c r="R286" s="339"/>
      <c r="S286" s="339"/>
      <c r="T286" s="339"/>
      <c r="U286" s="339"/>
      <c r="V286" s="339"/>
      <c r="W286" s="339"/>
      <c r="X286" s="339"/>
      <c r="Y286" s="339"/>
      <c r="Z286" s="339"/>
    </row>
    <row r="287" ht="14.25" customHeight="1">
      <c r="A287" s="339"/>
      <c r="B287" s="339"/>
      <c r="C287" s="339"/>
      <c r="D287" s="339"/>
      <c r="E287" s="339"/>
      <c r="F287" s="339"/>
      <c r="G287" s="339"/>
      <c r="H287" s="339"/>
      <c r="I287" s="339"/>
      <c r="J287" s="339"/>
      <c r="K287" s="339"/>
      <c r="L287" s="339"/>
      <c r="M287" s="339"/>
      <c r="N287" s="339"/>
      <c r="O287" s="339"/>
      <c r="P287" s="339"/>
      <c r="Q287" s="339"/>
      <c r="R287" s="339"/>
      <c r="S287" s="339"/>
      <c r="T287" s="339"/>
      <c r="U287" s="339"/>
      <c r="V287" s="339"/>
      <c r="W287" s="339"/>
      <c r="X287" s="339"/>
      <c r="Y287" s="339"/>
      <c r="Z287" s="339"/>
    </row>
    <row r="288" ht="14.25" customHeight="1">
      <c r="A288" s="339"/>
      <c r="B288" s="339"/>
      <c r="C288" s="339"/>
      <c r="D288" s="339"/>
      <c r="E288" s="339"/>
      <c r="F288" s="339"/>
      <c r="G288" s="339"/>
      <c r="H288" s="339"/>
      <c r="I288" s="339"/>
      <c r="J288" s="339"/>
      <c r="K288" s="339"/>
      <c r="L288" s="339"/>
      <c r="M288" s="339"/>
      <c r="N288" s="339"/>
      <c r="O288" s="339"/>
      <c r="P288" s="339"/>
      <c r="Q288" s="339"/>
      <c r="R288" s="339"/>
      <c r="S288" s="339"/>
      <c r="T288" s="339"/>
      <c r="U288" s="339"/>
      <c r="V288" s="339"/>
      <c r="W288" s="339"/>
      <c r="X288" s="339"/>
      <c r="Y288" s="339"/>
      <c r="Z288" s="339"/>
    </row>
    <row r="289" ht="14.25" customHeight="1">
      <c r="A289" s="339"/>
      <c r="B289" s="339"/>
      <c r="C289" s="339"/>
      <c r="D289" s="339"/>
      <c r="E289" s="339"/>
      <c r="F289" s="339"/>
      <c r="G289" s="339"/>
      <c r="H289" s="339"/>
      <c r="I289" s="339"/>
      <c r="J289" s="339"/>
      <c r="K289" s="339"/>
      <c r="L289" s="339"/>
      <c r="M289" s="339"/>
      <c r="N289" s="339"/>
      <c r="O289" s="339"/>
      <c r="P289" s="339"/>
      <c r="Q289" s="339"/>
      <c r="R289" s="339"/>
      <c r="S289" s="339"/>
      <c r="T289" s="339"/>
      <c r="U289" s="339"/>
      <c r="V289" s="339"/>
      <c r="W289" s="339"/>
      <c r="X289" s="339"/>
      <c r="Y289" s="339"/>
      <c r="Z289" s="339"/>
    </row>
    <row r="290" ht="14.25" customHeight="1">
      <c r="A290" s="339"/>
      <c r="B290" s="339"/>
      <c r="C290" s="339"/>
      <c r="D290" s="339"/>
      <c r="E290" s="339"/>
      <c r="F290" s="339"/>
      <c r="G290" s="339"/>
      <c r="H290" s="339"/>
      <c r="I290" s="339"/>
      <c r="J290" s="339"/>
      <c r="K290" s="339"/>
      <c r="L290" s="339"/>
      <c r="M290" s="339"/>
      <c r="N290" s="339"/>
      <c r="O290" s="339"/>
      <c r="P290" s="339"/>
      <c r="Q290" s="339"/>
      <c r="R290" s="339"/>
      <c r="S290" s="339"/>
      <c r="T290" s="339"/>
      <c r="U290" s="339"/>
      <c r="V290" s="339"/>
      <c r="W290" s="339"/>
      <c r="X290" s="339"/>
      <c r="Y290" s="339"/>
      <c r="Z290" s="339"/>
    </row>
    <row r="291" ht="14.25" customHeight="1">
      <c r="A291" s="339"/>
      <c r="B291" s="339"/>
      <c r="C291" s="339"/>
      <c r="D291" s="339"/>
      <c r="E291" s="339"/>
      <c r="F291" s="339"/>
      <c r="G291" s="339"/>
      <c r="H291" s="339"/>
      <c r="I291" s="339"/>
      <c r="J291" s="339"/>
      <c r="K291" s="339"/>
      <c r="L291" s="339"/>
      <c r="M291" s="339"/>
      <c r="N291" s="339"/>
      <c r="O291" s="339"/>
      <c r="P291" s="339"/>
      <c r="Q291" s="339"/>
      <c r="R291" s="339"/>
      <c r="S291" s="339"/>
      <c r="T291" s="339"/>
      <c r="U291" s="339"/>
      <c r="V291" s="339"/>
      <c r="W291" s="339"/>
      <c r="X291" s="339"/>
      <c r="Y291" s="339"/>
      <c r="Z291" s="339"/>
    </row>
    <row r="292" ht="14.25" customHeight="1">
      <c r="A292" s="339"/>
      <c r="B292" s="339"/>
      <c r="C292" s="339"/>
      <c r="D292" s="339"/>
      <c r="E292" s="339"/>
      <c r="F292" s="339"/>
      <c r="G292" s="339"/>
      <c r="H292" s="339"/>
      <c r="I292" s="339"/>
      <c r="J292" s="339"/>
      <c r="K292" s="339"/>
      <c r="L292" s="339"/>
      <c r="M292" s="339"/>
      <c r="N292" s="339"/>
      <c r="O292" s="339"/>
      <c r="P292" s="339"/>
      <c r="Q292" s="339"/>
      <c r="R292" s="339"/>
      <c r="S292" s="339"/>
      <c r="T292" s="339"/>
      <c r="U292" s="339"/>
      <c r="V292" s="339"/>
      <c r="W292" s="339"/>
      <c r="X292" s="339"/>
      <c r="Y292" s="339"/>
      <c r="Z292" s="339"/>
    </row>
    <row r="293" ht="14.25" customHeight="1">
      <c r="A293" s="339"/>
      <c r="B293" s="339"/>
      <c r="C293" s="339"/>
      <c r="D293" s="339"/>
      <c r="E293" s="339"/>
      <c r="F293" s="339"/>
      <c r="G293" s="339"/>
      <c r="H293" s="339"/>
      <c r="I293" s="339"/>
      <c r="J293" s="339"/>
      <c r="K293" s="339"/>
      <c r="L293" s="339"/>
      <c r="M293" s="339"/>
      <c r="N293" s="339"/>
      <c r="O293" s="339"/>
      <c r="P293" s="339"/>
      <c r="Q293" s="339"/>
      <c r="R293" s="339"/>
      <c r="S293" s="339"/>
      <c r="T293" s="339"/>
      <c r="U293" s="339"/>
      <c r="V293" s="339"/>
      <c r="W293" s="339"/>
      <c r="X293" s="339"/>
      <c r="Y293" s="339"/>
      <c r="Z293" s="339"/>
    </row>
    <row r="294" ht="14.25" customHeight="1">
      <c r="A294" s="339"/>
      <c r="B294" s="339"/>
      <c r="C294" s="339"/>
      <c r="D294" s="339"/>
      <c r="E294" s="339"/>
      <c r="F294" s="339"/>
      <c r="G294" s="339"/>
      <c r="H294" s="339"/>
      <c r="I294" s="339"/>
      <c r="J294" s="339"/>
      <c r="K294" s="339"/>
      <c r="L294" s="339"/>
      <c r="M294" s="339"/>
      <c r="N294" s="339"/>
      <c r="O294" s="339"/>
      <c r="P294" s="339"/>
      <c r="Q294" s="339"/>
      <c r="R294" s="339"/>
      <c r="S294" s="339"/>
      <c r="T294" s="339"/>
      <c r="U294" s="339"/>
      <c r="V294" s="339"/>
      <c r="W294" s="339"/>
      <c r="X294" s="339"/>
      <c r="Y294" s="339"/>
      <c r="Z294" s="339"/>
    </row>
    <row r="295" ht="14.25" customHeight="1">
      <c r="A295" s="339"/>
      <c r="B295" s="339"/>
      <c r="C295" s="339"/>
      <c r="D295" s="339"/>
      <c r="E295" s="339"/>
      <c r="F295" s="339"/>
      <c r="G295" s="339"/>
      <c r="H295" s="339"/>
      <c r="I295" s="339"/>
      <c r="J295" s="339"/>
      <c r="K295" s="339"/>
      <c r="L295" s="339"/>
      <c r="M295" s="339"/>
      <c r="N295" s="339"/>
      <c r="O295" s="339"/>
      <c r="P295" s="339"/>
      <c r="Q295" s="339"/>
      <c r="R295" s="339"/>
      <c r="S295" s="339"/>
      <c r="T295" s="339"/>
      <c r="U295" s="339"/>
      <c r="V295" s="339"/>
      <c r="W295" s="339"/>
      <c r="X295" s="339"/>
      <c r="Y295" s="339"/>
      <c r="Z295" s="339"/>
    </row>
    <row r="296" ht="14.25" customHeight="1">
      <c r="A296" s="339"/>
      <c r="B296" s="339"/>
      <c r="C296" s="339"/>
      <c r="D296" s="339"/>
      <c r="E296" s="339"/>
      <c r="F296" s="339"/>
      <c r="G296" s="339"/>
      <c r="H296" s="339"/>
      <c r="I296" s="339"/>
      <c r="J296" s="339"/>
      <c r="K296" s="339"/>
      <c r="L296" s="339"/>
      <c r="M296" s="339"/>
      <c r="N296" s="339"/>
      <c r="O296" s="339"/>
      <c r="P296" s="339"/>
      <c r="Q296" s="339"/>
      <c r="R296" s="339"/>
      <c r="S296" s="339"/>
      <c r="T296" s="339"/>
      <c r="U296" s="339"/>
      <c r="V296" s="339"/>
      <c r="W296" s="339"/>
      <c r="X296" s="339"/>
      <c r="Y296" s="339"/>
      <c r="Z296" s="339"/>
    </row>
    <row r="297" ht="14.25" customHeight="1">
      <c r="A297" s="339"/>
      <c r="B297" s="339"/>
      <c r="C297" s="339"/>
      <c r="D297" s="339"/>
      <c r="E297" s="339"/>
      <c r="F297" s="339"/>
      <c r="G297" s="339"/>
      <c r="H297" s="339"/>
      <c r="I297" s="339"/>
      <c r="J297" s="339"/>
      <c r="K297" s="339"/>
      <c r="L297" s="339"/>
      <c r="M297" s="339"/>
      <c r="N297" s="339"/>
      <c r="O297" s="339"/>
      <c r="P297" s="339"/>
      <c r="Q297" s="339"/>
      <c r="R297" s="339"/>
      <c r="S297" s="339"/>
      <c r="T297" s="339"/>
      <c r="U297" s="339"/>
      <c r="V297" s="339"/>
      <c r="W297" s="339"/>
      <c r="X297" s="339"/>
      <c r="Y297" s="339"/>
      <c r="Z297" s="339"/>
    </row>
    <row r="298" ht="14.25" customHeight="1">
      <c r="A298" s="339"/>
      <c r="B298" s="339"/>
      <c r="C298" s="339"/>
      <c r="D298" s="339"/>
      <c r="E298" s="339"/>
      <c r="F298" s="339"/>
      <c r="G298" s="339"/>
      <c r="H298" s="339"/>
      <c r="I298" s="339"/>
      <c r="J298" s="339"/>
      <c r="K298" s="339"/>
      <c r="L298" s="339"/>
      <c r="M298" s="339"/>
      <c r="N298" s="339"/>
      <c r="O298" s="339"/>
      <c r="P298" s="339"/>
      <c r="Q298" s="339"/>
      <c r="R298" s="339"/>
      <c r="S298" s="339"/>
      <c r="T298" s="339"/>
      <c r="U298" s="339"/>
      <c r="V298" s="339"/>
      <c r="W298" s="339"/>
      <c r="X298" s="339"/>
      <c r="Y298" s="339"/>
      <c r="Z298" s="339"/>
    </row>
    <row r="299" ht="14.25" customHeight="1">
      <c r="A299" s="339"/>
      <c r="B299" s="339"/>
      <c r="C299" s="339"/>
      <c r="D299" s="339"/>
      <c r="E299" s="339"/>
      <c r="F299" s="339"/>
      <c r="G299" s="339"/>
      <c r="H299" s="339"/>
      <c r="I299" s="339"/>
      <c r="J299" s="339"/>
      <c r="K299" s="339"/>
      <c r="L299" s="339"/>
      <c r="M299" s="339"/>
      <c r="N299" s="339"/>
      <c r="O299" s="339"/>
      <c r="P299" s="339"/>
      <c r="Q299" s="339"/>
      <c r="R299" s="339"/>
      <c r="S299" s="339"/>
      <c r="T299" s="339"/>
      <c r="U299" s="339"/>
      <c r="V299" s="339"/>
      <c r="W299" s="339"/>
      <c r="X299" s="339"/>
      <c r="Y299" s="339"/>
      <c r="Z299" s="339"/>
    </row>
    <row r="300" ht="14.25" customHeight="1">
      <c r="A300" s="339"/>
      <c r="B300" s="339"/>
      <c r="C300" s="339"/>
      <c r="D300" s="339"/>
      <c r="E300" s="339"/>
      <c r="F300" s="339"/>
      <c r="G300" s="339"/>
      <c r="H300" s="339"/>
      <c r="I300" s="339"/>
      <c r="J300" s="339"/>
      <c r="K300" s="339"/>
      <c r="L300" s="339"/>
      <c r="M300" s="339"/>
      <c r="N300" s="339"/>
      <c r="O300" s="339"/>
      <c r="P300" s="339"/>
      <c r="Q300" s="339"/>
      <c r="R300" s="339"/>
      <c r="S300" s="339"/>
      <c r="T300" s="339"/>
      <c r="U300" s="339"/>
      <c r="V300" s="339"/>
      <c r="W300" s="339"/>
      <c r="X300" s="339"/>
      <c r="Y300" s="339"/>
      <c r="Z300" s="339"/>
    </row>
    <row r="301" ht="14.25" customHeight="1">
      <c r="A301" s="339"/>
      <c r="B301" s="339"/>
      <c r="C301" s="339"/>
      <c r="D301" s="339"/>
      <c r="E301" s="339"/>
      <c r="F301" s="339"/>
      <c r="G301" s="339"/>
      <c r="H301" s="339"/>
      <c r="I301" s="339"/>
      <c r="J301" s="339"/>
      <c r="K301" s="339"/>
      <c r="L301" s="339"/>
      <c r="M301" s="339"/>
      <c r="N301" s="339"/>
      <c r="O301" s="339"/>
      <c r="P301" s="339"/>
      <c r="Q301" s="339"/>
      <c r="R301" s="339"/>
      <c r="S301" s="339"/>
      <c r="T301" s="339"/>
      <c r="U301" s="339"/>
      <c r="V301" s="339"/>
      <c r="W301" s="339"/>
      <c r="X301" s="339"/>
      <c r="Y301" s="339"/>
      <c r="Z301" s="339"/>
    </row>
    <row r="302" ht="14.25" customHeight="1">
      <c r="A302" s="339"/>
      <c r="B302" s="339"/>
      <c r="C302" s="339"/>
      <c r="D302" s="339"/>
      <c r="E302" s="339"/>
      <c r="F302" s="339"/>
      <c r="G302" s="339"/>
      <c r="H302" s="339"/>
      <c r="I302" s="339"/>
      <c r="J302" s="339"/>
      <c r="K302" s="339"/>
      <c r="L302" s="339"/>
      <c r="M302" s="339"/>
      <c r="N302" s="339"/>
      <c r="O302" s="339"/>
      <c r="P302" s="339"/>
      <c r="Q302" s="339"/>
      <c r="R302" s="339"/>
      <c r="S302" s="339"/>
      <c r="T302" s="339"/>
      <c r="U302" s="339"/>
      <c r="V302" s="339"/>
      <c r="W302" s="339"/>
      <c r="X302" s="339"/>
      <c r="Y302" s="339"/>
      <c r="Z302" s="339"/>
    </row>
    <row r="303" ht="14.25" customHeight="1">
      <c r="A303" s="339"/>
      <c r="B303" s="339"/>
      <c r="C303" s="339"/>
      <c r="D303" s="339"/>
      <c r="E303" s="339"/>
      <c r="F303" s="339"/>
      <c r="G303" s="339"/>
      <c r="H303" s="339"/>
      <c r="I303" s="339"/>
      <c r="J303" s="339"/>
      <c r="K303" s="339"/>
      <c r="L303" s="339"/>
      <c r="M303" s="339"/>
      <c r="N303" s="339"/>
      <c r="O303" s="339"/>
      <c r="P303" s="339"/>
      <c r="Q303" s="339"/>
      <c r="R303" s="339"/>
      <c r="S303" s="339"/>
      <c r="T303" s="339"/>
      <c r="U303" s="339"/>
      <c r="V303" s="339"/>
      <c r="W303" s="339"/>
      <c r="X303" s="339"/>
      <c r="Y303" s="339"/>
      <c r="Z303" s="339"/>
    </row>
    <row r="304" ht="14.25" customHeight="1">
      <c r="A304" s="339"/>
      <c r="B304" s="339"/>
      <c r="C304" s="339"/>
      <c r="D304" s="339"/>
      <c r="E304" s="339"/>
      <c r="F304" s="339"/>
      <c r="G304" s="339"/>
      <c r="H304" s="339"/>
      <c r="I304" s="339"/>
      <c r="J304" s="339"/>
      <c r="K304" s="339"/>
      <c r="L304" s="339"/>
      <c r="M304" s="339"/>
      <c r="N304" s="339"/>
      <c r="O304" s="339"/>
      <c r="P304" s="339"/>
      <c r="Q304" s="339"/>
      <c r="R304" s="339"/>
      <c r="S304" s="339"/>
      <c r="T304" s="339"/>
      <c r="U304" s="339"/>
      <c r="V304" s="339"/>
      <c r="W304" s="339"/>
      <c r="X304" s="339"/>
      <c r="Y304" s="339"/>
      <c r="Z304" s="339"/>
    </row>
    <row r="305" ht="14.25" customHeight="1">
      <c r="A305" s="339"/>
      <c r="B305" s="339"/>
      <c r="C305" s="339"/>
      <c r="D305" s="339"/>
      <c r="E305" s="339"/>
      <c r="F305" s="339"/>
      <c r="G305" s="339"/>
      <c r="H305" s="339"/>
      <c r="I305" s="339"/>
      <c r="J305" s="339"/>
      <c r="K305" s="339"/>
      <c r="L305" s="339"/>
      <c r="M305" s="339"/>
      <c r="N305" s="339"/>
      <c r="O305" s="339"/>
      <c r="P305" s="339"/>
      <c r="Q305" s="339"/>
      <c r="R305" s="339"/>
      <c r="S305" s="339"/>
      <c r="T305" s="339"/>
      <c r="U305" s="339"/>
      <c r="V305" s="339"/>
      <c r="W305" s="339"/>
      <c r="X305" s="339"/>
      <c r="Y305" s="339"/>
      <c r="Z305" s="339"/>
    </row>
    <row r="306" ht="14.25" customHeight="1">
      <c r="A306" s="339"/>
      <c r="B306" s="339"/>
      <c r="C306" s="339"/>
      <c r="D306" s="339"/>
      <c r="E306" s="339"/>
      <c r="F306" s="339"/>
      <c r="G306" s="339"/>
      <c r="H306" s="339"/>
      <c r="I306" s="339"/>
      <c r="J306" s="339"/>
      <c r="K306" s="339"/>
      <c r="L306" s="339"/>
      <c r="M306" s="339"/>
      <c r="N306" s="339"/>
      <c r="O306" s="339"/>
      <c r="P306" s="339"/>
      <c r="Q306" s="339"/>
      <c r="R306" s="339"/>
      <c r="S306" s="339"/>
      <c r="T306" s="339"/>
      <c r="U306" s="339"/>
      <c r="V306" s="339"/>
      <c r="W306" s="339"/>
      <c r="X306" s="339"/>
      <c r="Y306" s="339"/>
      <c r="Z306" s="339"/>
    </row>
    <row r="307" ht="14.25" customHeight="1">
      <c r="A307" s="339"/>
      <c r="B307" s="339"/>
      <c r="C307" s="339"/>
      <c r="D307" s="339"/>
      <c r="E307" s="339"/>
      <c r="F307" s="339"/>
      <c r="G307" s="339"/>
      <c r="H307" s="339"/>
      <c r="I307" s="339"/>
      <c r="J307" s="339"/>
      <c r="K307" s="339"/>
      <c r="L307" s="339"/>
      <c r="M307" s="339"/>
      <c r="N307" s="339"/>
      <c r="O307" s="339"/>
      <c r="P307" s="339"/>
      <c r="Q307" s="339"/>
      <c r="R307" s="339"/>
      <c r="S307" s="339"/>
      <c r="T307" s="339"/>
      <c r="U307" s="339"/>
      <c r="V307" s="339"/>
      <c r="W307" s="339"/>
      <c r="X307" s="339"/>
      <c r="Y307" s="339"/>
      <c r="Z307" s="339"/>
    </row>
    <row r="308" ht="14.25" customHeight="1">
      <c r="A308" s="339"/>
      <c r="B308" s="339"/>
      <c r="C308" s="339"/>
      <c r="D308" s="339"/>
      <c r="E308" s="339"/>
      <c r="F308" s="339"/>
      <c r="G308" s="339"/>
      <c r="H308" s="339"/>
      <c r="I308" s="339"/>
      <c r="J308" s="339"/>
      <c r="K308" s="339"/>
      <c r="L308" s="339"/>
      <c r="M308" s="339"/>
      <c r="N308" s="339"/>
      <c r="O308" s="339"/>
      <c r="P308" s="339"/>
      <c r="Q308" s="339"/>
      <c r="R308" s="339"/>
      <c r="S308" s="339"/>
      <c r="T308" s="339"/>
      <c r="U308" s="339"/>
      <c r="V308" s="339"/>
      <c r="W308" s="339"/>
      <c r="X308" s="339"/>
      <c r="Y308" s="339"/>
      <c r="Z308" s="339"/>
    </row>
    <row r="309" ht="14.25" customHeight="1">
      <c r="A309" s="339"/>
      <c r="B309" s="339"/>
      <c r="C309" s="339"/>
      <c r="D309" s="339"/>
      <c r="E309" s="339"/>
      <c r="F309" s="339"/>
      <c r="G309" s="339"/>
      <c r="H309" s="339"/>
      <c r="I309" s="339"/>
      <c r="J309" s="339"/>
      <c r="K309" s="339"/>
      <c r="L309" s="339"/>
      <c r="M309" s="339"/>
      <c r="N309" s="339"/>
      <c r="O309" s="339"/>
      <c r="P309" s="339"/>
      <c r="Q309" s="339"/>
      <c r="R309" s="339"/>
      <c r="S309" s="339"/>
      <c r="T309" s="339"/>
      <c r="U309" s="339"/>
      <c r="V309" s="339"/>
      <c r="W309" s="339"/>
      <c r="X309" s="339"/>
      <c r="Y309" s="339"/>
      <c r="Z309" s="339"/>
    </row>
    <row r="310" ht="14.25" customHeight="1">
      <c r="A310" s="339"/>
      <c r="B310" s="339"/>
      <c r="C310" s="339"/>
      <c r="D310" s="339"/>
      <c r="E310" s="339"/>
      <c r="F310" s="339"/>
      <c r="G310" s="339"/>
      <c r="H310" s="339"/>
      <c r="I310" s="339"/>
      <c r="J310" s="339"/>
      <c r="K310" s="339"/>
      <c r="L310" s="339"/>
      <c r="M310" s="339"/>
      <c r="N310" s="339"/>
      <c r="O310" s="339"/>
      <c r="P310" s="339"/>
      <c r="Q310" s="339"/>
      <c r="R310" s="339"/>
      <c r="S310" s="339"/>
      <c r="T310" s="339"/>
      <c r="U310" s="339"/>
      <c r="V310" s="339"/>
      <c r="W310" s="339"/>
      <c r="X310" s="339"/>
      <c r="Y310" s="339"/>
      <c r="Z310" s="339"/>
    </row>
    <row r="311" ht="14.25" customHeight="1">
      <c r="A311" s="339"/>
      <c r="B311" s="339"/>
      <c r="C311" s="339"/>
      <c r="D311" s="339"/>
      <c r="E311" s="339"/>
      <c r="F311" s="339"/>
      <c r="G311" s="339"/>
      <c r="H311" s="339"/>
      <c r="I311" s="339"/>
      <c r="J311" s="339"/>
      <c r="K311" s="339"/>
      <c r="L311" s="339"/>
      <c r="M311" s="339"/>
      <c r="N311" s="339"/>
      <c r="O311" s="339"/>
      <c r="P311" s="339"/>
      <c r="Q311" s="339"/>
      <c r="R311" s="339"/>
      <c r="S311" s="339"/>
      <c r="T311" s="339"/>
      <c r="U311" s="339"/>
      <c r="V311" s="339"/>
      <c r="W311" s="339"/>
      <c r="X311" s="339"/>
      <c r="Y311" s="339"/>
      <c r="Z311" s="339"/>
    </row>
    <row r="312" ht="14.25" customHeight="1">
      <c r="A312" s="339"/>
      <c r="B312" s="339"/>
      <c r="C312" s="339"/>
      <c r="D312" s="339"/>
      <c r="E312" s="339"/>
      <c r="F312" s="339"/>
      <c r="G312" s="339"/>
      <c r="H312" s="339"/>
      <c r="I312" s="339"/>
      <c r="J312" s="339"/>
      <c r="K312" s="339"/>
      <c r="L312" s="339"/>
      <c r="M312" s="339"/>
      <c r="N312" s="339"/>
      <c r="O312" s="339"/>
      <c r="P312" s="339"/>
      <c r="Q312" s="339"/>
      <c r="R312" s="339"/>
      <c r="S312" s="339"/>
      <c r="T312" s="339"/>
      <c r="U312" s="339"/>
      <c r="V312" s="339"/>
      <c r="W312" s="339"/>
      <c r="X312" s="339"/>
      <c r="Y312" s="339"/>
      <c r="Z312" s="339"/>
    </row>
    <row r="313" ht="14.25" customHeight="1">
      <c r="A313" s="339"/>
      <c r="B313" s="339"/>
      <c r="C313" s="339"/>
      <c r="D313" s="339"/>
      <c r="E313" s="339"/>
      <c r="F313" s="339"/>
      <c r="G313" s="339"/>
      <c r="H313" s="339"/>
      <c r="I313" s="339"/>
      <c r="J313" s="339"/>
      <c r="K313" s="339"/>
      <c r="L313" s="339"/>
      <c r="M313" s="339"/>
      <c r="N313" s="339"/>
      <c r="O313" s="339"/>
      <c r="P313" s="339"/>
      <c r="Q313" s="339"/>
      <c r="R313" s="339"/>
      <c r="S313" s="339"/>
      <c r="T313" s="339"/>
      <c r="U313" s="339"/>
      <c r="V313" s="339"/>
      <c r="W313" s="339"/>
      <c r="X313" s="339"/>
      <c r="Y313" s="339"/>
      <c r="Z313" s="339"/>
    </row>
    <row r="314" ht="14.25" customHeight="1">
      <c r="A314" s="339"/>
      <c r="B314" s="339"/>
      <c r="C314" s="339"/>
      <c r="D314" s="339"/>
      <c r="E314" s="339"/>
      <c r="F314" s="339"/>
      <c r="G314" s="339"/>
      <c r="H314" s="339"/>
      <c r="I314" s="339"/>
      <c r="J314" s="339"/>
      <c r="K314" s="339"/>
      <c r="L314" s="339"/>
      <c r="M314" s="339"/>
      <c r="N314" s="339"/>
      <c r="O314" s="339"/>
      <c r="P314" s="339"/>
      <c r="Q314" s="339"/>
      <c r="R314" s="339"/>
      <c r="S314" s="339"/>
      <c r="T314" s="339"/>
      <c r="U314" s="339"/>
      <c r="V314" s="339"/>
      <c r="W314" s="339"/>
      <c r="X314" s="339"/>
      <c r="Y314" s="339"/>
      <c r="Z314" s="339"/>
    </row>
    <row r="315" ht="14.25" customHeight="1">
      <c r="A315" s="339"/>
      <c r="B315" s="339"/>
      <c r="C315" s="339"/>
      <c r="D315" s="339"/>
      <c r="E315" s="339"/>
      <c r="F315" s="339"/>
      <c r="G315" s="339"/>
      <c r="H315" s="339"/>
      <c r="I315" s="339"/>
      <c r="J315" s="339"/>
      <c r="K315" s="339"/>
      <c r="L315" s="339"/>
      <c r="M315" s="339"/>
      <c r="N315" s="339"/>
      <c r="O315" s="339"/>
      <c r="P315" s="339"/>
      <c r="Q315" s="339"/>
      <c r="R315" s="339"/>
      <c r="S315" s="339"/>
      <c r="T315" s="339"/>
      <c r="U315" s="339"/>
      <c r="V315" s="339"/>
      <c r="W315" s="339"/>
      <c r="X315" s="339"/>
      <c r="Y315" s="339"/>
      <c r="Z315" s="339"/>
    </row>
    <row r="316" ht="14.25" customHeight="1">
      <c r="A316" s="339"/>
      <c r="B316" s="339"/>
      <c r="C316" s="339"/>
      <c r="D316" s="339"/>
      <c r="E316" s="339"/>
      <c r="F316" s="339"/>
      <c r="G316" s="339"/>
      <c r="H316" s="339"/>
      <c r="I316" s="339"/>
      <c r="J316" s="339"/>
      <c r="K316" s="339"/>
      <c r="L316" s="339"/>
      <c r="M316" s="339"/>
      <c r="N316" s="339"/>
      <c r="O316" s="339"/>
      <c r="P316" s="339"/>
      <c r="Q316" s="339"/>
      <c r="R316" s="339"/>
      <c r="S316" s="339"/>
      <c r="T316" s="339"/>
      <c r="U316" s="339"/>
      <c r="V316" s="339"/>
      <c r="W316" s="339"/>
      <c r="X316" s="339"/>
      <c r="Y316" s="339"/>
      <c r="Z316" s="339"/>
    </row>
    <row r="317" ht="14.25" customHeight="1">
      <c r="A317" s="339"/>
      <c r="B317" s="339"/>
      <c r="C317" s="339"/>
      <c r="D317" s="339"/>
      <c r="E317" s="339"/>
      <c r="F317" s="339"/>
      <c r="G317" s="339"/>
      <c r="H317" s="339"/>
      <c r="I317" s="339"/>
      <c r="J317" s="339"/>
      <c r="K317" s="339"/>
      <c r="L317" s="339"/>
      <c r="M317" s="339"/>
      <c r="N317" s="339"/>
      <c r="O317" s="339"/>
      <c r="P317" s="339"/>
      <c r="Q317" s="339"/>
      <c r="R317" s="339"/>
      <c r="S317" s="339"/>
      <c r="T317" s="339"/>
      <c r="U317" s="339"/>
      <c r="V317" s="339"/>
      <c r="W317" s="339"/>
      <c r="X317" s="339"/>
      <c r="Y317" s="339"/>
      <c r="Z317" s="339"/>
    </row>
    <row r="318" ht="14.25" customHeight="1">
      <c r="A318" s="339"/>
      <c r="B318" s="339"/>
      <c r="C318" s="339"/>
      <c r="D318" s="339"/>
      <c r="E318" s="339"/>
      <c r="F318" s="339"/>
      <c r="G318" s="339"/>
      <c r="H318" s="339"/>
      <c r="I318" s="339"/>
      <c r="J318" s="339"/>
      <c r="K318" s="339"/>
      <c r="L318" s="339"/>
      <c r="M318" s="339"/>
      <c r="N318" s="339"/>
      <c r="O318" s="339"/>
      <c r="P318" s="339"/>
      <c r="Q318" s="339"/>
      <c r="R318" s="339"/>
      <c r="S318" s="339"/>
      <c r="T318" s="339"/>
      <c r="U318" s="339"/>
      <c r="V318" s="339"/>
      <c r="W318" s="339"/>
      <c r="X318" s="339"/>
      <c r="Y318" s="339"/>
      <c r="Z318" s="339"/>
    </row>
    <row r="319" ht="14.25" customHeight="1">
      <c r="A319" s="339"/>
      <c r="B319" s="339"/>
      <c r="C319" s="339"/>
      <c r="D319" s="339"/>
      <c r="E319" s="339"/>
      <c r="F319" s="339"/>
      <c r="G319" s="339"/>
      <c r="H319" s="339"/>
      <c r="I319" s="339"/>
      <c r="J319" s="339"/>
      <c r="K319" s="339"/>
      <c r="L319" s="339"/>
      <c r="M319" s="339"/>
      <c r="N319" s="339"/>
      <c r="O319" s="339"/>
      <c r="P319" s="339"/>
      <c r="Q319" s="339"/>
      <c r="R319" s="339"/>
      <c r="S319" s="339"/>
      <c r="T319" s="339"/>
      <c r="U319" s="339"/>
      <c r="V319" s="339"/>
      <c r="W319" s="339"/>
      <c r="X319" s="339"/>
      <c r="Y319" s="339"/>
      <c r="Z319" s="339"/>
    </row>
    <row r="320" ht="14.25" customHeight="1">
      <c r="A320" s="339"/>
      <c r="B320" s="339"/>
      <c r="C320" s="339"/>
      <c r="D320" s="339"/>
      <c r="E320" s="339"/>
      <c r="F320" s="339"/>
      <c r="G320" s="339"/>
      <c r="H320" s="339"/>
      <c r="I320" s="339"/>
      <c r="J320" s="339"/>
      <c r="K320" s="339"/>
      <c r="L320" s="339"/>
      <c r="M320" s="339"/>
      <c r="N320" s="339"/>
      <c r="O320" s="339"/>
      <c r="P320" s="339"/>
      <c r="Q320" s="339"/>
      <c r="R320" s="339"/>
      <c r="S320" s="339"/>
      <c r="T320" s="339"/>
      <c r="U320" s="339"/>
      <c r="V320" s="339"/>
      <c r="W320" s="339"/>
      <c r="X320" s="339"/>
      <c r="Y320" s="339"/>
      <c r="Z320" s="339"/>
    </row>
    <row r="321" ht="14.25" customHeight="1">
      <c r="A321" s="339"/>
      <c r="B321" s="339"/>
      <c r="C321" s="339"/>
      <c r="D321" s="339"/>
      <c r="E321" s="339"/>
      <c r="F321" s="339"/>
      <c r="G321" s="339"/>
      <c r="H321" s="339"/>
      <c r="I321" s="339"/>
      <c r="J321" s="339"/>
      <c r="K321" s="339"/>
      <c r="L321" s="339"/>
      <c r="M321" s="339"/>
      <c r="N321" s="339"/>
      <c r="O321" s="339"/>
      <c r="P321" s="339"/>
      <c r="Q321" s="339"/>
      <c r="R321" s="339"/>
      <c r="S321" s="339"/>
      <c r="T321" s="339"/>
      <c r="U321" s="339"/>
      <c r="V321" s="339"/>
      <c r="W321" s="339"/>
      <c r="X321" s="339"/>
      <c r="Y321" s="339"/>
      <c r="Z321" s="339"/>
    </row>
    <row r="322" ht="14.25" customHeight="1">
      <c r="A322" s="339"/>
      <c r="B322" s="339"/>
      <c r="C322" s="339"/>
      <c r="D322" s="339"/>
      <c r="E322" s="339"/>
      <c r="F322" s="339"/>
      <c r="G322" s="339"/>
      <c r="H322" s="339"/>
      <c r="I322" s="339"/>
      <c r="J322" s="339"/>
      <c r="K322" s="339"/>
      <c r="L322" s="339"/>
      <c r="M322" s="339"/>
      <c r="N322" s="339"/>
      <c r="O322" s="339"/>
      <c r="P322" s="339"/>
      <c r="Q322" s="339"/>
      <c r="R322" s="339"/>
      <c r="S322" s="339"/>
      <c r="T322" s="339"/>
      <c r="U322" s="339"/>
      <c r="V322" s="339"/>
      <c r="W322" s="339"/>
      <c r="X322" s="339"/>
      <c r="Y322" s="339"/>
      <c r="Z322" s="339"/>
    </row>
    <row r="323" ht="14.25" customHeight="1">
      <c r="A323" s="339"/>
      <c r="B323" s="339"/>
      <c r="C323" s="339"/>
      <c r="D323" s="339"/>
      <c r="E323" s="339"/>
      <c r="F323" s="339"/>
      <c r="G323" s="339"/>
      <c r="H323" s="339"/>
      <c r="I323" s="339"/>
      <c r="J323" s="339"/>
      <c r="K323" s="339"/>
      <c r="L323" s="339"/>
      <c r="M323" s="339"/>
      <c r="N323" s="339"/>
      <c r="O323" s="339"/>
      <c r="P323" s="339"/>
      <c r="Q323" s="339"/>
      <c r="R323" s="339"/>
      <c r="S323" s="339"/>
      <c r="T323" s="339"/>
      <c r="U323" s="339"/>
      <c r="V323" s="339"/>
      <c r="W323" s="339"/>
      <c r="X323" s="339"/>
      <c r="Y323" s="339"/>
      <c r="Z323" s="339"/>
    </row>
    <row r="324" ht="14.25" customHeight="1">
      <c r="A324" s="339"/>
      <c r="B324" s="339"/>
      <c r="C324" s="339"/>
      <c r="D324" s="339"/>
      <c r="E324" s="339"/>
      <c r="F324" s="339"/>
      <c r="G324" s="339"/>
      <c r="H324" s="339"/>
      <c r="I324" s="339"/>
      <c r="J324" s="339"/>
      <c r="K324" s="339"/>
      <c r="L324" s="339"/>
      <c r="M324" s="339"/>
      <c r="N324" s="339"/>
      <c r="O324" s="339"/>
      <c r="P324" s="339"/>
      <c r="Q324" s="339"/>
      <c r="R324" s="339"/>
      <c r="S324" s="339"/>
      <c r="T324" s="339"/>
      <c r="U324" s="339"/>
      <c r="V324" s="339"/>
      <c r="W324" s="339"/>
      <c r="X324" s="339"/>
      <c r="Y324" s="339"/>
      <c r="Z324" s="339"/>
    </row>
    <row r="325" ht="14.25" customHeight="1">
      <c r="A325" s="339"/>
      <c r="B325" s="339"/>
      <c r="C325" s="339"/>
      <c r="D325" s="339"/>
      <c r="E325" s="339"/>
      <c r="F325" s="339"/>
      <c r="G325" s="339"/>
      <c r="H325" s="339"/>
      <c r="I325" s="339"/>
      <c r="J325" s="339"/>
      <c r="K325" s="339"/>
      <c r="L325" s="339"/>
      <c r="M325" s="339"/>
      <c r="N325" s="339"/>
      <c r="O325" s="339"/>
      <c r="P325" s="339"/>
      <c r="Q325" s="339"/>
      <c r="R325" s="339"/>
      <c r="S325" s="339"/>
      <c r="T325" s="339"/>
      <c r="U325" s="339"/>
      <c r="V325" s="339"/>
      <c r="W325" s="339"/>
      <c r="X325" s="339"/>
      <c r="Y325" s="339"/>
      <c r="Z325" s="339"/>
    </row>
    <row r="326" ht="14.25" customHeight="1">
      <c r="A326" s="339"/>
      <c r="B326" s="339"/>
      <c r="C326" s="339"/>
      <c r="D326" s="339"/>
      <c r="E326" s="339"/>
      <c r="F326" s="339"/>
      <c r="G326" s="339"/>
      <c r="H326" s="339"/>
      <c r="I326" s="339"/>
      <c r="J326" s="339"/>
      <c r="K326" s="339"/>
      <c r="L326" s="339"/>
      <c r="M326" s="339"/>
      <c r="N326" s="339"/>
      <c r="O326" s="339"/>
      <c r="P326" s="339"/>
      <c r="Q326" s="339"/>
      <c r="R326" s="339"/>
      <c r="S326" s="339"/>
      <c r="T326" s="339"/>
      <c r="U326" s="339"/>
      <c r="V326" s="339"/>
      <c r="W326" s="339"/>
      <c r="X326" s="339"/>
      <c r="Y326" s="339"/>
      <c r="Z326" s="339"/>
    </row>
    <row r="327" ht="14.25" customHeight="1">
      <c r="A327" s="339"/>
      <c r="B327" s="339"/>
      <c r="C327" s="339"/>
      <c r="D327" s="339"/>
      <c r="E327" s="339"/>
      <c r="F327" s="339"/>
      <c r="G327" s="339"/>
      <c r="H327" s="339"/>
      <c r="I327" s="339"/>
      <c r="J327" s="339"/>
      <c r="K327" s="339"/>
      <c r="L327" s="339"/>
      <c r="M327" s="339"/>
      <c r="N327" s="339"/>
      <c r="O327" s="339"/>
      <c r="P327" s="339"/>
      <c r="Q327" s="339"/>
      <c r="R327" s="339"/>
      <c r="S327" s="339"/>
      <c r="T327" s="339"/>
      <c r="U327" s="339"/>
      <c r="V327" s="339"/>
      <c r="W327" s="339"/>
      <c r="X327" s="339"/>
      <c r="Y327" s="339"/>
      <c r="Z327" s="339"/>
    </row>
    <row r="328" ht="14.25" customHeight="1">
      <c r="A328" s="339"/>
      <c r="B328" s="339"/>
      <c r="C328" s="339"/>
      <c r="D328" s="339"/>
      <c r="E328" s="339"/>
      <c r="F328" s="339"/>
      <c r="G328" s="339"/>
      <c r="H328" s="339"/>
      <c r="I328" s="339"/>
      <c r="J328" s="339"/>
      <c r="K328" s="339"/>
      <c r="L328" s="339"/>
      <c r="M328" s="339"/>
      <c r="N328" s="339"/>
      <c r="O328" s="339"/>
      <c r="P328" s="339"/>
      <c r="Q328" s="339"/>
      <c r="R328" s="339"/>
      <c r="S328" s="339"/>
      <c r="T328" s="339"/>
      <c r="U328" s="339"/>
      <c r="V328" s="339"/>
      <c r="W328" s="339"/>
      <c r="X328" s="339"/>
      <c r="Y328" s="339"/>
      <c r="Z328" s="339"/>
    </row>
    <row r="329" ht="14.25" customHeight="1">
      <c r="A329" s="339"/>
      <c r="B329" s="339"/>
      <c r="C329" s="339"/>
      <c r="D329" s="339"/>
      <c r="E329" s="339"/>
      <c r="F329" s="339"/>
      <c r="G329" s="339"/>
      <c r="H329" s="339"/>
      <c r="I329" s="339"/>
      <c r="J329" s="339"/>
      <c r="K329" s="339"/>
      <c r="L329" s="339"/>
      <c r="M329" s="339"/>
      <c r="N329" s="339"/>
      <c r="O329" s="339"/>
      <c r="P329" s="339"/>
      <c r="Q329" s="339"/>
      <c r="R329" s="339"/>
      <c r="S329" s="339"/>
      <c r="T329" s="339"/>
      <c r="U329" s="339"/>
      <c r="V329" s="339"/>
      <c r="W329" s="339"/>
      <c r="X329" s="339"/>
      <c r="Y329" s="339"/>
      <c r="Z329" s="339"/>
    </row>
    <row r="330" ht="14.25" customHeight="1">
      <c r="A330" s="339"/>
      <c r="B330" s="339"/>
      <c r="C330" s="339"/>
      <c r="D330" s="339"/>
      <c r="E330" s="339"/>
      <c r="F330" s="339"/>
      <c r="G330" s="339"/>
      <c r="H330" s="339"/>
      <c r="I330" s="339"/>
      <c r="J330" s="339"/>
      <c r="K330" s="339"/>
      <c r="L330" s="339"/>
      <c r="M330" s="339"/>
      <c r="N330" s="339"/>
      <c r="O330" s="339"/>
      <c r="P330" s="339"/>
      <c r="Q330" s="339"/>
      <c r="R330" s="339"/>
      <c r="S330" s="339"/>
      <c r="T330" s="339"/>
      <c r="U330" s="339"/>
      <c r="V330" s="339"/>
      <c r="W330" s="339"/>
      <c r="X330" s="339"/>
      <c r="Y330" s="339"/>
      <c r="Z330" s="339"/>
    </row>
    <row r="331" ht="14.25" customHeight="1">
      <c r="A331" s="339"/>
      <c r="B331" s="339"/>
      <c r="C331" s="339"/>
      <c r="D331" s="339"/>
      <c r="E331" s="339"/>
      <c r="F331" s="339"/>
      <c r="G331" s="339"/>
      <c r="H331" s="339"/>
      <c r="I331" s="339"/>
      <c r="J331" s="339"/>
      <c r="K331" s="339"/>
      <c r="L331" s="339"/>
      <c r="M331" s="339"/>
      <c r="N331" s="339"/>
      <c r="O331" s="339"/>
      <c r="P331" s="339"/>
      <c r="Q331" s="339"/>
      <c r="R331" s="339"/>
      <c r="S331" s="339"/>
      <c r="T331" s="339"/>
      <c r="U331" s="339"/>
      <c r="V331" s="339"/>
      <c r="W331" s="339"/>
      <c r="X331" s="339"/>
      <c r="Y331" s="339"/>
      <c r="Z331" s="339"/>
    </row>
    <row r="332" ht="14.25" customHeight="1">
      <c r="A332" s="339"/>
      <c r="B332" s="339"/>
      <c r="C332" s="339"/>
      <c r="D332" s="339"/>
      <c r="E332" s="339"/>
      <c r="F332" s="339"/>
      <c r="G332" s="339"/>
      <c r="H332" s="339"/>
      <c r="I332" s="339"/>
      <c r="J332" s="339"/>
      <c r="K332" s="339"/>
      <c r="L332" s="339"/>
      <c r="M332" s="339"/>
      <c r="N332" s="339"/>
      <c r="O332" s="339"/>
      <c r="P332" s="339"/>
      <c r="Q332" s="339"/>
      <c r="R332" s="339"/>
      <c r="S332" s="339"/>
      <c r="T332" s="339"/>
      <c r="U332" s="339"/>
      <c r="V332" s="339"/>
      <c r="W332" s="339"/>
      <c r="X332" s="339"/>
      <c r="Y332" s="339"/>
      <c r="Z332" s="339"/>
    </row>
    <row r="333" ht="14.25" customHeight="1">
      <c r="A333" s="339"/>
      <c r="B333" s="339"/>
      <c r="C333" s="339"/>
      <c r="D333" s="339"/>
      <c r="E333" s="339"/>
      <c r="F333" s="339"/>
      <c r="G333" s="339"/>
      <c r="H333" s="339"/>
      <c r="I333" s="339"/>
      <c r="J333" s="339"/>
      <c r="K333" s="339"/>
      <c r="L333" s="339"/>
      <c r="M333" s="339"/>
      <c r="N333" s="339"/>
      <c r="O333" s="339"/>
      <c r="P333" s="339"/>
      <c r="Q333" s="339"/>
      <c r="R333" s="339"/>
      <c r="S333" s="339"/>
      <c r="T333" s="339"/>
      <c r="U333" s="339"/>
      <c r="V333" s="339"/>
      <c r="W333" s="339"/>
      <c r="X333" s="339"/>
      <c r="Y333" s="339"/>
      <c r="Z333" s="339"/>
    </row>
    <row r="334" ht="14.25" customHeight="1">
      <c r="A334" s="339"/>
      <c r="B334" s="339"/>
      <c r="C334" s="339"/>
      <c r="D334" s="339"/>
      <c r="E334" s="339"/>
      <c r="F334" s="339"/>
      <c r="G334" s="339"/>
      <c r="H334" s="339"/>
      <c r="I334" s="339"/>
      <c r="J334" s="339"/>
      <c r="K334" s="339"/>
      <c r="L334" s="339"/>
      <c r="M334" s="339"/>
      <c r="N334" s="339"/>
      <c r="O334" s="339"/>
      <c r="P334" s="339"/>
      <c r="Q334" s="339"/>
      <c r="R334" s="339"/>
      <c r="S334" s="339"/>
      <c r="T334" s="339"/>
      <c r="U334" s="339"/>
      <c r="V334" s="339"/>
      <c r="W334" s="339"/>
      <c r="X334" s="339"/>
      <c r="Y334" s="339"/>
      <c r="Z334" s="339"/>
    </row>
    <row r="335" ht="14.25" customHeight="1">
      <c r="A335" s="339"/>
      <c r="B335" s="339"/>
      <c r="C335" s="339"/>
      <c r="D335" s="339"/>
      <c r="E335" s="339"/>
      <c r="F335" s="339"/>
      <c r="G335" s="339"/>
      <c r="H335" s="339"/>
      <c r="I335" s="339"/>
      <c r="J335" s="339"/>
      <c r="K335" s="339"/>
      <c r="L335" s="339"/>
      <c r="M335" s="339"/>
      <c r="N335" s="339"/>
      <c r="O335" s="339"/>
      <c r="P335" s="339"/>
      <c r="Q335" s="339"/>
      <c r="R335" s="339"/>
      <c r="S335" s="339"/>
      <c r="T335" s="339"/>
      <c r="U335" s="339"/>
      <c r="V335" s="339"/>
      <c r="W335" s="339"/>
      <c r="X335" s="339"/>
      <c r="Y335" s="339"/>
      <c r="Z335" s="339"/>
    </row>
    <row r="336" ht="14.25" customHeight="1">
      <c r="A336" s="339"/>
      <c r="B336" s="339"/>
      <c r="C336" s="339"/>
      <c r="D336" s="339"/>
      <c r="E336" s="339"/>
      <c r="F336" s="339"/>
      <c r="G336" s="339"/>
      <c r="H336" s="339"/>
      <c r="I336" s="339"/>
      <c r="J336" s="339"/>
      <c r="K336" s="339"/>
      <c r="L336" s="339"/>
      <c r="M336" s="339"/>
      <c r="N336" s="339"/>
      <c r="O336" s="339"/>
      <c r="P336" s="339"/>
      <c r="Q336" s="339"/>
      <c r="R336" s="339"/>
      <c r="S336" s="339"/>
      <c r="T336" s="339"/>
      <c r="U336" s="339"/>
      <c r="V336" s="339"/>
      <c r="W336" s="339"/>
      <c r="X336" s="339"/>
      <c r="Y336" s="339"/>
      <c r="Z336" s="339"/>
    </row>
    <row r="337" ht="14.25" customHeight="1">
      <c r="A337" s="339"/>
      <c r="B337" s="339"/>
      <c r="C337" s="339"/>
      <c r="D337" s="339"/>
      <c r="E337" s="339"/>
      <c r="F337" s="339"/>
      <c r="G337" s="339"/>
      <c r="H337" s="339"/>
      <c r="I337" s="339"/>
      <c r="J337" s="339"/>
      <c r="K337" s="339"/>
      <c r="L337" s="339"/>
      <c r="M337" s="339"/>
      <c r="N337" s="339"/>
      <c r="O337" s="339"/>
      <c r="P337" s="339"/>
      <c r="Q337" s="339"/>
      <c r="R337" s="339"/>
      <c r="S337" s="339"/>
      <c r="T337" s="339"/>
      <c r="U337" s="339"/>
      <c r="V337" s="339"/>
      <c r="W337" s="339"/>
      <c r="X337" s="339"/>
      <c r="Y337" s="339"/>
      <c r="Z337" s="339"/>
    </row>
    <row r="338" ht="14.25" customHeight="1">
      <c r="A338" s="339"/>
      <c r="B338" s="339"/>
      <c r="C338" s="339"/>
      <c r="D338" s="339"/>
      <c r="E338" s="339"/>
      <c r="F338" s="339"/>
      <c r="G338" s="339"/>
      <c r="H338" s="339"/>
      <c r="I338" s="339"/>
      <c r="J338" s="339"/>
      <c r="K338" s="339"/>
      <c r="L338" s="339"/>
      <c r="M338" s="339"/>
      <c r="N338" s="339"/>
      <c r="O338" s="339"/>
      <c r="P338" s="339"/>
      <c r="Q338" s="339"/>
      <c r="R338" s="339"/>
      <c r="S338" s="339"/>
      <c r="T338" s="339"/>
      <c r="U338" s="339"/>
      <c r="V338" s="339"/>
      <c r="W338" s="339"/>
      <c r="X338" s="339"/>
      <c r="Y338" s="339"/>
      <c r="Z338" s="339"/>
    </row>
    <row r="339" ht="14.25" customHeight="1">
      <c r="A339" s="339"/>
      <c r="B339" s="339"/>
      <c r="C339" s="339"/>
      <c r="D339" s="339"/>
      <c r="E339" s="339"/>
      <c r="F339" s="339"/>
      <c r="G339" s="339"/>
      <c r="H339" s="339"/>
      <c r="I339" s="339"/>
      <c r="J339" s="339"/>
      <c r="K339" s="339"/>
      <c r="L339" s="339"/>
      <c r="M339" s="339"/>
      <c r="N339" s="339"/>
      <c r="O339" s="339"/>
      <c r="P339" s="339"/>
      <c r="Q339" s="339"/>
      <c r="R339" s="339"/>
      <c r="S339" s="339"/>
      <c r="T339" s="339"/>
      <c r="U339" s="339"/>
      <c r="V339" s="339"/>
      <c r="W339" s="339"/>
      <c r="X339" s="339"/>
      <c r="Y339" s="339"/>
      <c r="Z339" s="339"/>
    </row>
    <row r="340" ht="14.25" customHeight="1">
      <c r="A340" s="339"/>
      <c r="B340" s="339"/>
      <c r="C340" s="339"/>
      <c r="D340" s="339"/>
      <c r="E340" s="339"/>
      <c r="F340" s="339"/>
      <c r="G340" s="339"/>
      <c r="H340" s="339"/>
      <c r="I340" s="339"/>
      <c r="J340" s="339"/>
      <c r="K340" s="339"/>
      <c r="L340" s="339"/>
      <c r="M340" s="339"/>
      <c r="N340" s="339"/>
      <c r="O340" s="339"/>
      <c r="P340" s="339"/>
      <c r="Q340" s="339"/>
      <c r="R340" s="339"/>
      <c r="S340" s="339"/>
      <c r="T340" s="339"/>
      <c r="U340" s="339"/>
      <c r="V340" s="339"/>
      <c r="W340" s="339"/>
      <c r="X340" s="339"/>
      <c r="Y340" s="339"/>
      <c r="Z340" s="339"/>
    </row>
    <row r="341" ht="14.25" customHeight="1">
      <c r="A341" s="339"/>
      <c r="B341" s="339"/>
      <c r="C341" s="339"/>
      <c r="D341" s="339"/>
      <c r="E341" s="339"/>
      <c r="F341" s="339"/>
      <c r="G341" s="339"/>
      <c r="H341" s="339"/>
      <c r="I341" s="339"/>
      <c r="J341" s="339"/>
      <c r="K341" s="339"/>
      <c r="L341" s="339"/>
      <c r="M341" s="339"/>
      <c r="N341" s="339"/>
      <c r="O341" s="339"/>
      <c r="P341" s="339"/>
      <c r="Q341" s="339"/>
      <c r="R341" s="339"/>
      <c r="S341" s="339"/>
      <c r="T341" s="339"/>
      <c r="U341" s="339"/>
      <c r="V341" s="339"/>
      <c r="W341" s="339"/>
      <c r="X341" s="339"/>
      <c r="Y341" s="339"/>
      <c r="Z341" s="339"/>
    </row>
    <row r="342" ht="14.25" customHeight="1">
      <c r="A342" s="339"/>
      <c r="B342" s="339"/>
      <c r="C342" s="339"/>
      <c r="D342" s="339"/>
      <c r="E342" s="339"/>
      <c r="F342" s="339"/>
      <c r="G342" s="339"/>
      <c r="H342" s="339"/>
      <c r="I342" s="339"/>
      <c r="J342" s="339"/>
      <c r="K342" s="339"/>
      <c r="L342" s="339"/>
      <c r="M342" s="339"/>
      <c r="N342" s="339"/>
      <c r="O342" s="339"/>
      <c r="P342" s="339"/>
      <c r="Q342" s="339"/>
      <c r="R342" s="339"/>
      <c r="S342" s="339"/>
      <c r="T342" s="339"/>
      <c r="U342" s="339"/>
      <c r="V342" s="339"/>
      <c r="W342" s="339"/>
      <c r="X342" s="339"/>
      <c r="Y342" s="339"/>
      <c r="Z342" s="339"/>
    </row>
    <row r="343" ht="14.25" customHeight="1">
      <c r="A343" s="339"/>
      <c r="B343" s="339"/>
      <c r="C343" s="339"/>
      <c r="D343" s="339"/>
      <c r="E343" s="339"/>
      <c r="F343" s="339"/>
      <c r="G343" s="339"/>
      <c r="H343" s="339"/>
      <c r="I343" s="339"/>
      <c r="J343" s="339"/>
      <c r="K343" s="339"/>
      <c r="L343" s="339"/>
      <c r="M343" s="339"/>
      <c r="N343" s="339"/>
      <c r="O343" s="339"/>
      <c r="P343" s="339"/>
      <c r="Q343" s="339"/>
      <c r="R343" s="339"/>
      <c r="S343" s="339"/>
      <c r="T343" s="339"/>
      <c r="U343" s="339"/>
      <c r="V343" s="339"/>
      <c r="W343" s="339"/>
      <c r="X343" s="339"/>
      <c r="Y343" s="339"/>
      <c r="Z343" s="339"/>
    </row>
    <row r="344" ht="14.25" customHeight="1">
      <c r="A344" s="339"/>
      <c r="B344" s="339"/>
      <c r="C344" s="339"/>
      <c r="D344" s="339"/>
      <c r="E344" s="339"/>
      <c r="F344" s="339"/>
      <c r="G344" s="339"/>
      <c r="H344" s="339"/>
      <c r="I344" s="339"/>
      <c r="J344" s="339"/>
      <c r="K344" s="339"/>
      <c r="L344" s="339"/>
      <c r="M344" s="339"/>
      <c r="N344" s="339"/>
      <c r="O344" s="339"/>
      <c r="P344" s="339"/>
      <c r="Q344" s="339"/>
      <c r="R344" s="339"/>
      <c r="S344" s="339"/>
      <c r="T344" s="339"/>
      <c r="U344" s="339"/>
      <c r="V344" s="339"/>
      <c r="W344" s="339"/>
      <c r="X344" s="339"/>
      <c r="Y344" s="339"/>
      <c r="Z344" s="339"/>
    </row>
    <row r="345" ht="14.25" customHeight="1">
      <c r="A345" s="339"/>
      <c r="B345" s="339"/>
      <c r="C345" s="339"/>
      <c r="D345" s="339"/>
      <c r="E345" s="339"/>
      <c r="F345" s="339"/>
      <c r="G345" s="339"/>
      <c r="H345" s="339"/>
      <c r="I345" s="339"/>
      <c r="J345" s="339"/>
      <c r="K345" s="339"/>
      <c r="L345" s="339"/>
      <c r="M345" s="339"/>
      <c r="N345" s="339"/>
      <c r="O345" s="339"/>
      <c r="P345" s="339"/>
      <c r="Q345" s="339"/>
      <c r="R345" s="339"/>
      <c r="S345" s="339"/>
      <c r="T345" s="339"/>
      <c r="U345" s="339"/>
      <c r="V345" s="339"/>
      <c r="W345" s="339"/>
      <c r="X345" s="339"/>
      <c r="Y345" s="339"/>
      <c r="Z345" s="339"/>
    </row>
    <row r="346" ht="14.25" customHeight="1">
      <c r="A346" s="339"/>
      <c r="B346" s="339"/>
      <c r="C346" s="339"/>
      <c r="D346" s="339"/>
      <c r="E346" s="339"/>
      <c r="F346" s="339"/>
      <c r="G346" s="339"/>
      <c r="H346" s="339"/>
      <c r="I346" s="339"/>
      <c r="J346" s="339"/>
      <c r="K346" s="339"/>
      <c r="L346" s="339"/>
      <c r="M346" s="339"/>
      <c r="N346" s="339"/>
      <c r="O346" s="339"/>
      <c r="P346" s="339"/>
      <c r="Q346" s="339"/>
      <c r="R346" s="339"/>
      <c r="S346" s="339"/>
      <c r="T346" s="339"/>
      <c r="U346" s="339"/>
      <c r="V346" s="339"/>
      <c r="W346" s="339"/>
      <c r="X346" s="339"/>
      <c r="Y346" s="339"/>
      <c r="Z346" s="339"/>
    </row>
    <row r="347" ht="14.25" customHeight="1">
      <c r="A347" s="339"/>
      <c r="B347" s="339"/>
      <c r="C347" s="339"/>
      <c r="D347" s="339"/>
      <c r="E347" s="339"/>
      <c r="F347" s="339"/>
      <c r="G347" s="339"/>
      <c r="H347" s="339"/>
      <c r="I347" s="339"/>
      <c r="J347" s="339"/>
      <c r="K347" s="339"/>
      <c r="L347" s="339"/>
      <c r="M347" s="339"/>
      <c r="N347" s="339"/>
      <c r="O347" s="339"/>
      <c r="P347" s="339"/>
      <c r="Q347" s="339"/>
      <c r="R347" s="339"/>
      <c r="S347" s="339"/>
      <c r="T347" s="339"/>
      <c r="U347" s="339"/>
      <c r="V347" s="339"/>
      <c r="W347" s="339"/>
      <c r="X347" s="339"/>
      <c r="Y347" s="339"/>
      <c r="Z347" s="339"/>
    </row>
    <row r="348" ht="14.25" customHeight="1">
      <c r="A348" s="339"/>
      <c r="B348" s="339"/>
      <c r="C348" s="339"/>
      <c r="D348" s="339"/>
      <c r="E348" s="339"/>
      <c r="F348" s="339"/>
      <c r="G348" s="339"/>
      <c r="H348" s="339"/>
      <c r="I348" s="339"/>
      <c r="J348" s="339"/>
      <c r="K348" s="339"/>
      <c r="L348" s="339"/>
      <c r="M348" s="339"/>
      <c r="N348" s="339"/>
      <c r="O348" s="339"/>
      <c r="P348" s="339"/>
      <c r="Q348" s="339"/>
      <c r="R348" s="339"/>
      <c r="S348" s="339"/>
      <c r="T348" s="339"/>
      <c r="U348" s="339"/>
      <c r="V348" s="339"/>
      <c r="W348" s="339"/>
      <c r="X348" s="339"/>
      <c r="Y348" s="339"/>
      <c r="Z348" s="339"/>
    </row>
    <row r="349" ht="14.25" customHeight="1">
      <c r="A349" s="339"/>
      <c r="B349" s="339"/>
      <c r="C349" s="339"/>
      <c r="D349" s="339"/>
      <c r="E349" s="339"/>
      <c r="F349" s="339"/>
      <c r="G349" s="339"/>
      <c r="H349" s="339"/>
      <c r="I349" s="339"/>
      <c r="J349" s="339"/>
      <c r="K349" s="339"/>
      <c r="L349" s="339"/>
      <c r="M349" s="339"/>
      <c r="N349" s="339"/>
      <c r="O349" s="339"/>
      <c r="P349" s="339"/>
      <c r="Q349" s="339"/>
      <c r="R349" s="339"/>
      <c r="S349" s="339"/>
      <c r="T349" s="339"/>
      <c r="U349" s="339"/>
      <c r="V349" s="339"/>
      <c r="W349" s="339"/>
      <c r="X349" s="339"/>
      <c r="Y349" s="339"/>
      <c r="Z349" s="339"/>
    </row>
    <row r="350" ht="14.25" customHeight="1">
      <c r="A350" s="339"/>
      <c r="B350" s="339"/>
      <c r="C350" s="339"/>
      <c r="D350" s="339"/>
      <c r="E350" s="339"/>
      <c r="F350" s="339"/>
      <c r="G350" s="339"/>
      <c r="H350" s="339"/>
      <c r="I350" s="339"/>
      <c r="J350" s="339"/>
      <c r="K350" s="339"/>
      <c r="L350" s="339"/>
      <c r="M350" s="339"/>
      <c r="N350" s="339"/>
      <c r="O350" s="339"/>
      <c r="P350" s="339"/>
      <c r="Q350" s="339"/>
      <c r="R350" s="339"/>
      <c r="S350" s="339"/>
      <c r="T350" s="339"/>
      <c r="U350" s="339"/>
      <c r="V350" s="339"/>
      <c r="W350" s="339"/>
      <c r="X350" s="339"/>
      <c r="Y350" s="339"/>
      <c r="Z350" s="339"/>
    </row>
    <row r="351" ht="14.25" customHeight="1">
      <c r="A351" s="339"/>
      <c r="B351" s="339"/>
      <c r="C351" s="339"/>
      <c r="D351" s="339"/>
      <c r="E351" s="339"/>
      <c r="F351" s="339"/>
      <c r="G351" s="339"/>
      <c r="H351" s="339"/>
      <c r="I351" s="339"/>
      <c r="J351" s="339"/>
      <c r="K351" s="339"/>
      <c r="L351" s="339"/>
      <c r="M351" s="339"/>
      <c r="N351" s="339"/>
      <c r="O351" s="339"/>
      <c r="P351" s="339"/>
      <c r="Q351" s="339"/>
      <c r="R351" s="339"/>
      <c r="S351" s="339"/>
      <c r="T351" s="339"/>
      <c r="U351" s="339"/>
      <c r="V351" s="339"/>
      <c r="W351" s="339"/>
      <c r="X351" s="339"/>
      <c r="Y351" s="339"/>
      <c r="Z351" s="339"/>
    </row>
    <row r="352" ht="14.25" customHeight="1">
      <c r="A352" s="339"/>
      <c r="B352" s="339"/>
      <c r="C352" s="339"/>
      <c r="D352" s="339"/>
      <c r="E352" s="339"/>
      <c r="F352" s="339"/>
      <c r="G352" s="339"/>
      <c r="H352" s="339"/>
      <c r="I352" s="339"/>
      <c r="J352" s="339"/>
      <c r="K352" s="339"/>
      <c r="L352" s="339"/>
      <c r="M352" s="339"/>
      <c r="N352" s="339"/>
      <c r="O352" s="339"/>
      <c r="P352" s="339"/>
      <c r="Q352" s="339"/>
      <c r="R352" s="339"/>
      <c r="S352" s="339"/>
      <c r="T352" s="339"/>
      <c r="U352" s="339"/>
      <c r="V352" s="339"/>
      <c r="W352" s="339"/>
      <c r="X352" s="339"/>
      <c r="Y352" s="339"/>
      <c r="Z352" s="339"/>
    </row>
    <row r="353" ht="14.25" customHeight="1">
      <c r="A353" s="339"/>
      <c r="B353" s="339"/>
      <c r="C353" s="339"/>
      <c r="D353" s="339"/>
      <c r="E353" s="339"/>
      <c r="F353" s="339"/>
      <c r="G353" s="339"/>
      <c r="H353" s="339"/>
      <c r="I353" s="339"/>
      <c r="J353" s="339"/>
      <c r="K353" s="339"/>
      <c r="L353" s="339"/>
      <c r="M353" s="339"/>
      <c r="N353" s="339"/>
      <c r="O353" s="339"/>
      <c r="P353" s="339"/>
      <c r="Q353" s="339"/>
      <c r="R353" s="339"/>
      <c r="S353" s="339"/>
      <c r="T353" s="339"/>
      <c r="U353" s="339"/>
      <c r="V353" s="339"/>
      <c r="W353" s="339"/>
      <c r="X353" s="339"/>
      <c r="Y353" s="339"/>
      <c r="Z353" s="339"/>
    </row>
    <row r="354" ht="14.25" customHeight="1">
      <c r="A354" s="339"/>
      <c r="B354" s="339"/>
      <c r="C354" s="339"/>
      <c r="D354" s="339"/>
      <c r="E354" s="339"/>
      <c r="F354" s="339"/>
      <c r="G354" s="339"/>
      <c r="H354" s="339"/>
      <c r="I354" s="339"/>
      <c r="J354" s="339"/>
      <c r="K354" s="339"/>
      <c r="L354" s="339"/>
      <c r="M354" s="339"/>
      <c r="N354" s="339"/>
      <c r="O354" s="339"/>
      <c r="P354" s="339"/>
      <c r="Q354" s="339"/>
      <c r="R354" s="339"/>
      <c r="S354" s="339"/>
      <c r="T354" s="339"/>
      <c r="U354" s="339"/>
      <c r="V354" s="339"/>
      <c r="W354" s="339"/>
      <c r="X354" s="339"/>
      <c r="Y354" s="339"/>
      <c r="Z354" s="339"/>
    </row>
    <row r="355" ht="14.25" customHeight="1">
      <c r="A355" s="339"/>
      <c r="B355" s="339"/>
      <c r="C355" s="339"/>
      <c r="D355" s="339"/>
      <c r="E355" s="339"/>
      <c r="F355" s="339"/>
      <c r="G355" s="339"/>
      <c r="H355" s="339"/>
      <c r="I355" s="339"/>
      <c r="J355" s="339"/>
      <c r="K355" s="339"/>
      <c r="L355" s="339"/>
      <c r="M355" s="339"/>
      <c r="N355" s="339"/>
      <c r="O355" s="339"/>
      <c r="P355" s="339"/>
      <c r="Q355" s="339"/>
      <c r="R355" s="339"/>
      <c r="S355" s="339"/>
      <c r="T355" s="339"/>
      <c r="U355" s="339"/>
      <c r="V355" s="339"/>
      <c r="W355" s="339"/>
      <c r="X355" s="339"/>
      <c r="Y355" s="339"/>
      <c r="Z355" s="339"/>
    </row>
    <row r="356" ht="14.25" customHeight="1">
      <c r="A356" s="339"/>
      <c r="B356" s="339"/>
      <c r="C356" s="339"/>
      <c r="D356" s="339"/>
      <c r="E356" s="339"/>
      <c r="F356" s="339"/>
      <c r="G356" s="339"/>
      <c r="H356" s="339"/>
      <c r="I356" s="339"/>
      <c r="J356" s="339"/>
      <c r="K356" s="339"/>
      <c r="L356" s="339"/>
      <c r="M356" s="339"/>
      <c r="N356" s="339"/>
      <c r="O356" s="339"/>
      <c r="P356" s="339"/>
      <c r="Q356" s="339"/>
      <c r="R356" s="339"/>
      <c r="S356" s="339"/>
      <c r="T356" s="339"/>
      <c r="U356" s="339"/>
      <c r="V356" s="339"/>
      <c r="W356" s="339"/>
      <c r="X356" s="339"/>
      <c r="Y356" s="339"/>
      <c r="Z356" s="339"/>
    </row>
    <row r="357" ht="14.25" customHeight="1">
      <c r="A357" s="339"/>
      <c r="B357" s="339"/>
      <c r="C357" s="339"/>
      <c r="D357" s="339"/>
      <c r="E357" s="339"/>
      <c r="F357" s="339"/>
      <c r="G357" s="339"/>
      <c r="H357" s="339"/>
      <c r="I357" s="339"/>
      <c r="J357" s="339"/>
      <c r="K357" s="339"/>
      <c r="L357" s="339"/>
      <c r="M357" s="339"/>
      <c r="N357" s="339"/>
      <c r="O357" s="339"/>
      <c r="P357" s="339"/>
      <c r="Q357" s="339"/>
      <c r="R357" s="339"/>
      <c r="S357" s="339"/>
      <c r="T357" s="339"/>
      <c r="U357" s="339"/>
      <c r="V357" s="339"/>
      <c r="W357" s="339"/>
      <c r="X357" s="339"/>
      <c r="Y357" s="339"/>
      <c r="Z357" s="339"/>
    </row>
    <row r="358" ht="14.25" customHeight="1">
      <c r="A358" s="339"/>
      <c r="B358" s="339"/>
      <c r="C358" s="339"/>
      <c r="D358" s="339"/>
      <c r="E358" s="339"/>
      <c r="F358" s="339"/>
      <c r="G358" s="339"/>
      <c r="H358" s="339"/>
      <c r="I358" s="339"/>
      <c r="J358" s="339"/>
      <c r="K358" s="339"/>
      <c r="L358" s="339"/>
      <c r="M358" s="339"/>
      <c r="N358" s="339"/>
      <c r="O358" s="339"/>
      <c r="P358" s="339"/>
      <c r="Q358" s="339"/>
      <c r="R358" s="339"/>
      <c r="S358" s="339"/>
      <c r="T358" s="339"/>
      <c r="U358" s="339"/>
      <c r="V358" s="339"/>
      <c r="W358" s="339"/>
      <c r="X358" s="339"/>
      <c r="Y358" s="339"/>
      <c r="Z358" s="339"/>
    </row>
    <row r="359" ht="14.25" customHeight="1">
      <c r="A359" s="339"/>
      <c r="B359" s="339"/>
      <c r="C359" s="339"/>
      <c r="D359" s="339"/>
      <c r="E359" s="339"/>
      <c r="F359" s="339"/>
      <c r="G359" s="339"/>
      <c r="H359" s="339"/>
      <c r="I359" s="339"/>
      <c r="J359" s="339"/>
      <c r="K359" s="339"/>
      <c r="L359" s="339"/>
      <c r="M359" s="339"/>
      <c r="N359" s="339"/>
      <c r="O359" s="339"/>
      <c r="P359" s="339"/>
      <c r="Q359" s="339"/>
      <c r="R359" s="339"/>
      <c r="S359" s="339"/>
      <c r="T359" s="339"/>
      <c r="U359" s="339"/>
      <c r="V359" s="339"/>
      <c r="W359" s="339"/>
      <c r="X359" s="339"/>
      <c r="Y359" s="339"/>
      <c r="Z359" s="339"/>
    </row>
    <row r="360" ht="14.25" customHeight="1">
      <c r="A360" s="339"/>
      <c r="B360" s="339"/>
      <c r="C360" s="339"/>
      <c r="D360" s="339"/>
      <c r="E360" s="339"/>
      <c r="F360" s="339"/>
      <c r="G360" s="339"/>
      <c r="H360" s="339"/>
      <c r="I360" s="339"/>
      <c r="J360" s="339"/>
      <c r="K360" s="339"/>
      <c r="L360" s="339"/>
      <c r="M360" s="339"/>
      <c r="N360" s="339"/>
      <c r="O360" s="339"/>
      <c r="P360" s="339"/>
      <c r="Q360" s="339"/>
      <c r="R360" s="339"/>
      <c r="S360" s="339"/>
      <c r="T360" s="339"/>
      <c r="U360" s="339"/>
      <c r="V360" s="339"/>
      <c r="W360" s="339"/>
      <c r="X360" s="339"/>
      <c r="Y360" s="339"/>
      <c r="Z360" s="339"/>
    </row>
    <row r="361" ht="14.25" customHeight="1">
      <c r="A361" s="339"/>
      <c r="B361" s="339"/>
      <c r="C361" s="339"/>
      <c r="D361" s="339"/>
      <c r="E361" s="339"/>
      <c r="F361" s="339"/>
      <c r="G361" s="339"/>
      <c r="H361" s="339"/>
      <c r="I361" s="339"/>
      <c r="J361" s="339"/>
      <c r="K361" s="339"/>
      <c r="L361" s="339"/>
      <c r="M361" s="339"/>
      <c r="N361" s="339"/>
      <c r="O361" s="339"/>
      <c r="P361" s="339"/>
      <c r="Q361" s="339"/>
      <c r="R361" s="339"/>
      <c r="S361" s="339"/>
      <c r="T361" s="339"/>
      <c r="U361" s="339"/>
      <c r="V361" s="339"/>
      <c r="W361" s="339"/>
      <c r="X361" s="339"/>
      <c r="Y361" s="339"/>
      <c r="Z361" s="339"/>
    </row>
    <row r="362" ht="14.25" customHeight="1">
      <c r="A362" s="339"/>
      <c r="B362" s="339"/>
      <c r="C362" s="339"/>
      <c r="D362" s="339"/>
      <c r="E362" s="339"/>
      <c r="F362" s="339"/>
      <c r="G362" s="339"/>
      <c r="H362" s="339"/>
      <c r="I362" s="339"/>
      <c r="J362" s="339"/>
      <c r="K362" s="339"/>
      <c r="L362" s="339"/>
      <c r="M362" s="339"/>
      <c r="N362" s="339"/>
      <c r="O362" s="339"/>
      <c r="P362" s="339"/>
      <c r="Q362" s="339"/>
      <c r="R362" s="339"/>
      <c r="S362" s="339"/>
      <c r="T362" s="339"/>
      <c r="U362" s="339"/>
      <c r="V362" s="339"/>
      <c r="W362" s="339"/>
      <c r="X362" s="339"/>
      <c r="Y362" s="339"/>
      <c r="Z362" s="339"/>
    </row>
    <row r="363" ht="14.25" customHeight="1">
      <c r="A363" s="339"/>
      <c r="B363" s="339"/>
      <c r="C363" s="339"/>
      <c r="D363" s="339"/>
      <c r="E363" s="339"/>
      <c r="F363" s="339"/>
      <c r="G363" s="339"/>
      <c r="H363" s="339"/>
      <c r="I363" s="339"/>
      <c r="J363" s="339"/>
      <c r="K363" s="339"/>
      <c r="L363" s="339"/>
      <c r="M363" s="339"/>
      <c r="N363" s="339"/>
      <c r="O363" s="339"/>
      <c r="P363" s="339"/>
      <c r="Q363" s="339"/>
      <c r="R363" s="339"/>
      <c r="S363" s="339"/>
      <c r="T363" s="339"/>
      <c r="U363" s="339"/>
      <c r="V363" s="339"/>
      <c r="W363" s="339"/>
      <c r="X363" s="339"/>
      <c r="Y363" s="339"/>
      <c r="Z363" s="339"/>
    </row>
    <row r="364" ht="14.25" customHeight="1">
      <c r="A364" s="339"/>
      <c r="B364" s="339"/>
      <c r="C364" s="339"/>
      <c r="D364" s="339"/>
      <c r="E364" s="339"/>
      <c r="F364" s="339"/>
      <c r="G364" s="339"/>
      <c r="H364" s="339"/>
      <c r="I364" s="339"/>
      <c r="J364" s="339"/>
      <c r="K364" s="339"/>
      <c r="L364" s="339"/>
      <c r="M364" s="339"/>
      <c r="N364" s="339"/>
      <c r="O364" s="339"/>
      <c r="P364" s="339"/>
      <c r="Q364" s="339"/>
      <c r="R364" s="339"/>
      <c r="S364" s="339"/>
      <c r="T364" s="339"/>
      <c r="U364" s="339"/>
      <c r="V364" s="339"/>
      <c r="W364" s="339"/>
      <c r="X364" s="339"/>
      <c r="Y364" s="339"/>
      <c r="Z364" s="339"/>
    </row>
    <row r="365" ht="14.25" customHeight="1">
      <c r="A365" s="339"/>
      <c r="B365" s="339"/>
      <c r="C365" s="339"/>
      <c r="D365" s="339"/>
      <c r="E365" s="339"/>
      <c r="F365" s="339"/>
      <c r="G365" s="339"/>
      <c r="H365" s="339"/>
      <c r="I365" s="339"/>
      <c r="J365" s="339"/>
      <c r="K365" s="339"/>
      <c r="L365" s="339"/>
      <c r="M365" s="339"/>
      <c r="N365" s="339"/>
      <c r="O365" s="339"/>
      <c r="P365" s="339"/>
      <c r="Q365" s="339"/>
      <c r="R365" s="339"/>
      <c r="S365" s="339"/>
      <c r="T365" s="339"/>
      <c r="U365" s="339"/>
      <c r="V365" s="339"/>
      <c r="W365" s="339"/>
      <c r="X365" s="339"/>
      <c r="Y365" s="339"/>
      <c r="Z365" s="339"/>
    </row>
    <row r="366" ht="14.25" customHeight="1">
      <c r="A366" s="339"/>
      <c r="B366" s="339"/>
      <c r="C366" s="339"/>
      <c r="D366" s="339"/>
      <c r="E366" s="339"/>
      <c r="F366" s="339"/>
      <c r="G366" s="339"/>
      <c r="H366" s="339"/>
      <c r="I366" s="339"/>
      <c r="J366" s="339"/>
      <c r="K366" s="339"/>
      <c r="L366" s="339"/>
      <c r="M366" s="339"/>
      <c r="N366" s="339"/>
      <c r="O366" s="339"/>
      <c r="P366" s="339"/>
      <c r="Q366" s="339"/>
      <c r="R366" s="339"/>
      <c r="S366" s="339"/>
      <c r="T366" s="339"/>
      <c r="U366" s="339"/>
      <c r="V366" s="339"/>
      <c r="W366" s="339"/>
      <c r="X366" s="339"/>
      <c r="Y366" s="339"/>
      <c r="Z366" s="339"/>
    </row>
    <row r="367" ht="14.25" customHeight="1">
      <c r="A367" s="339"/>
      <c r="B367" s="339"/>
      <c r="C367" s="339"/>
      <c r="D367" s="339"/>
      <c r="E367" s="339"/>
      <c r="F367" s="339"/>
      <c r="G367" s="339"/>
      <c r="H367" s="339"/>
      <c r="I367" s="339"/>
      <c r="J367" s="339"/>
      <c r="K367" s="339"/>
      <c r="L367" s="339"/>
      <c r="M367" s="339"/>
      <c r="N367" s="339"/>
      <c r="O367" s="339"/>
      <c r="P367" s="339"/>
      <c r="Q367" s="339"/>
      <c r="R367" s="339"/>
      <c r="S367" s="339"/>
      <c r="T367" s="339"/>
      <c r="U367" s="339"/>
      <c r="V367" s="339"/>
      <c r="W367" s="339"/>
      <c r="X367" s="339"/>
      <c r="Y367" s="339"/>
      <c r="Z367" s="339"/>
    </row>
    <row r="368" ht="14.25" customHeight="1">
      <c r="A368" s="339"/>
      <c r="B368" s="339"/>
      <c r="C368" s="339"/>
      <c r="D368" s="339"/>
      <c r="E368" s="339"/>
      <c r="F368" s="339"/>
      <c r="G368" s="339"/>
      <c r="H368" s="339"/>
      <c r="I368" s="339"/>
      <c r="J368" s="339"/>
      <c r="K368" s="339"/>
      <c r="L368" s="339"/>
      <c r="M368" s="339"/>
      <c r="N368" s="339"/>
      <c r="O368" s="339"/>
      <c r="P368" s="339"/>
      <c r="Q368" s="339"/>
      <c r="R368" s="339"/>
      <c r="S368" s="339"/>
      <c r="T368" s="339"/>
      <c r="U368" s="339"/>
      <c r="V368" s="339"/>
      <c r="W368" s="339"/>
      <c r="X368" s="339"/>
      <c r="Y368" s="339"/>
      <c r="Z368" s="339"/>
    </row>
    <row r="369" ht="14.25" customHeight="1">
      <c r="A369" s="339"/>
      <c r="B369" s="339"/>
      <c r="C369" s="339"/>
      <c r="D369" s="339"/>
      <c r="E369" s="339"/>
      <c r="F369" s="339"/>
      <c r="G369" s="339"/>
      <c r="H369" s="339"/>
      <c r="I369" s="339"/>
      <c r="J369" s="339"/>
      <c r="K369" s="339"/>
      <c r="L369" s="339"/>
      <c r="M369" s="339"/>
      <c r="N369" s="339"/>
      <c r="O369" s="339"/>
      <c r="P369" s="339"/>
      <c r="Q369" s="339"/>
      <c r="R369" s="339"/>
      <c r="S369" s="339"/>
      <c r="T369" s="339"/>
      <c r="U369" s="339"/>
      <c r="V369" s="339"/>
      <c r="W369" s="339"/>
      <c r="X369" s="339"/>
      <c r="Y369" s="339"/>
      <c r="Z369" s="339"/>
    </row>
    <row r="370" ht="14.25" customHeight="1">
      <c r="A370" s="339"/>
      <c r="B370" s="339"/>
      <c r="C370" s="339"/>
      <c r="D370" s="339"/>
      <c r="E370" s="339"/>
      <c r="F370" s="339"/>
      <c r="G370" s="339"/>
      <c r="H370" s="339"/>
      <c r="I370" s="339"/>
      <c r="J370" s="339"/>
      <c r="K370" s="339"/>
      <c r="L370" s="339"/>
      <c r="M370" s="339"/>
      <c r="N370" s="339"/>
      <c r="O370" s="339"/>
      <c r="P370" s="339"/>
      <c r="Q370" s="339"/>
      <c r="R370" s="339"/>
      <c r="S370" s="339"/>
      <c r="T370" s="339"/>
      <c r="U370" s="339"/>
      <c r="V370" s="339"/>
      <c r="W370" s="339"/>
      <c r="X370" s="339"/>
      <c r="Y370" s="339"/>
      <c r="Z370" s="339"/>
    </row>
    <row r="371" ht="14.25" customHeight="1">
      <c r="A371" s="339"/>
      <c r="B371" s="339"/>
      <c r="C371" s="339"/>
      <c r="D371" s="339"/>
      <c r="E371" s="339"/>
      <c r="F371" s="339"/>
      <c r="G371" s="339"/>
      <c r="H371" s="339"/>
      <c r="I371" s="339"/>
      <c r="J371" s="339"/>
      <c r="K371" s="339"/>
      <c r="L371" s="339"/>
      <c r="M371" s="339"/>
      <c r="N371" s="339"/>
      <c r="O371" s="339"/>
      <c r="P371" s="339"/>
      <c r="Q371" s="339"/>
      <c r="R371" s="339"/>
      <c r="S371" s="339"/>
      <c r="T371" s="339"/>
      <c r="U371" s="339"/>
      <c r="V371" s="339"/>
      <c r="W371" s="339"/>
      <c r="X371" s="339"/>
      <c r="Y371" s="339"/>
      <c r="Z371" s="339"/>
    </row>
    <row r="372" ht="14.25" customHeight="1">
      <c r="A372" s="339"/>
      <c r="B372" s="339"/>
      <c r="C372" s="339"/>
      <c r="D372" s="339"/>
      <c r="E372" s="339"/>
      <c r="F372" s="339"/>
      <c r="G372" s="339"/>
      <c r="H372" s="339"/>
      <c r="I372" s="339"/>
      <c r="J372" s="339"/>
      <c r="K372" s="339"/>
      <c r="L372" s="339"/>
      <c r="M372" s="339"/>
      <c r="N372" s="339"/>
      <c r="O372" s="339"/>
      <c r="P372" s="339"/>
      <c r="Q372" s="339"/>
      <c r="R372" s="339"/>
      <c r="S372" s="339"/>
      <c r="T372" s="339"/>
      <c r="U372" s="339"/>
      <c r="V372" s="339"/>
      <c r="W372" s="339"/>
      <c r="X372" s="339"/>
      <c r="Y372" s="339"/>
      <c r="Z372" s="339"/>
    </row>
    <row r="373" ht="14.25" customHeight="1">
      <c r="A373" s="339"/>
      <c r="B373" s="339"/>
      <c r="C373" s="339"/>
      <c r="D373" s="339"/>
      <c r="E373" s="339"/>
      <c r="F373" s="339"/>
      <c r="G373" s="339"/>
      <c r="H373" s="339"/>
      <c r="I373" s="339"/>
      <c r="J373" s="339"/>
      <c r="K373" s="339"/>
      <c r="L373" s="339"/>
      <c r="M373" s="339"/>
      <c r="N373" s="339"/>
      <c r="O373" s="339"/>
      <c r="P373" s="339"/>
      <c r="Q373" s="339"/>
      <c r="R373" s="339"/>
      <c r="S373" s="339"/>
      <c r="T373" s="339"/>
      <c r="U373" s="339"/>
      <c r="V373" s="339"/>
      <c r="W373" s="339"/>
      <c r="X373" s="339"/>
      <c r="Y373" s="339"/>
      <c r="Z373" s="339"/>
    </row>
    <row r="374" ht="14.25" customHeight="1">
      <c r="A374" s="339"/>
      <c r="B374" s="339"/>
      <c r="C374" s="339"/>
      <c r="D374" s="339"/>
      <c r="E374" s="339"/>
      <c r="F374" s="339"/>
      <c r="G374" s="339"/>
      <c r="H374" s="339"/>
      <c r="I374" s="339"/>
      <c r="J374" s="339"/>
      <c r="K374" s="339"/>
      <c r="L374" s="339"/>
      <c r="M374" s="339"/>
      <c r="N374" s="339"/>
      <c r="O374" s="339"/>
      <c r="P374" s="339"/>
      <c r="Q374" s="339"/>
      <c r="R374" s="339"/>
      <c r="S374" s="339"/>
      <c r="T374" s="339"/>
      <c r="U374" s="339"/>
      <c r="V374" s="339"/>
      <c r="W374" s="339"/>
      <c r="X374" s="339"/>
      <c r="Y374" s="339"/>
      <c r="Z374" s="339"/>
    </row>
    <row r="375" ht="14.25" customHeight="1">
      <c r="A375" s="339"/>
      <c r="B375" s="339"/>
      <c r="C375" s="339"/>
      <c r="D375" s="339"/>
      <c r="E375" s="339"/>
      <c r="F375" s="339"/>
      <c r="G375" s="339"/>
      <c r="H375" s="339"/>
      <c r="I375" s="339"/>
      <c r="J375" s="339"/>
      <c r="K375" s="339"/>
      <c r="L375" s="339"/>
      <c r="M375" s="339"/>
      <c r="N375" s="339"/>
      <c r="O375" s="339"/>
      <c r="P375" s="339"/>
      <c r="Q375" s="339"/>
      <c r="R375" s="339"/>
      <c r="S375" s="339"/>
      <c r="T375" s="339"/>
      <c r="U375" s="339"/>
      <c r="V375" s="339"/>
      <c r="W375" s="339"/>
      <c r="X375" s="339"/>
      <c r="Y375" s="339"/>
      <c r="Z375" s="339"/>
    </row>
    <row r="376" ht="14.25" customHeight="1">
      <c r="A376" s="339"/>
      <c r="B376" s="339"/>
      <c r="C376" s="339"/>
      <c r="D376" s="339"/>
      <c r="E376" s="339"/>
      <c r="F376" s="339"/>
      <c r="G376" s="339"/>
      <c r="H376" s="339"/>
      <c r="I376" s="339"/>
      <c r="J376" s="339"/>
      <c r="K376" s="339"/>
      <c r="L376" s="339"/>
      <c r="M376" s="339"/>
      <c r="N376" s="339"/>
      <c r="O376" s="339"/>
      <c r="P376" s="339"/>
      <c r="Q376" s="339"/>
      <c r="R376" s="339"/>
      <c r="S376" s="339"/>
      <c r="T376" s="339"/>
      <c r="U376" s="339"/>
      <c r="V376" s="339"/>
      <c r="W376" s="339"/>
      <c r="X376" s="339"/>
      <c r="Y376" s="339"/>
      <c r="Z376" s="339"/>
    </row>
    <row r="377" ht="14.25" customHeight="1">
      <c r="A377" s="339"/>
      <c r="B377" s="339"/>
      <c r="C377" s="339"/>
      <c r="D377" s="339"/>
      <c r="E377" s="339"/>
      <c r="F377" s="339"/>
      <c r="G377" s="339"/>
      <c r="H377" s="339"/>
      <c r="I377" s="339"/>
      <c r="J377" s="339"/>
      <c r="K377" s="339"/>
      <c r="L377" s="339"/>
      <c r="M377" s="339"/>
      <c r="N377" s="339"/>
      <c r="O377" s="339"/>
      <c r="P377" s="339"/>
      <c r="Q377" s="339"/>
      <c r="R377" s="339"/>
      <c r="S377" s="339"/>
      <c r="T377" s="339"/>
      <c r="U377" s="339"/>
      <c r="V377" s="339"/>
      <c r="W377" s="339"/>
      <c r="X377" s="339"/>
      <c r="Y377" s="339"/>
      <c r="Z377" s="339"/>
    </row>
    <row r="378" ht="14.25" customHeight="1">
      <c r="A378" s="339"/>
      <c r="B378" s="339"/>
      <c r="C378" s="339"/>
      <c r="D378" s="339"/>
      <c r="E378" s="339"/>
      <c r="F378" s="339"/>
      <c r="G378" s="339"/>
      <c r="H378" s="339"/>
      <c r="I378" s="339"/>
      <c r="J378" s="339"/>
      <c r="K378" s="339"/>
      <c r="L378" s="339"/>
      <c r="M378" s="339"/>
      <c r="N378" s="339"/>
      <c r="O378" s="339"/>
      <c r="P378" s="339"/>
      <c r="Q378" s="339"/>
      <c r="R378" s="339"/>
      <c r="S378" s="339"/>
      <c r="T378" s="339"/>
      <c r="U378" s="339"/>
      <c r="V378" s="339"/>
      <c r="W378" s="339"/>
      <c r="X378" s="339"/>
      <c r="Y378" s="339"/>
      <c r="Z378" s="339"/>
    </row>
    <row r="379" ht="14.25" customHeight="1">
      <c r="A379" s="339"/>
      <c r="B379" s="339"/>
      <c r="C379" s="339"/>
      <c r="D379" s="339"/>
      <c r="E379" s="339"/>
      <c r="F379" s="339"/>
      <c r="G379" s="339"/>
      <c r="H379" s="339"/>
      <c r="I379" s="339"/>
      <c r="J379" s="339"/>
      <c r="K379" s="339"/>
      <c r="L379" s="339"/>
      <c r="M379" s="339"/>
      <c r="N379" s="339"/>
      <c r="O379" s="339"/>
      <c r="P379" s="339"/>
      <c r="Q379" s="339"/>
      <c r="R379" s="339"/>
      <c r="S379" s="339"/>
      <c r="T379" s="339"/>
      <c r="U379" s="339"/>
      <c r="V379" s="339"/>
      <c r="W379" s="339"/>
      <c r="X379" s="339"/>
      <c r="Y379" s="339"/>
      <c r="Z379" s="339"/>
    </row>
    <row r="380" ht="14.25" customHeight="1">
      <c r="A380" s="339"/>
      <c r="B380" s="339"/>
      <c r="C380" s="339"/>
      <c r="D380" s="339"/>
      <c r="E380" s="339"/>
      <c r="F380" s="339"/>
      <c r="G380" s="339"/>
      <c r="H380" s="339"/>
      <c r="I380" s="339"/>
      <c r="J380" s="339"/>
      <c r="K380" s="339"/>
      <c r="L380" s="339"/>
      <c r="M380" s="339"/>
      <c r="N380" s="339"/>
      <c r="O380" s="339"/>
      <c r="P380" s="339"/>
      <c r="Q380" s="339"/>
      <c r="R380" s="339"/>
      <c r="S380" s="339"/>
      <c r="T380" s="339"/>
      <c r="U380" s="339"/>
      <c r="V380" s="339"/>
      <c r="W380" s="339"/>
      <c r="X380" s="339"/>
      <c r="Y380" s="339"/>
      <c r="Z380" s="339"/>
    </row>
    <row r="381" ht="14.25" customHeight="1">
      <c r="A381" s="339"/>
      <c r="B381" s="339"/>
      <c r="C381" s="339"/>
      <c r="D381" s="339"/>
      <c r="E381" s="339"/>
      <c r="F381" s="339"/>
      <c r="G381" s="339"/>
      <c r="H381" s="339"/>
      <c r="I381" s="339"/>
      <c r="J381" s="339"/>
      <c r="K381" s="339"/>
      <c r="L381" s="339"/>
      <c r="M381" s="339"/>
      <c r="N381" s="339"/>
      <c r="O381" s="339"/>
      <c r="P381" s="339"/>
      <c r="Q381" s="339"/>
      <c r="R381" s="339"/>
      <c r="S381" s="339"/>
      <c r="T381" s="339"/>
      <c r="U381" s="339"/>
      <c r="V381" s="339"/>
      <c r="W381" s="339"/>
      <c r="X381" s="339"/>
      <c r="Y381" s="339"/>
      <c r="Z381" s="339"/>
    </row>
    <row r="382" ht="14.25" customHeight="1">
      <c r="A382" s="339"/>
      <c r="B382" s="339"/>
      <c r="C382" s="339"/>
      <c r="D382" s="339"/>
      <c r="E382" s="339"/>
      <c r="F382" s="339"/>
      <c r="G382" s="339"/>
      <c r="H382" s="339"/>
      <c r="I382" s="339"/>
      <c r="J382" s="339"/>
      <c r="K382" s="339"/>
      <c r="L382" s="339"/>
      <c r="M382" s="339"/>
      <c r="N382" s="339"/>
      <c r="O382" s="339"/>
      <c r="P382" s="339"/>
      <c r="Q382" s="339"/>
      <c r="R382" s="339"/>
      <c r="S382" s="339"/>
      <c r="T382" s="339"/>
      <c r="U382" s="339"/>
      <c r="V382" s="339"/>
      <c r="W382" s="339"/>
      <c r="X382" s="339"/>
      <c r="Y382" s="339"/>
      <c r="Z382" s="339"/>
    </row>
    <row r="383" ht="14.25" customHeight="1">
      <c r="A383" s="339"/>
      <c r="B383" s="339"/>
      <c r="C383" s="339"/>
      <c r="D383" s="339"/>
      <c r="E383" s="339"/>
      <c r="F383" s="339"/>
      <c r="G383" s="339"/>
      <c r="H383" s="339"/>
      <c r="I383" s="339"/>
      <c r="J383" s="339"/>
      <c r="K383" s="339"/>
      <c r="L383" s="339"/>
      <c r="M383" s="339"/>
      <c r="N383" s="339"/>
      <c r="O383" s="339"/>
      <c r="P383" s="339"/>
      <c r="Q383" s="339"/>
      <c r="R383" s="339"/>
      <c r="S383" s="339"/>
      <c r="T383" s="339"/>
      <c r="U383" s="339"/>
      <c r="V383" s="339"/>
      <c r="W383" s="339"/>
      <c r="X383" s="339"/>
      <c r="Y383" s="339"/>
      <c r="Z383" s="339"/>
    </row>
    <row r="384" ht="14.25" customHeight="1">
      <c r="A384" s="339"/>
      <c r="B384" s="339"/>
      <c r="C384" s="339"/>
      <c r="D384" s="339"/>
      <c r="E384" s="339"/>
      <c r="F384" s="339"/>
      <c r="G384" s="339"/>
      <c r="H384" s="339"/>
      <c r="I384" s="339"/>
      <c r="J384" s="339"/>
      <c r="K384" s="339"/>
      <c r="L384" s="339"/>
      <c r="M384" s="339"/>
      <c r="N384" s="339"/>
      <c r="O384" s="339"/>
      <c r="P384" s="339"/>
      <c r="Q384" s="339"/>
      <c r="R384" s="339"/>
      <c r="S384" s="339"/>
      <c r="T384" s="339"/>
      <c r="U384" s="339"/>
      <c r="V384" s="339"/>
      <c r="W384" s="339"/>
      <c r="X384" s="339"/>
      <c r="Y384" s="339"/>
      <c r="Z384" s="339"/>
    </row>
    <row r="385" ht="14.25" customHeight="1">
      <c r="A385" s="339"/>
      <c r="B385" s="339"/>
      <c r="C385" s="339"/>
      <c r="D385" s="339"/>
      <c r="E385" s="339"/>
      <c r="F385" s="339"/>
      <c r="G385" s="339"/>
      <c r="H385" s="339"/>
      <c r="I385" s="339"/>
      <c r="J385" s="339"/>
      <c r="K385" s="339"/>
      <c r="L385" s="339"/>
      <c r="M385" s="339"/>
      <c r="N385" s="339"/>
      <c r="O385" s="339"/>
      <c r="P385" s="339"/>
      <c r="Q385" s="339"/>
      <c r="R385" s="339"/>
      <c r="S385" s="339"/>
      <c r="T385" s="339"/>
      <c r="U385" s="339"/>
      <c r="V385" s="339"/>
      <c r="W385" s="339"/>
      <c r="X385" s="339"/>
      <c r="Y385" s="339"/>
      <c r="Z385" s="339"/>
    </row>
    <row r="386" ht="14.25" customHeight="1">
      <c r="A386" s="339"/>
      <c r="B386" s="339"/>
      <c r="C386" s="339"/>
      <c r="D386" s="339"/>
      <c r="E386" s="339"/>
      <c r="F386" s="339"/>
      <c r="G386" s="339"/>
      <c r="H386" s="339"/>
      <c r="I386" s="339"/>
      <c r="J386" s="339"/>
      <c r="K386" s="339"/>
      <c r="L386" s="339"/>
      <c r="M386" s="339"/>
      <c r="N386" s="339"/>
      <c r="O386" s="339"/>
      <c r="P386" s="339"/>
      <c r="Q386" s="339"/>
      <c r="R386" s="339"/>
      <c r="S386" s="339"/>
      <c r="T386" s="339"/>
      <c r="U386" s="339"/>
      <c r="V386" s="339"/>
      <c r="W386" s="339"/>
      <c r="X386" s="339"/>
      <c r="Y386" s="339"/>
      <c r="Z386" s="339"/>
    </row>
    <row r="387" ht="14.25" customHeight="1">
      <c r="A387" s="339"/>
      <c r="B387" s="339"/>
      <c r="C387" s="339"/>
      <c r="D387" s="339"/>
      <c r="E387" s="339"/>
      <c r="F387" s="339"/>
      <c r="G387" s="339"/>
      <c r="H387" s="339"/>
      <c r="I387" s="339"/>
      <c r="J387" s="339"/>
      <c r="K387" s="339"/>
      <c r="L387" s="339"/>
      <c r="M387" s="339"/>
      <c r="N387" s="339"/>
      <c r="O387" s="339"/>
      <c r="P387" s="339"/>
      <c r="Q387" s="339"/>
      <c r="R387" s="339"/>
      <c r="S387" s="339"/>
      <c r="T387" s="339"/>
      <c r="U387" s="339"/>
      <c r="V387" s="339"/>
      <c r="W387" s="339"/>
      <c r="X387" s="339"/>
      <c r="Y387" s="339"/>
      <c r="Z387" s="339"/>
    </row>
    <row r="388" ht="14.25" customHeight="1">
      <c r="A388" s="339"/>
      <c r="B388" s="339"/>
      <c r="C388" s="339"/>
      <c r="D388" s="339"/>
      <c r="E388" s="339"/>
      <c r="F388" s="339"/>
      <c r="G388" s="339"/>
      <c r="H388" s="339"/>
      <c r="I388" s="339"/>
      <c r="J388" s="339"/>
      <c r="K388" s="339"/>
      <c r="L388" s="339"/>
      <c r="M388" s="339"/>
      <c r="N388" s="339"/>
      <c r="O388" s="339"/>
      <c r="P388" s="339"/>
      <c r="Q388" s="339"/>
      <c r="R388" s="339"/>
      <c r="S388" s="339"/>
      <c r="T388" s="339"/>
      <c r="U388" s="339"/>
      <c r="V388" s="339"/>
      <c r="W388" s="339"/>
      <c r="X388" s="339"/>
      <c r="Y388" s="339"/>
      <c r="Z388" s="339"/>
    </row>
    <row r="389" ht="14.25" customHeight="1">
      <c r="A389" s="339"/>
      <c r="B389" s="339"/>
      <c r="C389" s="339"/>
      <c r="D389" s="339"/>
      <c r="E389" s="339"/>
      <c r="F389" s="339"/>
      <c r="G389" s="339"/>
      <c r="H389" s="339"/>
      <c r="I389" s="339"/>
      <c r="J389" s="339"/>
      <c r="K389" s="339"/>
      <c r="L389" s="339"/>
      <c r="M389" s="339"/>
      <c r="N389" s="339"/>
      <c r="O389" s="339"/>
      <c r="P389" s="339"/>
      <c r="Q389" s="339"/>
      <c r="R389" s="339"/>
      <c r="S389" s="339"/>
      <c r="T389" s="339"/>
      <c r="U389" s="339"/>
      <c r="V389" s="339"/>
      <c r="W389" s="339"/>
      <c r="X389" s="339"/>
      <c r="Y389" s="339"/>
      <c r="Z389" s="339"/>
    </row>
    <row r="390" ht="14.25" customHeight="1">
      <c r="A390" s="339"/>
      <c r="B390" s="339"/>
      <c r="C390" s="339"/>
      <c r="D390" s="339"/>
      <c r="E390" s="339"/>
      <c r="F390" s="339"/>
      <c r="G390" s="339"/>
      <c r="H390" s="339"/>
      <c r="I390" s="339"/>
      <c r="J390" s="339"/>
      <c r="K390" s="339"/>
      <c r="L390" s="339"/>
      <c r="M390" s="339"/>
      <c r="N390" s="339"/>
      <c r="O390" s="339"/>
      <c r="P390" s="339"/>
      <c r="Q390" s="339"/>
      <c r="R390" s="339"/>
      <c r="S390" s="339"/>
      <c r="T390" s="339"/>
      <c r="U390" s="339"/>
      <c r="V390" s="339"/>
      <c r="W390" s="339"/>
      <c r="X390" s="339"/>
      <c r="Y390" s="339"/>
      <c r="Z390" s="339"/>
    </row>
    <row r="391" ht="14.25" customHeight="1">
      <c r="A391" s="339"/>
      <c r="B391" s="339"/>
      <c r="C391" s="339"/>
      <c r="D391" s="339"/>
      <c r="E391" s="339"/>
      <c r="F391" s="339"/>
      <c r="G391" s="339"/>
      <c r="H391" s="339"/>
      <c r="I391" s="339"/>
      <c r="J391" s="339"/>
      <c r="K391" s="339"/>
      <c r="L391" s="339"/>
      <c r="M391" s="339"/>
      <c r="N391" s="339"/>
      <c r="O391" s="339"/>
      <c r="P391" s="339"/>
      <c r="Q391" s="339"/>
      <c r="R391" s="339"/>
      <c r="S391" s="339"/>
      <c r="T391" s="339"/>
      <c r="U391" s="339"/>
      <c r="V391" s="339"/>
      <c r="W391" s="339"/>
      <c r="X391" s="339"/>
      <c r="Y391" s="339"/>
      <c r="Z391" s="339"/>
    </row>
    <row r="392" ht="14.25" customHeight="1">
      <c r="A392" s="339"/>
      <c r="B392" s="339"/>
      <c r="C392" s="339"/>
      <c r="D392" s="339"/>
      <c r="E392" s="339"/>
      <c r="F392" s="339"/>
      <c r="G392" s="339"/>
      <c r="H392" s="339"/>
      <c r="I392" s="339"/>
      <c r="J392" s="339"/>
      <c r="K392" s="339"/>
      <c r="L392" s="339"/>
      <c r="M392" s="339"/>
      <c r="N392" s="339"/>
      <c r="O392" s="339"/>
      <c r="P392" s="339"/>
      <c r="Q392" s="339"/>
      <c r="R392" s="339"/>
      <c r="S392" s="339"/>
      <c r="T392" s="339"/>
      <c r="U392" s="339"/>
      <c r="V392" s="339"/>
      <c r="W392" s="339"/>
      <c r="X392" s="339"/>
      <c r="Y392" s="339"/>
      <c r="Z392" s="339"/>
    </row>
    <row r="393" ht="14.25" customHeight="1">
      <c r="A393" s="339"/>
      <c r="B393" s="339"/>
      <c r="C393" s="339"/>
      <c r="D393" s="339"/>
      <c r="E393" s="339"/>
      <c r="F393" s="339"/>
      <c r="G393" s="339"/>
      <c r="H393" s="339"/>
      <c r="I393" s="339"/>
      <c r="J393" s="339"/>
      <c r="K393" s="339"/>
      <c r="L393" s="339"/>
      <c r="M393" s="339"/>
      <c r="N393" s="339"/>
      <c r="O393" s="339"/>
      <c r="P393" s="339"/>
      <c r="Q393" s="339"/>
      <c r="R393" s="339"/>
      <c r="S393" s="339"/>
      <c r="T393" s="339"/>
      <c r="U393" s="339"/>
      <c r="V393" s="339"/>
      <c r="W393" s="339"/>
      <c r="X393" s="339"/>
      <c r="Y393" s="339"/>
      <c r="Z393" s="339"/>
    </row>
    <row r="394" ht="14.25" customHeight="1">
      <c r="A394" s="339"/>
      <c r="B394" s="339"/>
      <c r="C394" s="339"/>
      <c r="D394" s="339"/>
      <c r="E394" s="339"/>
      <c r="F394" s="339"/>
      <c r="G394" s="339"/>
      <c r="H394" s="339"/>
      <c r="I394" s="339"/>
      <c r="J394" s="339"/>
      <c r="K394" s="339"/>
      <c r="L394" s="339"/>
      <c r="M394" s="339"/>
      <c r="N394" s="339"/>
      <c r="O394" s="339"/>
      <c r="P394" s="339"/>
      <c r="Q394" s="339"/>
      <c r="R394" s="339"/>
      <c r="S394" s="339"/>
      <c r="T394" s="339"/>
      <c r="U394" s="339"/>
      <c r="V394" s="339"/>
      <c r="W394" s="339"/>
      <c r="X394" s="339"/>
      <c r="Y394" s="339"/>
      <c r="Z394" s="339"/>
    </row>
    <row r="395" ht="14.25" customHeight="1">
      <c r="A395" s="339"/>
      <c r="B395" s="339"/>
      <c r="C395" s="339"/>
      <c r="D395" s="339"/>
      <c r="E395" s="339"/>
      <c r="F395" s="339"/>
      <c r="G395" s="339"/>
      <c r="H395" s="339"/>
      <c r="I395" s="339"/>
      <c r="J395" s="339"/>
      <c r="K395" s="339"/>
      <c r="L395" s="339"/>
      <c r="M395" s="339"/>
      <c r="N395" s="339"/>
      <c r="O395" s="339"/>
      <c r="P395" s="339"/>
      <c r="Q395" s="339"/>
      <c r="R395" s="339"/>
      <c r="S395" s="339"/>
      <c r="T395" s="339"/>
      <c r="U395" s="339"/>
      <c r="V395" s="339"/>
      <c r="W395" s="339"/>
      <c r="X395" s="339"/>
      <c r="Y395" s="339"/>
      <c r="Z395" s="339"/>
    </row>
    <row r="396" ht="14.25" customHeight="1">
      <c r="A396" s="339"/>
      <c r="B396" s="339"/>
      <c r="C396" s="339"/>
      <c r="D396" s="339"/>
      <c r="E396" s="339"/>
      <c r="F396" s="339"/>
      <c r="G396" s="339"/>
      <c r="H396" s="339"/>
      <c r="I396" s="339"/>
      <c r="J396" s="339"/>
      <c r="K396" s="339"/>
      <c r="L396" s="339"/>
      <c r="M396" s="339"/>
      <c r="N396" s="339"/>
      <c r="O396" s="339"/>
      <c r="P396" s="339"/>
      <c r="Q396" s="339"/>
      <c r="R396" s="339"/>
      <c r="S396" s="339"/>
      <c r="T396" s="339"/>
      <c r="U396" s="339"/>
      <c r="V396" s="339"/>
      <c r="W396" s="339"/>
      <c r="X396" s="339"/>
      <c r="Y396" s="339"/>
      <c r="Z396" s="339"/>
    </row>
    <row r="397" ht="14.25" customHeight="1">
      <c r="A397" s="339"/>
      <c r="B397" s="339"/>
      <c r="C397" s="339"/>
      <c r="D397" s="339"/>
      <c r="E397" s="339"/>
      <c r="F397" s="339"/>
      <c r="G397" s="339"/>
      <c r="H397" s="339"/>
      <c r="I397" s="339"/>
      <c r="J397" s="339"/>
      <c r="K397" s="339"/>
      <c r="L397" s="339"/>
      <c r="M397" s="339"/>
      <c r="N397" s="339"/>
      <c r="O397" s="339"/>
      <c r="P397" s="339"/>
      <c r="Q397" s="339"/>
      <c r="R397" s="339"/>
      <c r="S397" s="339"/>
      <c r="T397" s="339"/>
      <c r="U397" s="339"/>
      <c r="V397" s="339"/>
      <c r="W397" s="339"/>
      <c r="X397" s="339"/>
      <c r="Y397" s="339"/>
      <c r="Z397" s="339"/>
    </row>
    <row r="398" ht="14.25" customHeight="1">
      <c r="A398" s="339"/>
      <c r="B398" s="339"/>
      <c r="C398" s="339"/>
      <c r="D398" s="339"/>
      <c r="E398" s="339"/>
      <c r="F398" s="339"/>
      <c r="G398" s="339"/>
      <c r="H398" s="339"/>
      <c r="I398" s="339"/>
      <c r="J398" s="339"/>
      <c r="K398" s="339"/>
      <c r="L398" s="339"/>
      <c r="M398" s="339"/>
      <c r="N398" s="339"/>
      <c r="O398" s="339"/>
      <c r="P398" s="339"/>
      <c r="Q398" s="339"/>
      <c r="R398" s="339"/>
      <c r="S398" s="339"/>
      <c r="T398" s="339"/>
      <c r="U398" s="339"/>
      <c r="V398" s="339"/>
      <c r="W398" s="339"/>
      <c r="X398" s="339"/>
      <c r="Y398" s="339"/>
      <c r="Z398" s="339"/>
    </row>
    <row r="399" ht="14.25" customHeight="1">
      <c r="A399" s="339"/>
      <c r="B399" s="339"/>
      <c r="C399" s="339"/>
      <c r="D399" s="339"/>
      <c r="E399" s="339"/>
      <c r="F399" s="339"/>
      <c r="G399" s="339"/>
      <c r="H399" s="339"/>
      <c r="I399" s="339"/>
      <c r="J399" s="339"/>
      <c r="K399" s="339"/>
      <c r="L399" s="339"/>
      <c r="M399" s="339"/>
      <c r="N399" s="339"/>
      <c r="O399" s="339"/>
      <c r="P399" s="339"/>
      <c r="Q399" s="339"/>
      <c r="R399" s="339"/>
      <c r="S399" s="339"/>
      <c r="T399" s="339"/>
      <c r="U399" s="339"/>
      <c r="V399" s="339"/>
      <c r="W399" s="339"/>
      <c r="X399" s="339"/>
      <c r="Y399" s="339"/>
      <c r="Z399" s="339"/>
    </row>
    <row r="400" ht="14.25" customHeight="1">
      <c r="A400" s="339"/>
      <c r="B400" s="339"/>
      <c r="C400" s="339"/>
      <c r="D400" s="339"/>
      <c r="E400" s="339"/>
      <c r="F400" s="339"/>
      <c r="G400" s="339"/>
      <c r="H400" s="339"/>
      <c r="I400" s="339"/>
      <c r="J400" s="339"/>
      <c r="K400" s="339"/>
      <c r="L400" s="339"/>
      <c r="M400" s="339"/>
      <c r="N400" s="339"/>
      <c r="O400" s="339"/>
      <c r="P400" s="339"/>
      <c r="Q400" s="339"/>
      <c r="R400" s="339"/>
      <c r="S400" s="339"/>
      <c r="T400" s="339"/>
      <c r="U400" s="339"/>
      <c r="V400" s="339"/>
      <c r="W400" s="339"/>
      <c r="X400" s="339"/>
      <c r="Y400" s="339"/>
      <c r="Z400" s="339"/>
    </row>
    <row r="401" ht="14.25" customHeight="1">
      <c r="A401" s="339"/>
      <c r="B401" s="339"/>
      <c r="C401" s="339"/>
      <c r="D401" s="339"/>
      <c r="E401" s="339"/>
      <c r="F401" s="339"/>
      <c r="G401" s="339"/>
      <c r="H401" s="339"/>
      <c r="I401" s="339"/>
      <c r="J401" s="339"/>
      <c r="K401" s="339"/>
      <c r="L401" s="339"/>
      <c r="M401" s="339"/>
      <c r="N401" s="339"/>
      <c r="O401" s="339"/>
      <c r="P401" s="339"/>
      <c r="Q401" s="339"/>
      <c r="R401" s="339"/>
      <c r="S401" s="339"/>
      <c r="T401" s="339"/>
      <c r="U401" s="339"/>
      <c r="V401" s="339"/>
      <c r="W401" s="339"/>
      <c r="X401" s="339"/>
      <c r="Y401" s="339"/>
      <c r="Z401" s="339"/>
    </row>
    <row r="402" ht="14.25" customHeight="1">
      <c r="A402" s="339"/>
      <c r="B402" s="339"/>
      <c r="C402" s="339"/>
      <c r="D402" s="339"/>
      <c r="E402" s="339"/>
      <c r="F402" s="339"/>
      <c r="G402" s="339"/>
      <c r="H402" s="339"/>
      <c r="I402" s="339"/>
      <c r="J402" s="339"/>
      <c r="K402" s="339"/>
      <c r="L402" s="339"/>
      <c r="M402" s="339"/>
      <c r="N402" s="339"/>
      <c r="O402" s="339"/>
      <c r="P402" s="339"/>
      <c r="Q402" s="339"/>
      <c r="R402" s="339"/>
      <c r="S402" s="339"/>
      <c r="T402" s="339"/>
      <c r="U402" s="339"/>
      <c r="V402" s="339"/>
      <c r="W402" s="339"/>
      <c r="X402" s="339"/>
      <c r="Y402" s="339"/>
      <c r="Z402" s="339"/>
    </row>
    <row r="403" ht="14.25" customHeight="1">
      <c r="A403" s="339"/>
      <c r="B403" s="339"/>
      <c r="C403" s="339"/>
      <c r="D403" s="339"/>
      <c r="E403" s="339"/>
      <c r="F403" s="339"/>
      <c r="G403" s="339"/>
      <c r="H403" s="339"/>
      <c r="I403" s="339"/>
      <c r="J403" s="339"/>
      <c r="K403" s="339"/>
      <c r="L403" s="339"/>
      <c r="M403" s="339"/>
      <c r="N403" s="339"/>
      <c r="O403" s="339"/>
      <c r="P403" s="339"/>
      <c r="Q403" s="339"/>
      <c r="R403" s="339"/>
      <c r="S403" s="339"/>
      <c r="T403" s="339"/>
      <c r="U403" s="339"/>
      <c r="V403" s="339"/>
      <c r="W403" s="339"/>
      <c r="X403" s="339"/>
      <c r="Y403" s="339"/>
      <c r="Z403" s="339"/>
    </row>
    <row r="404" ht="14.25" customHeight="1">
      <c r="A404" s="339"/>
      <c r="B404" s="339"/>
      <c r="C404" s="339"/>
      <c r="D404" s="339"/>
      <c r="E404" s="339"/>
      <c r="F404" s="339"/>
      <c r="G404" s="339"/>
      <c r="H404" s="339"/>
      <c r="I404" s="339"/>
      <c r="J404" s="339"/>
      <c r="K404" s="339"/>
      <c r="L404" s="339"/>
      <c r="M404" s="339"/>
      <c r="N404" s="339"/>
      <c r="O404" s="339"/>
      <c r="P404" s="339"/>
      <c r="Q404" s="339"/>
      <c r="R404" s="339"/>
      <c r="S404" s="339"/>
      <c r="T404" s="339"/>
      <c r="U404" s="339"/>
      <c r="V404" s="339"/>
      <c r="W404" s="339"/>
      <c r="X404" s="339"/>
      <c r="Y404" s="339"/>
      <c r="Z404" s="339"/>
    </row>
    <row r="405" ht="14.25" customHeight="1">
      <c r="A405" s="339"/>
      <c r="B405" s="339"/>
      <c r="C405" s="339"/>
      <c r="D405" s="339"/>
      <c r="E405" s="339"/>
      <c r="F405" s="339"/>
      <c r="G405" s="339"/>
      <c r="H405" s="339"/>
      <c r="I405" s="339"/>
      <c r="J405" s="339"/>
      <c r="K405" s="339"/>
      <c r="L405" s="339"/>
      <c r="M405" s="339"/>
      <c r="N405" s="339"/>
      <c r="O405" s="339"/>
      <c r="P405" s="339"/>
      <c r="Q405" s="339"/>
      <c r="R405" s="339"/>
      <c r="S405" s="339"/>
      <c r="T405" s="339"/>
      <c r="U405" s="339"/>
      <c r="V405" s="339"/>
      <c r="W405" s="339"/>
      <c r="X405" s="339"/>
      <c r="Y405" s="339"/>
      <c r="Z405" s="339"/>
    </row>
    <row r="406" ht="14.25" customHeight="1">
      <c r="A406" s="339"/>
      <c r="B406" s="339"/>
      <c r="C406" s="339"/>
      <c r="D406" s="339"/>
      <c r="E406" s="339"/>
      <c r="F406" s="339"/>
      <c r="G406" s="339"/>
      <c r="H406" s="339"/>
      <c r="I406" s="339"/>
      <c r="J406" s="339"/>
      <c r="K406" s="339"/>
      <c r="L406" s="339"/>
      <c r="M406" s="339"/>
      <c r="N406" s="339"/>
      <c r="O406" s="339"/>
      <c r="P406" s="339"/>
      <c r="Q406" s="339"/>
      <c r="R406" s="339"/>
      <c r="S406" s="339"/>
      <c r="T406" s="339"/>
      <c r="U406" s="339"/>
      <c r="V406" s="339"/>
      <c r="W406" s="339"/>
      <c r="X406" s="339"/>
      <c r="Y406" s="339"/>
      <c r="Z406" s="339"/>
    </row>
    <row r="407" ht="14.25" customHeight="1">
      <c r="A407" s="339"/>
      <c r="B407" s="339"/>
      <c r="C407" s="339"/>
      <c r="D407" s="339"/>
      <c r="E407" s="339"/>
      <c r="F407" s="339"/>
      <c r="G407" s="339"/>
      <c r="H407" s="339"/>
      <c r="I407" s="339"/>
      <c r="J407" s="339"/>
      <c r="K407" s="339"/>
      <c r="L407" s="339"/>
      <c r="M407" s="339"/>
      <c r="N407" s="339"/>
      <c r="O407" s="339"/>
      <c r="P407" s="339"/>
      <c r="Q407" s="339"/>
      <c r="R407" s="339"/>
      <c r="S407" s="339"/>
      <c r="T407" s="339"/>
      <c r="U407" s="339"/>
      <c r="V407" s="339"/>
      <c r="W407" s="339"/>
      <c r="X407" s="339"/>
      <c r="Y407" s="339"/>
      <c r="Z407" s="339"/>
    </row>
    <row r="408" ht="14.25" customHeight="1">
      <c r="A408" s="339"/>
      <c r="B408" s="339"/>
      <c r="C408" s="339"/>
      <c r="D408" s="339"/>
      <c r="E408" s="339"/>
      <c r="F408" s="339"/>
      <c r="G408" s="339"/>
      <c r="H408" s="339"/>
      <c r="I408" s="339"/>
      <c r="J408" s="339"/>
      <c r="K408" s="339"/>
      <c r="L408" s="339"/>
      <c r="M408" s="339"/>
      <c r="N408" s="339"/>
      <c r="O408" s="339"/>
      <c r="P408" s="339"/>
      <c r="Q408" s="339"/>
      <c r="R408" s="339"/>
      <c r="S408" s="339"/>
      <c r="T408" s="339"/>
      <c r="U408" s="339"/>
      <c r="V408" s="339"/>
      <c r="W408" s="339"/>
      <c r="X408" s="339"/>
      <c r="Y408" s="339"/>
      <c r="Z408" s="339"/>
    </row>
    <row r="409" ht="14.25" customHeight="1">
      <c r="A409" s="339"/>
      <c r="B409" s="339"/>
      <c r="C409" s="339"/>
      <c r="D409" s="339"/>
      <c r="E409" s="339"/>
      <c r="F409" s="339"/>
      <c r="G409" s="339"/>
      <c r="H409" s="339"/>
      <c r="I409" s="339"/>
      <c r="J409" s="339"/>
      <c r="K409" s="339"/>
      <c r="L409" s="339"/>
      <c r="M409" s="339"/>
      <c r="N409" s="339"/>
      <c r="O409" s="339"/>
      <c r="P409" s="339"/>
      <c r="Q409" s="339"/>
      <c r="R409" s="339"/>
      <c r="S409" s="339"/>
      <c r="T409" s="339"/>
      <c r="U409" s="339"/>
      <c r="V409" s="339"/>
      <c r="W409" s="339"/>
      <c r="X409" s="339"/>
      <c r="Y409" s="339"/>
      <c r="Z409" s="339"/>
    </row>
    <row r="410" ht="14.25" customHeight="1">
      <c r="A410" s="339"/>
      <c r="B410" s="339"/>
      <c r="C410" s="339"/>
      <c r="D410" s="339"/>
      <c r="E410" s="339"/>
      <c r="F410" s="339"/>
      <c r="G410" s="339"/>
      <c r="H410" s="339"/>
      <c r="I410" s="339"/>
      <c r="J410" s="339"/>
      <c r="K410" s="339"/>
      <c r="L410" s="339"/>
      <c r="M410" s="339"/>
      <c r="N410" s="339"/>
      <c r="O410" s="339"/>
      <c r="P410" s="339"/>
      <c r="Q410" s="339"/>
      <c r="R410" s="339"/>
      <c r="S410" s="339"/>
      <c r="T410" s="339"/>
      <c r="U410" s="339"/>
      <c r="V410" s="339"/>
      <c r="W410" s="339"/>
      <c r="X410" s="339"/>
      <c r="Y410" s="339"/>
      <c r="Z410" s="339"/>
    </row>
    <row r="411" ht="14.25" customHeight="1">
      <c r="A411" s="339"/>
      <c r="B411" s="339"/>
      <c r="C411" s="339"/>
      <c r="D411" s="339"/>
      <c r="E411" s="339"/>
      <c r="F411" s="339"/>
      <c r="G411" s="339"/>
      <c r="H411" s="339"/>
      <c r="I411" s="339"/>
      <c r="J411" s="339"/>
      <c r="K411" s="339"/>
      <c r="L411" s="339"/>
      <c r="M411" s="339"/>
      <c r="N411" s="339"/>
      <c r="O411" s="339"/>
      <c r="P411" s="339"/>
      <c r="Q411" s="339"/>
      <c r="R411" s="339"/>
      <c r="S411" s="339"/>
      <c r="T411" s="339"/>
      <c r="U411" s="339"/>
      <c r="V411" s="339"/>
      <c r="W411" s="339"/>
      <c r="X411" s="339"/>
      <c r="Y411" s="339"/>
      <c r="Z411" s="339"/>
    </row>
    <row r="412" ht="14.25" customHeight="1">
      <c r="A412" s="339"/>
      <c r="B412" s="339"/>
      <c r="C412" s="339"/>
      <c r="D412" s="339"/>
      <c r="E412" s="339"/>
      <c r="F412" s="339"/>
      <c r="G412" s="339"/>
      <c r="H412" s="339"/>
      <c r="I412" s="339"/>
      <c r="J412" s="339"/>
      <c r="K412" s="339"/>
      <c r="L412" s="339"/>
      <c r="M412" s="339"/>
      <c r="N412" s="339"/>
      <c r="O412" s="339"/>
      <c r="P412" s="339"/>
      <c r="Q412" s="339"/>
      <c r="R412" s="339"/>
      <c r="S412" s="339"/>
      <c r="T412" s="339"/>
      <c r="U412" s="339"/>
      <c r="V412" s="339"/>
      <c r="W412" s="339"/>
      <c r="X412" s="339"/>
      <c r="Y412" s="339"/>
      <c r="Z412" s="339"/>
    </row>
    <row r="413" ht="14.25" customHeight="1">
      <c r="A413" s="339"/>
      <c r="B413" s="339"/>
      <c r="C413" s="339"/>
      <c r="D413" s="339"/>
      <c r="E413" s="339"/>
      <c r="F413" s="339"/>
      <c r="G413" s="339"/>
      <c r="H413" s="339"/>
      <c r="I413" s="339"/>
      <c r="J413" s="339"/>
      <c r="K413" s="339"/>
      <c r="L413" s="339"/>
      <c r="M413" s="339"/>
      <c r="N413" s="339"/>
      <c r="O413" s="339"/>
      <c r="P413" s="339"/>
      <c r="Q413" s="339"/>
      <c r="R413" s="339"/>
      <c r="S413" s="339"/>
      <c r="T413" s="339"/>
      <c r="U413" s="339"/>
      <c r="V413" s="339"/>
      <c r="W413" s="339"/>
      <c r="X413" s="339"/>
      <c r="Y413" s="339"/>
      <c r="Z413" s="339"/>
    </row>
    <row r="414" ht="14.25" customHeight="1">
      <c r="A414" s="339"/>
      <c r="B414" s="339"/>
      <c r="C414" s="339"/>
      <c r="D414" s="339"/>
      <c r="E414" s="339"/>
      <c r="F414" s="339"/>
      <c r="G414" s="339"/>
      <c r="H414" s="339"/>
      <c r="I414" s="339"/>
      <c r="J414" s="339"/>
      <c r="K414" s="339"/>
      <c r="L414" s="339"/>
      <c r="M414" s="339"/>
      <c r="N414" s="339"/>
      <c r="O414" s="339"/>
      <c r="P414" s="339"/>
      <c r="Q414" s="339"/>
      <c r="R414" s="339"/>
      <c r="S414" s="339"/>
      <c r="T414" s="339"/>
      <c r="U414" s="339"/>
      <c r="V414" s="339"/>
      <c r="W414" s="339"/>
      <c r="X414" s="339"/>
      <c r="Y414" s="339"/>
      <c r="Z414" s="339"/>
    </row>
    <row r="415" ht="14.25" customHeight="1">
      <c r="A415" s="339"/>
      <c r="B415" s="339"/>
      <c r="C415" s="339"/>
      <c r="D415" s="339"/>
      <c r="E415" s="339"/>
      <c r="F415" s="339"/>
      <c r="G415" s="339"/>
      <c r="H415" s="339"/>
      <c r="I415" s="339"/>
      <c r="J415" s="339"/>
      <c r="K415" s="339"/>
      <c r="L415" s="339"/>
      <c r="M415" s="339"/>
      <c r="N415" s="339"/>
      <c r="O415" s="339"/>
      <c r="P415" s="339"/>
      <c r="Q415" s="339"/>
      <c r="R415" s="339"/>
      <c r="S415" s="339"/>
      <c r="T415" s="339"/>
      <c r="U415" s="339"/>
      <c r="V415" s="339"/>
      <c r="W415" s="339"/>
      <c r="X415" s="339"/>
      <c r="Y415" s="339"/>
      <c r="Z415" s="339"/>
    </row>
    <row r="416" ht="14.25" customHeight="1">
      <c r="A416" s="339"/>
      <c r="B416" s="339"/>
      <c r="C416" s="339"/>
      <c r="D416" s="339"/>
      <c r="E416" s="339"/>
      <c r="F416" s="339"/>
      <c r="G416" s="339"/>
      <c r="H416" s="339"/>
      <c r="I416" s="339"/>
      <c r="J416" s="339"/>
      <c r="K416" s="339"/>
      <c r="L416" s="339"/>
      <c r="M416" s="339"/>
      <c r="N416" s="339"/>
      <c r="O416" s="339"/>
      <c r="P416" s="339"/>
      <c r="Q416" s="339"/>
      <c r="R416" s="339"/>
      <c r="S416" s="339"/>
      <c r="T416" s="339"/>
      <c r="U416" s="339"/>
      <c r="V416" s="339"/>
      <c r="W416" s="339"/>
      <c r="X416" s="339"/>
      <c r="Y416" s="339"/>
      <c r="Z416" s="339"/>
    </row>
    <row r="417" ht="14.25" customHeight="1">
      <c r="A417" s="339"/>
      <c r="B417" s="339"/>
      <c r="C417" s="339"/>
      <c r="D417" s="339"/>
      <c r="E417" s="339"/>
      <c r="F417" s="339"/>
      <c r="G417" s="339"/>
      <c r="H417" s="339"/>
      <c r="I417" s="339"/>
      <c r="J417" s="339"/>
      <c r="K417" s="339"/>
      <c r="L417" s="339"/>
      <c r="M417" s="339"/>
      <c r="N417" s="339"/>
      <c r="O417" s="339"/>
      <c r="P417" s="339"/>
      <c r="Q417" s="339"/>
      <c r="R417" s="339"/>
      <c r="S417" s="339"/>
      <c r="T417" s="339"/>
      <c r="U417" s="339"/>
      <c r="V417" s="339"/>
      <c r="W417" s="339"/>
      <c r="X417" s="339"/>
      <c r="Y417" s="339"/>
      <c r="Z417" s="339"/>
    </row>
    <row r="418" ht="14.25" customHeight="1">
      <c r="A418" s="339"/>
      <c r="B418" s="339"/>
      <c r="C418" s="339"/>
      <c r="D418" s="339"/>
      <c r="E418" s="339"/>
      <c r="F418" s="339"/>
      <c r="G418" s="339"/>
      <c r="H418" s="339"/>
      <c r="I418" s="339"/>
      <c r="J418" s="339"/>
      <c r="K418" s="339"/>
      <c r="L418" s="339"/>
      <c r="M418" s="339"/>
      <c r="N418" s="339"/>
      <c r="O418" s="339"/>
      <c r="P418" s="339"/>
      <c r="Q418" s="339"/>
      <c r="R418" s="339"/>
      <c r="S418" s="339"/>
      <c r="T418" s="339"/>
      <c r="U418" s="339"/>
      <c r="V418" s="339"/>
      <c r="W418" s="339"/>
      <c r="X418" s="339"/>
      <c r="Y418" s="339"/>
      <c r="Z418" s="339"/>
    </row>
    <row r="419" ht="14.25" customHeight="1">
      <c r="A419" s="339"/>
      <c r="B419" s="339"/>
      <c r="C419" s="339"/>
      <c r="D419" s="339"/>
      <c r="E419" s="339"/>
      <c r="F419" s="339"/>
      <c r="G419" s="339"/>
      <c r="H419" s="339"/>
      <c r="I419" s="339"/>
      <c r="J419" s="339"/>
      <c r="K419" s="339"/>
      <c r="L419" s="339"/>
      <c r="M419" s="339"/>
      <c r="N419" s="339"/>
      <c r="O419" s="339"/>
      <c r="P419" s="339"/>
      <c r="Q419" s="339"/>
      <c r="R419" s="339"/>
      <c r="S419" s="339"/>
      <c r="T419" s="339"/>
      <c r="U419" s="339"/>
      <c r="V419" s="339"/>
      <c r="W419" s="339"/>
      <c r="X419" s="339"/>
      <c r="Y419" s="339"/>
      <c r="Z419" s="339"/>
    </row>
    <row r="420" ht="14.25" customHeight="1">
      <c r="A420" s="339"/>
      <c r="B420" s="339"/>
      <c r="C420" s="339"/>
      <c r="D420" s="339"/>
      <c r="E420" s="339"/>
      <c r="F420" s="339"/>
      <c r="G420" s="339"/>
      <c r="H420" s="339"/>
      <c r="I420" s="339"/>
      <c r="J420" s="339"/>
      <c r="K420" s="339"/>
      <c r="L420" s="339"/>
      <c r="M420" s="339"/>
      <c r="N420" s="339"/>
      <c r="O420" s="339"/>
      <c r="P420" s="339"/>
      <c r="Q420" s="339"/>
      <c r="R420" s="339"/>
      <c r="S420" s="339"/>
      <c r="T420" s="339"/>
      <c r="U420" s="339"/>
      <c r="V420" s="339"/>
      <c r="W420" s="339"/>
      <c r="X420" s="339"/>
      <c r="Y420" s="339"/>
      <c r="Z420" s="339"/>
    </row>
    <row r="421" ht="14.25" customHeight="1">
      <c r="A421" s="339"/>
      <c r="B421" s="339"/>
      <c r="C421" s="339"/>
      <c r="D421" s="339"/>
      <c r="E421" s="339"/>
      <c r="F421" s="339"/>
      <c r="G421" s="339"/>
      <c r="H421" s="339"/>
      <c r="I421" s="339"/>
      <c r="J421" s="339"/>
      <c r="K421" s="339"/>
      <c r="L421" s="339"/>
      <c r="M421" s="339"/>
      <c r="N421" s="339"/>
      <c r="O421" s="339"/>
      <c r="P421" s="339"/>
      <c r="Q421" s="339"/>
      <c r="R421" s="339"/>
      <c r="S421" s="339"/>
      <c r="T421" s="339"/>
      <c r="U421" s="339"/>
      <c r="V421" s="339"/>
      <c r="W421" s="339"/>
      <c r="X421" s="339"/>
      <c r="Y421" s="339"/>
      <c r="Z421" s="339"/>
    </row>
    <row r="422" ht="14.25" customHeight="1">
      <c r="A422" s="339"/>
      <c r="B422" s="339"/>
      <c r="C422" s="339"/>
      <c r="D422" s="339"/>
      <c r="E422" s="339"/>
      <c r="F422" s="339"/>
      <c r="G422" s="339"/>
      <c r="H422" s="339"/>
      <c r="I422" s="339"/>
      <c r="J422" s="339"/>
      <c r="K422" s="339"/>
      <c r="L422" s="339"/>
      <c r="M422" s="339"/>
      <c r="N422" s="339"/>
      <c r="O422" s="339"/>
      <c r="P422" s="339"/>
      <c r="Q422" s="339"/>
      <c r="R422" s="339"/>
      <c r="S422" s="339"/>
      <c r="T422" s="339"/>
      <c r="U422" s="339"/>
      <c r="V422" s="339"/>
      <c r="W422" s="339"/>
      <c r="X422" s="339"/>
      <c r="Y422" s="339"/>
      <c r="Z422" s="339"/>
    </row>
    <row r="423" ht="14.25" customHeight="1">
      <c r="A423" s="339"/>
      <c r="B423" s="339"/>
      <c r="C423" s="339"/>
      <c r="D423" s="339"/>
      <c r="E423" s="339"/>
      <c r="F423" s="339"/>
      <c r="G423" s="339"/>
      <c r="H423" s="339"/>
      <c r="I423" s="339"/>
      <c r="J423" s="339"/>
      <c r="K423" s="339"/>
      <c r="L423" s="339"/>
      <c r="M423" s="339"/>
      <c r="N423" s="339"/>
      <c r="O423" s="339"/>
      <c r="P423" s="339"/>
      <c r="Q423" s="339"/>
      <c r="R423" s="339"/>
      <c r="S423" s="339"/>
      <c r="T423" s="339"/>
      <c r="U423" s="339"/>
      <c r="V423" s="339"/>
      <c r="W423" s="339"/>
      <c r="X423" s="339"/>
      <c r="Y423" s="339"/>
      <c r="Z423" s="339"/>
    </row>
    <row r="424" ht="14.25" customHeight="1">
      <c r="A424" s="339"/>
      <c r="B424" s="339"/>
      <c r="C424" s="339"/>
      <c r="D424" s="339"/>
      <c r="E424" s="339"/>
      <c r="F424" s="339"/>
      <c r="G424" s="339"/>
      <c r="H424" s="339"/>
      <c r="I424" s="339"/>
      <c r="J424" s="339"/>
      <c r="K424" s="339"/>
      <c r="L424" s="339"/>
      <c r="M424" s="339"/>
      <c r="N424" s="339"/>
      <c r="O424" s="339"/>
      <c r="P424" s="339"/>
      <c r="Q424" s="339"/>
      <c r="R424" s="339"/>
      <c r="S424" s="339"/>
      <c r="T424" s="339"/>
      <c r="U424" s="339"/>
      <c r="V424" s="339"/>
      <c r="W424" s="339"/>
      <c r="X424" s="339"/>
      <c r="Y424" s="339"/>
      <c r="Z424" s="339"/>
    </row>
    <row r="425" ht="14.25" customHeight="1">
      <c r="A425" s="339"/>
      <c r="B425" s="339"/>
      <c r="C425" s="339"/>
      <c r="D425" s="339"/>
      <c r="E425" s="339"/>
      <c r="F425" s="339"/>
      <c r="G425" s="339"/>
      <c r="H425" s="339"/>
      <c r="I425" s="339"/>
      <c r="J425" s="339"/>
      <c r="K425" s="339"/>
      <c r="L425" s="339"/>
      <c r="M425" s="339"/>
      <c r="N425" s="339"/>
      <c r="O425" s="339"/>
      <c r="P425" s="339"/>
      <c r="Q425" s="339"/>
      <c r="R425" s="339"/>
      <c r="S425" s="339"/>
      <c r="T425" s="339"/>
      <c r="U425" s="339"/>
      <c r="V425" s="339"/>
      <c r="W425" s="339"/>
      <c r="X425" s="339"/>
      <c r="Y425" s="339"/>
      <c r="Z425" s="339"/>
    </row>
    <row r="426" ht="14.25" customHeight="1">
      <c r="A426" s="339"/>
      <c r="B426" s="339"/>
      <c r="C426" s="339"/>
      <c r="D426" s="339"/>
      <c r="E426" s="339"/>
      <c r="F426" s="339"/>
      <c r="G426" s="339"/>
      <c r="H426" s="339"/>
      <c r="I426" s="339"/>
      <c r="J426" s="339"/>
      <c r="K426" s="339"/>
      <c r="L426" s="339"/>
      <c r="M426" s="339"/>
      <c r="N426" s="339"/>
      <c r="O426" s="339"/>
      <c r="P426" s="339"/>
      <c r="Q426" s="339"/>
      <c r="R426" s="339"/>
      <c r="S426" s="339"/>
      <c r="T426" s="339"/>
      <c r="U426" s="339"/>
      <c r="V426" s="339"/>
      <c r="W426" s="339"/>
      <c r="X426" s="339"/>
      <c r="Y426" s="339"/>
      <c r="Z426" s="339"/>
    </row>
    <row r="427" ht="14.25" customHeight="1">
      <c r="A427" s="339"/>
      <c r="B427" s="339"/>
      <c r="C427" s="339"/>
      <c r="D427" s="339"/>
      <c r="E427" s="339"/>
      <c r="F427" s="339"/>
      <c r="G427" s="339"/>
      <c r="H427" s="339"/>
      <c r="I427" s="339"/>
      <c r="J427" s="339"/>
      <c r="K427" s="339"/>
      <c r="L427" s="339"/>
      <c r="M427" s="339"/>
      <c r="N427" s="339"/>
      <c r="O427" s="339"/>
      <c r="P427" s="339"/>
      <c r="Q427" s="339"/>
      <c r="R427" s="339"/>
      <c r="S427" s="339"/>
      <c r="T427" s="339"/>
      <c r="U427" s="339"/>
      <c r="V427" s="339"/>
      <c r="W427" s="339"/>
      <c r="X427" s="339"/>
      <c r="Y427" s="339"/>
      <c r="Z427" s="339"/>
    </row>
    <row r="428" ht="14.25" customHeight="1">
      <c r="A428" s="339"/>
      <c r="B428" s="339"/>
      <c r="C428" s="339"/>
      <c r="D428" s="339"/>
      <c r="E428" s="339"/>
      <c r="F428" s="339"/>
      <c r="G428" s="339"/>
      <c r="H428" s="339"/>
      <c r="I428" s="339"/>
      <c r="J428" s="339"/>
      <c r="K428" s="339"/>
      <c r="L428" s="339"/>
      <c r="M428" s="339"/>
      <c r="N428" s="339"/>
      <c r="O428" s="339"/>
      <c r="P428" s="339"/>
      <c r="Q428" s="339"/>
      <c r="R428" s="339"/>
      <c r="S428" s="339"/>
      <c r="T428" s="339"/>
      <c r="U428" s="339"/>
      <c r="V428" s="339"/>
      <c r="W428" s="339"/>
      <c r="X428" s="339"/>
      <c r="Y428" s="339"/>
      <c r="Z428" s="339"/>
    </row>
    <row r="429" ht="14.25" customHeight="1">
      <c r="A429" s="339"/>
      <c r="B429" s="339"/>
      <c r="C429" s="339"/>
      <c r="D429" s="339"/>
      <c r="E429" s="339"/>
      <c r="F429" s="339"/>
      <c r="G429" s="339"/>
      <c r="H429" s="339"/>
      <c r="I429" s="339"/>
      <c r="J429" s="339"/>
      <c r="K429" s="339"/>
      <c r="L429" s="339"/>
      <c r="M429" s="339"/>
      <c r="N429" s="339"/>
      <c r="O429" s="339"/>
      <c r="P429" s="339"/>
      <c r="Q429" s="339"/>
      <c r="R429" s="339"/>
      <c r="S429" s="339"/>
      <c r="T429" s="339"/>
      <c r="U429" s="339"/>
      <c r="V429" s="339"/>
      <c r="W429" s="339"/>
      <c r="X429" s="339"/>
      <c r="Y429" s="339"/>
      <c r="Z429" s="339"/>
    </row>
    <row r="430" ht="14.25" customHeight="1">
      <c r="A430" s="339"/>
      <c r="B430" s="339"/>
      <c r="C430" s="339"/>
      <c r="D430" s="339"/>
      <c r="E430" s="339"/>
      <c r="F430" s="339"/>
      <c r="G430" s="339"/>
      <c r="H430" s="339"/>
      <c r="I430" s="339"/>
      <c r="J430" s="339"/>
      <c r="K430" s="339"/>
      <c r="L430" s="339"/>
      <c r="M430" s="339"/>
      <c r="N430" s="339"/>
      <c r="O430" s="339"/>
      <c r="P430" s="339"/>
      <c r="Q430" s="339"/>
      <c r="R430" s="339"/>
      <c r="S430" s="339"/>
      <c r="T430" s="339"/>
      <c r="U430" s="339"/>
      <c r="V430" s="339"/>
      <c r="W430" s="339"/>
      <c r="X430" s="339"/>
      <c r="Y430" s="339"/>
      <c r="Z430" s="339"/>
    </row>
    <row r="431" ht="14.25" customHeight="1">
      <c r="A431" s="339"/>
      <c r="B431" s="339"/>
      <c r="C431" s="339"/>
      <c r="D431" s="339"/>
      <c r="E431" s="339"/>
      <c r="F431" s="339"/>
      <c r="G431" s="339"/>
      <c r="H431" s="339"/>
      <c r="I431" s="339"/>
      <c r="J431" s="339"/>
      <c r="K431" s="339"/>
      <c r="L431" s="339"/>
      <c r="M431" s="339"/>
      <c r="N431" s="339"/>
      <c r="O431" s="339"/>
      <c r="P431" s="339"/>
      <c r="Q431" s="339"/>
      <c r="R431" s="339"/>
      <c r="S431" s="339"/>
      <c r="T431" s="339"/>
      <c r="U431" s="339"/>
      <c r="V431" s="339"/>
      <c r="W431" s="339"/>
      <c r="X431" s="339"/>
      <c r="Y431" s="339"/>
      <c r="Z431" s="339"/>
    </row>
    <row r="432" ht="14.25" customHeight="1">
      <c r="A432" s="339"/>
      <c r="B432" s="339"/>
      <c r="C432" s="339"/>
      <c r="D432" s="339"/>
      <c r="E432" s="339"/>
      <c r="F432" s="339"/>
      <c r="G432" s="339"/>
      <c r="H432" s="339"/>
      <c r="I432" s="339"/>
      <c r="J432" s="339"/>
      <c r="K432" s="339"/>
      <c r="L432" s="339"/>
      <c r="M432" s="339"/>
      <c r="N432" s="339"/>
      <c r="O432" s="339"/>
      <c r="P432" s="339"/>
      <c r="Q432" s="339"/>
      <c r="R432" s="339"/>
      <c r="S432" s="339"/>
      <c r="T432" s="339"/>
      <c r="U432" s="339"/>
      <c r="V432" s="339"/>
      <c r="W432" s="339"/>
      <c r="X432" s="339"/>
      <c r="Y432" s="339"/>
      <c r="Z432" s="339"/>
    </row>
    <row r="433" ht="14.25" customHeight="1">
      <c r="A433" s="339"/>
      <c r="B433" s="339"/>
      <c r="C433" s="339"/>
      <c r="D433" s="339"/>
      <c r="E433" s="339"/>
      <c r="F433" s="339"/>
      <c r="G433" s="339"/>
      <c r="H433" s="339"/>
      <c r="I433" s="339"/>
      <c r="J433" s="339"/>
      <c r="K433" s="339"/>
      <c r="L433" s="339"/>
      <c r="M433" s="339"/>
      <c r="N433" s="339"/>
      <c r="O433" s="339"/>
      <c r="P433" s="339"/>
      <c r="Q433" s="339"/>
      <c r="R433" s="339"/>
      <c r="S433" s="339"/>
      <c r="T433" s="339"/>
      <c r="U433" s="339"/>
      <c r="V433" s="339"/>
      <c r="W433" s="339"/>
      <c r="X433" s="339"/>
      <c r="Y433" s="339"/>
      <c r="Z433" s="339"/>
    </row>
    <row r="434" ht="14.25" customHeight="1">
      <c r="A434" s="339"/>
      <c r="B434" s="339"/>
      <c r="C434" s="339"/>
      <c r="D434" s="339"/>
      <c r="E434" s="339"/>
      <c r="F434" s="339"/>
      <c r="G434" s="339"/>
      <c r="H434" s="339"/>
      <c r="I434" s="339"/>
      <c r="J434" s="339"/>
      <c r="K434" s="339"/>
      <c r="L434" s="339"/>
      <c r="M434" s="339"/>
      <c r="N434" s="339"/>
      <c r="O434" s="339"/>
      <c r="P434" s="339"/>
      <c r="Q434" s="339"/>
      <c r="R434" s="339"/>
      <c r="S434" s="339"/>
      <c r="T434" s="339"/>
      <c r="U434" s="339"/>
      <c r="V434" s="339"/>
      <c r="W434" s="339"/>
      <c r="X434" s="339"/>
      <c r="Y434" s="339"/>
      <c r="Z434" s="339"/>
    </row>
    <row r="435" ht="14.25" customHeight="1">
      <c r="A435" s="339"/>
      <c r="B435" s="339"/>
      <c r="C435" s="339"/>
      <c r="D435" s="339"/>
      <c r="E435" s="339"/>
      <c r="F435" s="339"/>
      <c r="G435" s="339"/>
      <c r="H435" s="339"/>
      <c r="I435" s="339"/>
      <c r="J435" s="339"/>
      <c r="K435" s="339"/>
      <c r="L435" s="339"/>
      <c r="M435" s="339"/>
      <c r="N435" s="339"/>
      <c r="O435" s="339"/>
      <c r="P435" s="339"/>
      <c r="Q435" s="339"/>
      <c r="R435" s="339"/>
      <c r="S435" s="339"/>
      <c r="T435" s="339"/>
      <c r="U435" s="339"/>
      <c r="V435" s="339"/>
      <c r="W435" s="339"/>
      <c r="X435" s="339"/>
      <c r="Y435" s="339"/>
      <c r="Z435" s="339"/>
    </row>
    <row r="436" ht="14.25" customHeight="1">
      <c r="A436" s="339"/>
      <c r="B436" s="339"/>
      <c r="C436" s="339"/>
      <c r="D436" s="339"/>
      <c r="E436" s="339"/>
      <c r="F436" s="339"/>
      <c r="G436" s="339"/>
      <c r="H436" s="339"/>
      <c r="I436" s="339"/>
      <c r="J436" s="339"/>
      <c r="K436" s="339"/>
      <c r="L436" s="339"/>
      <c r="M436" s="339"/>
      <c r="N436" s="339"/>
      <c r="O436" s="339"/>
      <c r="P436" s="339"/>
      <c r="Q436" s="339"/>
      <c r="R436" s="339"/>
      <c r="S436" s="339"/>
      <c r="T436" s="339"/>
      <c r="U436" s="339"/>
      <c r="V436" s="339"/>
      <c r="W436" s="339"/>
      <c r="X436" s="339"/>
      <c r="Y436" s="339"/>
      <c r="Z436" s="339"/>
    </row>
    <row r="437" ht="14.25" customHeight="1">
      <c r="A437" s="339"/>
      <c r="B437" s="339"/>
      <c r="C437" s="339"/>
      <c r="D437" s="339"/>
      <c r="E437" s="339"/>
      <c r="F437" s="339"/>
      <c r="G437" s="339"/>
      <c r="H437" s="339"/>
      <c r="I437" s="339"/>
      <c r="J437" s="339"/>
      <c r="K437" s="339"/>
      <c r="L437" s="339"/>
      <c r="M437" s="339"/>
      <c r="N437" s="339"/>
      <c r="O437" s="339"/>
      <c r="P437" s="339"/>
      <c r="Q437" s="339"/>
      <c r="R437" s="339"/>
      <c r="S437" s="339"/>
      <c r="T437" s="339"/>
      <c r="U437" s="339"/>
      <c r="V437" s="339"/>
      <c r="W437" s="339"/>
      <c r="X437" s="339"/>
      <c r="Y437" s="339"/>
      <c r="Z437" s="339"/>
    </row>
    <row r="438" ht="14.25" customHeight="1">
      <c r="A438" s="339"/>
      <c r="B438" s="339"/>
      <c r="C438" s="339"/>
      <c r="D438" s="339"/>
      <c r="E438" s="339"/>
      <c r="F438" s="339"/>
      <c r="G438" s="339"/>
      <c r="H438" s="339"/>
      <c r="I438" s="339"/>
      <c r="J438" s="339"/>
      <c r="K438" s="339"/>
      <c r="L438" s="339"/>
      <c r="M438" s="339"/>
      <c r="N438" s="339"/>
      <c r="O438" s="339"/>
      <c r="P438" s="339"/>
      <c r="Q438" s="339"/>
      <c r="R438" s="339"/>
      <c r="S438" s="339"/>
      <c r="T438" s="339"/>
      <c r="U438" s="339"/>
      <c r="V438" s="339"/>
      <c r="W438" s="339"/>
      <c r="X438" s="339"/>
      <c r="Y438" s="339"/>
      <c r="Z438" s="339"/>
    </row>
    <row r="439" ht="14.25" customHeight="1">
      <c r="A439" s="339"/>
      <c r="B439" s="339"/>
      <c r="C439" s="339"/>
      <c r="D439" s="339"/>
      <c r="E439" s="339"/>
      <c r="F439" s="339"/>
      <c r="G439" s="339"/>
      <c r="H439" s="339"/>
      <c r="I439" s="339"/>
      <c r="J439" s="339"/>
      <c r="K439" s="339"/>
      <c r="L439" s="339"/>
      <c r="M439" s="339"/>
      <c r="N439" s="339"/>
      <c r="O439" s="339"/>
      <c r="P439" s="339"/>
      <c r="Q439" s="339"/>
      <c r="R439" s="339"/>
      <c r="S439" s="339"/>
      <c r="T439" s="339"/>
      <c r="U439" s="339"/>
      <c r="V439" s="339"/>
      <c r="W439" s="339"/>
      <c r="X439" s="339"/>
      <c r="Y439" s="339"/>
      <c r="Z439" s="339"/>
    </row>
    <row r="440" ht="14.25" customHeight="1">
      <c r="A440" s="339"/>
      <c r="B440" s="339"/>
      <c r="C440" s="339"/>
      <c r="D440" s="339"/>
      <c r="E440" s="339"/>
      <c r="F440" s="339"/>
      <c r="G440" s="339"/>
      <c r="H440" s="339"/>
      <c r="I440" s="339"/>
      <c r="J440" s="339"/>
      <c r="K440" s="339"/>
      <c r="L440" s="339"/>
      <c r="M440" s="339"/>
      <c r="N440" s="339"/>
      <c r="O440" s="339"/>
      <c r="P440" s="339"/>
      <c r="Q440" s="339"/>
      <c r="R440" s="339"/>
      <c r="S440" s="339"/>
      <c r="T440" s="339"/>
      <c r="U440" s="339"/>
      <c r="V440" s="339"/>
      <c r="W440" s="339"/>
      <c r="X440" s="339"/>
      <c r="Y440" s="339"/>
      <c r="Z440" s="339"/>
    </row>
    <row r="441" ht="14.25" customHeight="1">
      <c r="A441" s="339"/>
      <c r="B441" s="339"/>
      <c r="C441" s="339"/>
      <c r="D441" s="339"/>
      <c r="E441" s="339"/>
      <c r="F441" s="339"/>
      <c r="G441" s="339"/>
      <c r="H441" s="339"/>
      <c r="I441" s="339"/>
      <c r="J441" s="339"/>
      <c r="K441" s="339"/>
      <c r="L441" s="339"/>
      <c r="M441" s="339"/>
      <c r="N441" s="339"/>
      <c r="O441" s="339"/>
      <c r="P441" s="339"/>
      <c r="Q441" s="339"/>
      <c r="R441" s="339"/>
      <c r="S441" s="339"/>
      <c r="T441" s="339"/>
      <c r="U441" s="339"/>
      <c r="V441" s="339"/>
      <c r="W441" s="339"/>
      <c r="X441" s="339"/>
      <c r="Y441" s="339"/>
      <c r="Z441" s="339"/>
    </row>
    <row r="442" ht="14.25" customHeight="1">
      <c r="A442" s="339"/>
      <c r="B442" s="339"/>
      <c r="C442" s="339"/>
      <c r="D442" s="339"/>
      <c r="E442" s="339"/>
      <c r="F442" s="339"/>
      <c r="G442" s="339"/>
      <c r="H442" s="339"/>
      <c r="I442" s="339"/>
      <c r="J442" s="339"/>
      <c r="K442" s="339"/>
      <c r="L442" s="339"/>
      <c r="M442" s="339"/>
      <c r="N442" s="339"/>
      <c r="O442" s="339"/>
      <c r="P442" s="339"/>
      <c r="Q442" s="339"/>
      <c r="R442" s="339"/>
      <c r="S442" s="339"/>
      <c r="T442" s="339"/>
      <c r="U442" s="339"/>
      <c r="V442" s="339"/>
      <c r="W442" s="339"/>
      <c r="X442" s="339"/>
      <c r="Y442" s="339"/>
      <c r="Z442" s="339"/>
    </row>
    <row r="443" ht="14.25" customHeight="1">
      <c r="A443" s="339"/>
      <c r="B443" s="339"/>
      <c r="C443" s="339"/>
      <c r="D443" s="339"/>
      <c r="E443" s="339"/>
      <c r="F443" s="339"/>
      <c r="G443" s="339"/>
      <c r="H443" s="339"/>
      <c r="I443" s="339"/>
      <c r="J443" s="339"/>
      <c r="K443" s="339"/>
      <c r="L443" s="339"/>
      <c r="M443" s="339"/>
      <c r="N443" s="339"/>
      <c r="O443" s="339"/>
      <c r="P443" s="339"/>
      <c r="Q443" s="339"/>
      <c r="R443" s="339"/>
      <c r="S443" s="339"/>
      <c r="T443" s="339"/>
      <c r="U443" s="339"/>
      <c r="V443" s="339"/>
      <c r="W443" s="339"/>
      <c r="X443" s="339"/>
      <c r="Y443" s="339"/>
      <c r="Z443" s="339"/>
    </row>
    <row r="444" ht="14.25" customHeight="1">
      <c r="A444" s="339"/>
      <c r="B444" s="339"/>
      <c r="C444" s="339"/>
      <c r="D444" s="339"/>
      <c r="E444" s="339"/>
      <c r="F444" s="339"/>
      <c r="G444" s="339"/>
      <c r="H444" s="339"/>
      <c r="I444" s="339"/>
      <c r="J444" s="339"/>
      <c r="K444" s="339"/>
      <c r="L444" s="339"/>
      <c r="M444" s="339"/>
      <c r="N444" s="339"/>
      <c r="O444" s="339"/>
      <c r="P444" s="339"/>
      <c r="Q444" s="339"/>
      <c r="R444" s="339"/>
      <c r="S444" s="339"/>
      <c r="T444" s="339"/>
      <c r="U444" s="339"/>
      <c r="V444" s="339"/>
      <c r="W444" s="339"/>
      <c r="X444" s="339"/>
      <c r="Y444" s="339"/>
      <c r="Z444" s="339"/>
    </row>
    <row r="445" ht="14.25" customHeight="1">
      <c r="A445" s="339"/>
      <c r="B445" s="339"/>
      <c r="C445" s="339"/>
      <c r="D445" s="339"/>
      <c r="E445" s="339"/>
      <c r="F445" s="339"/>
      <c r="G445" s="339"/>
      <c r="H445" s="339"/>
      <c r="I445" s="339"/>
      <c r="J445" s="339"/>
      <c r="K445" s="339"/>
      <c r="L445" s="339"/>
      <c r="M445" s="339"/>
      <c r="N445" s="339"/>
      <c r="O445" s="339"/>
      <c r="P445" s="339"/>
      <c r="Q445" s="339"/>
      <c r="R445" s="339"/>
      <c r="S445" s="339"/>
      <c r="T445" s="339"/>
      <c r="U445" s="339"/>
      <c r="V445" s="339"/>
      <c r="W445" s="339"/>
      <c r="X445" s="339"/>
      <c r="Y445" s="339"/>
      <c r="Z445" s="339"/>
    </row>
    <row r="446" ht="14.25" customHeight="1">
      <c r="A446" s="339"/>
      <c r="B446" s="339"/>
      <c r="C446" s="339"/>
      <c r="D446" s="339"/>
      <c r="E446" s="339"/>
      <c r="F446" s="339"/>
      <c r="G446" s="339"/>
      <c r="H446" s="339"/>
      <c r="I446" s="339"/>
      <c r="J446" s="339"/>
      <c r="K446" s="339"/>
      <c r="L446" s="339"/>
      <c r="M446" s="339"/>
      <c r="N446" s="339"/>
      <c r="O446" s="339"/>
      <c r="P446" s="339"/>
      <c r="Q446" s="339"/>
      <c r="R446" s="339"/>
      <c r="S446" s="339"/>
      <c r="T446" s="339"/>
      <c r="U446" s="339"/>
      <c r="V446" s="339"/>
      <c r="W446" s="339"/>
      <c r="X446" s="339"/>
      <c r="Y446" s="339"/>
      <c r="Z446" s="339"/>
    </row>
    <row r="447" ht="14.25" customHeight="1">
      <c r="A447" s="339"/>
      <c r="B447" s="339"/>
      <c r="C447" s="339"/>
      <c r="D447" s="339"/>
      <c r="E447" s="339"/>
      <c r="F447" s="339"/>
      <c r="G447" s="339"/>
      <c r="H447" s="339"/>
      <c r="I447" s="339"/>
      <c r="J447" s="339"/>
      <c r="K447" s="339"/>
      <c r="L447" s="339"/>
      <c r="M447" s="339"/>
      <c r="N447" s="339"/>
      <c r="O447" s="339"/>
      <c r="P447" s="339"/>
      <c r="Q447" s="339"/>
      <c r="R447" s="339"/>
      <c r="S447" s="339"/>
      <c r="T447" s="339"/>
      <c r="U447" s="339"/>
      <c r="V447" s="339"/>
      <c r="W447" s="339"/>
      <c r="X447" s="339"/>
      <c r="Y447" s="339"/>
      <c r="Z447" s="339"/>
    </row>
    <row r="448" ht="14.25" customHeight="1">
      <c r="A448" s="339"/>
      <c r="B448" s="339"/>
      <c r="C448" s="339"/>
      <c r="D448" s="339"/>
      <c r="E448" s="339"/>
      <c r="F448" s="339"/>
      <c r="G448" s="339"/>
      <c r="H448" s="339"/>
      <c r="I448" s="339"/>
      <c r="J448" s="339"/>
      <c r="K448" s="339"/>
      <c r="L448" s="339"/>
      <c r="M448" s="339"/>
      <c r="N448" s="339"/>
      <c r="O448" s="339"/>
      <c r="P448" s="339"/>
      <c r="Q448" s="339"/>
      <c r="R448" s="339"/>
      <c r="S448" s="339"/>
      <c r="T448" s="339"/>
      <c r="U448" s="339"/>
      <c r="V448" s="339"/>
      <c r="W448" s="339"/>
      <c r="X448" s="339"/>
      <c r="Y448" s="339"/>
      <c r="Z448" s="339"/>
    </row>
    <row r="449" ht="14.25" customHeight="1">
      <c r="A449" s="339"/>
      <c r="B449" s="339"/>
      <c r="C449" s="339"/>
      <c r="D449" s="339"/>
      <c r="E449" s="339"/>
      <c r="F449" s="339"/>
      <c r="G449" s="339"/>
      <c r="H449" s="339"/>
      <c r="I449" s="339"/>
      <c r="J449" s="339"/>
      <c r="K449" s="339"/>
      <c r="L449" s="339"/>
      <c r="M449" s="339"/>
      <c r="N449" s="339"/>
      <c r="O449" s="339"/>
      <c r="P449" s="339"/>
      <c r="Q449" s="339"/>
      <c r="R449" s="339"/>
      <c r="S449" s="339"/>
      <c r="T449" s="339"/>
      <c r="U449" s="339"/>
      <c r="V449" s="339"/>
      <c r="W449" s="339"/>
      <c r="X449" s="339"/>
      <c r="Y449" s="339"/>
      <c r="Z449" s="339"/>
    </row>
    <row r="450" ht="14.25" customHeight="1">
      <c r="A450" s="339"/>
      <c r="B450" s="339"/>
      <c r="C450" s="339"/>
      <c r="D450" s="339"/>
      <c r="E450" s="339"/>
      <c r="F450" s="339"/>
      <c r="G450" s="339"/>
      <c r="H450" s="339"/>
      <c r="I450" s="339"/>
      <c r="J450" s="339"/>
      <c r="K450" s="339"/>
      <c r="L450" s="339"/>
      <c r="M450" s="339"/>
      <c r="N450" s="339"/>
      <c r="O450" s="339"/>
      <c r="P450" s="339"/>
      <c r="Q450" s="339"/>
      <c r="R450" s="339"/>
      <c r="S450" s="339"/>
      <c r="T450" s="339"/>
      <c r="U450" s="339"/>
      <c r="V450" s="339"/>
      <c r="W450" s="339"/>
      <c r="X450" s="339"/>
      <c r="Y450" s="339"/>
      <c r="Z450" s="339"/>
    </row>
    <row r="451" ht="14.25" customHeight="1">
      <c r="A451" s="339"/>
      <c r="B451" s="339"/>
      <c r="C451" s="339"/>
      <c r="D451" s="339"/>
      <c r="E451" s="339"/>
      <c r="F451" s="339"/>
      <c r="G451" s="339"/>
      <c r="H451" s="339"/>
      <c r="I451" s="339"/>
      <c r="J451" s="339"/>
      <c r="K451" s="339"/>
      <c r="L451" s="339"/>
      <c r="M451" s="339"/>
      <c r="N451" s="339"/>
      <c r="O451" s="339"/>
      <c r="P451" s="339"/>
      <c r="Q451" s="339"/>
      <c r="R451" s="339"/>
      <c r="S451" s="339"/>
      <c r="T451" s="339"/>
      <c r="U451" s="339"/>
      <c r="V451" s="339"/>
      <c r="W451" s="339"/>
      <c r="X451" s="339"/>
      <c r="Y451" s="339"/>
      <c r="Z451" s="339"/>
    </row>
    <row r="452" ht="14.25" customHeight="1">
      <c r="A452" s="339"/>
      <c r="B452" s="339"/>
      <c r="C452" s="339"/>
      <c r="D452" s="339"/>
      <c r="E452" s="339"/>
      <c r="F452" s="339"/>
      <c r="G452" s="339"/>
      <c r="H452" s="339"/>
      <c r="I452" s="339"/>
      <c r="J452" s="339"/>
      <c r="K452" s="339"/>
      <c r="L452" s="339"/>
      <c r="M452" s="339"/>
      <c r="N452" s="339"/>
      <c r="O452" s="339"/>
      <c r="P452" s="339"/>
      <c r="Q452" s="339"/>
      <c r="R452" s="339"/>
      <c r="S452" s="339"/>
      <c r="T452" s="339"/>
      <c r="U452" s="339"/>
      <c r="V452" s="339"/>
      <c r="W452" s="339"/>
      <c r="X452" s="339"/>
      <c r="Y452" s="339"/>
      <c r="Z452" s="339"/>
    </row>
    <row r="453" ht="14.25" customHeight="1">
      <c r="A453" s="339"/>
      <c r="B453" s="339"/>
      <c r="C453" s="339"/>
      <c r="D453" s="339"/>
      <c r="E453" s="339"/>
      <c r="F453" s="339"/>
      <c r="G453" s="339"/>
      <c r="H453" s="339"/>
      <c r="I453" s="339"/>
      <c r="J453" s="339"/>
      <c r="K453" s="339"/>
      <c r="L453" s="339"/>
      <c r="M453" s="339"/>
      <c r="N453" s="339"/>
      <c r="O453" s="339"/>
      <c r="P453" s="339"/>
      <c r="Q453" s="339"/>
      <c r="R453" s="339"/>
      <c r="S453" s="339"/>
      <c r="T453" s="339"/>
      <c r="U453" s="339"/>
      <c r="V453" s="339"/>
      <c r="W453" s="339"/>
      <c r="X453" s="339"/>
      <c r="Y453" s="339"/>
      <c r="Z453" s="339"/>
    </row>
    <row r="454" ht="14.25" customHeight="1">
      <c r="A454" s="339"/>
      <c r="B454" s="339"/>
      <c r="C454" s="339"/>
      <c r="D454" s="339"/>
      <c r="E454" s="339"/>
      <c r="F454" s="339"/>
      <c r="G454" s="339"/>
      <c r="H454" s="339"/>
      <c r="I454" s="339"/>
      <c r="J454" s="339"/>
      <c r="K454" s="339"/>
      <c r="L454" s="339"/>
      <c r="M454" s="339"/>
      <c r="N454" s="339"/>
      <c r="O454" s="339"/>
      <c r="P454" s="339"/>
      <c r="Q454" s="339"/>
      <c r="R454" s="339"/>
      <c r="S454" s="339"/>
      <c r="T454" s="339"/>
      <c r="U454" s="339"/>
      <c r="V454" s="339"/>
      <c r="W454" s="339"/>
      <c r="X454" s="339"/>
      <c r="Y454" s="339"/>
      <c r="Z454" s="339"/>
    </row>
    <row r="455" ht="14.25" customHeight="1">
      <c r="A455" s="339"/>
      <c r="B455" s="339"/>
      <c r="C455" s="339"/>
      <c r="D455" s="339"/>
      <c r="E455" s="339"/>
      <c r="F455" s="339"/>
      <c r="G455" s="339"/>
      <c r="H455" s="339"/>
      <c r="I455" s="339"/>
      <c r="J455" s="339"/>
      <c r="K455" s="339"/>
      <c r="L455" s="339"/>
      <c r="M455" s="339"/>
      <c r="N455" s="339"/>
      <c r="O455" s="339"/>
      <c r="P455" s="339"/>
      <c r="Q455" s="339"/>
      <c r="R455" s="339"/>
      <c r="S455" s="339"/>
      <c r="T455" s="339"/>
      <c r="U455" s="339"/>
      <c r="V455" s="339"/>
      <c r="W455" s="339"/>
      <c r="X455" s="339"/>
      <c r="Y455" s="339"/>
      <c r="Z455" s="339"/>
    </row>
    <row r="456" ht="14.25" customHeight="1">
      <c r="A456" s="339"/>
      <c r="B456" s="339"/>
      <c r="C456" s="339"/>
      <c r="D456" s="339"/>
      <c r="E456" s="339"/>
      <c r="F456" s="339"/>
      <c r="G456" s="339"/>
      <c r="H456" s="339"/>
      <c r="I456" s="339"/>
      <c r="J456" s="339"/>
      <c r="K456" s="339"/>
      <c r="L456" s="339"/>
      <c r="M456" s="339"/>
      <c r="N456" s="339"/>
      <c r="O456" s="339"/>
      <c r="P456" s="339"/>
      <c r="Q456" s="339"/>
      <c r="R456" s="339"/>
      <c r="S456" s="339"/>
      <c r="T456" s="339"/>
      <c r="U456" s="339"/>
      <c r="V456" s="339"/>
      <c r="W456" s="339"/>
      <c r="X456" s="339"/>
      <c r="Y456" s="339"/>
      <c r="Z456" s="339"/>
    </row>
    <row r="457" ht="14.25" customHeight="1">
      <c r="A457" s="339"/>
      <c r="B457" s="339"/>
      <c r="C457" s="339"/>
      <c r="D457" s="339"/>
      <c r="E457" s="339"/>
      <c r="F457" s="339"/>
      <c r="G457" s="339"/>
      <c r="H457" s="339"/>
      <c r="I457" s="339"/>
      <c r="J457" s="339"/>
      <c r="K457" s="339"/>
      <c r="L457" s="339"/>
      <c r="M457" s="339"/>
      <c r="N457" s="339"/>
      <c r="O457" s="339"/>
      <c r="P457" s="339"/>
      <c r="Q457" s="339"/>
      <c r="R457" s="339"/>
      <c r="S457" s="339"/>
      <c r="T457" s="339"/>
      <c r="U457" s="339"/>
      <c r="V457" s="339"/>
      <c r="W457" s="339"/>
      <c r="X457" s="339"/>
      <c r="Y457" s="339"/>
      <c r="Z457" s="339"/>
    </row>
    <row r="458" ht="14.25" customHeight="1">
      <c r="A458" s="339"/>
      <c r="B458" s="339"/>
      <c r="C458" s="339"/>
      <c r="D458" s="339"/>
      <c r="E458" s="339"/>
      <c r="F458" s="339"/>
      <c r="G458" s="339"/>
      <c r="H458" s="339"/>
      <c r="I458" s="339"/>
      <c r="J458" s="339"/>
      <c r="K458" s="339"/>
      <c r="L458" s="339"/>
      <c r="M458" s="339"/>
      <c r="N458" s="339"/>
      <c r="O458" s="339"/>
      <c r="P458" s="339"/>
      <c r="Q458" s="339"/>
      <c r="R458" s="339"/>
      <c r="S458" s="339"/>
      <c r="T458" s="339"/>
      <c r="U458" s="339"/>
      <c r="V458" s="339"/>
      <c r="W458" s="339"/>
      <c r="X458" s="339"/>
      <c r="Y458" s="339"/>
      <c r="Z458" s="339"/>
    </row>
    <row r="459" ht="14.25" customHeight="1">
      <c r="A459" s="339"/>
      <c r="B459" s="339"/>
      <c r="C459" s="339"/>
      <c r="D459" s="339"/>
      <c r="E459" s="339"/>
      <c r="F459" s="339"/>
      <c r="G459" s="339"/>
      <c r="H459" s="339"/>
      <c r="I459" s="339"/>
      <c r="J459" s="339"/>
      <c r="K459" s="339"/>
      <c r="L459" s="339"/>
      <c r="M459" s="339"/>
      <c r="N459" s="339"/>
      <c r="O459" s="339"/>
      <c r="P459" s="339"/>
      <c r="Q459" s="339"/>
      <c r="R459" s="339"/>
      <c r="S459" s="339"/>
      <c r="T459" s="339"/>
      <c r="U459" s="339"/>
      <c r="V459" s="339"/>
      <c r="W459" s="339"/>
      <c r="X459" s="339"/>
      <c r="Y459" s="339"/>
      <c r="Z459" s="339"/>
    </row>
    <row r="460" ht="14.25" customHeight="1">
      <c r="A460" s="339"/>
      <c r="B460" s="339"/>
      <c r="C460" s="339"/>
      <c r="D460" s="339"/>
      <c r="E460" s="339"/>
      <c r="F460" s="339"/>
      <c r="G460" s="339"/>
      <c r="H460" s="339"/>
      <c r="I460" s="339"/>
      <c r="J460" s="339"/>
      <c r="K460" s="339"/>
      <c r="L460" s="339"/>
      <c r="M460" s="339"/>
      <c r="N460" s="339"/>
      <c r="O460" s="339"/>
      <c r="P460" s="339"/>
      <c r="Q460" s="339"/>
      <c r="R460" s="339"/>
      <c r="S460" s="339"/>
      <c r="T460" s="339"/>
      <c r="U460" s="339"/>
      <c r="V460" s="339"/>
      <c r="W460" s="339"/>
      <c r="X460" s="339"/>
      <c r="Y460" s="339"/>
      <c r="Z460" s="339"/>
    </row>
    <row r="461" ht="14.25" customHeight="1">
      <c r="A461" s="339"/>
      <c r="B461" s="339"/>
      <c r="C461" s="339"/>
      <c r="D461" s="339"/>
      <c r="E461" s="339"/>
      <c r="F461" s="339"/>
      <c r="G461" s="339"/>
      <c r="H461" s="339"/>
      <c r="I461" s="339"/>
      <c r="J461" s="339"/>
      <c r="K461" s="339"/>
      <c r="L461" s="339"/>
      <c r="M461" s="339"/>
      <c r="N461" s="339"/>
      <c r="O461" s="339"/>
      <c r="P461" s="339"/>
      <c r="Q461" s="339"/>
      <c r="R461" s="339"/>
      <c r="S461" s="339"/>
      <c r="T461" s="339"/>
      <c r="U461" s="339"/>
      <c r="V461" s="339"/>
      <c r="W461" s="339"/>
      <c r="X461" s="339"/>
      <c r="Y461" s="339"/>
      <c r="Z461" s="339"/>
    </row>
    <row r="462" ht="14.25" customHeight="1">
      <c r="A462" s="339"/>
      <c r="B462" s="339"/>
      <c r="C462" s="339"/>
      <c r="D462" s="339"/>
      <c r="E462" s="339"/>
      <c r="F462" s="339"/>
      <c r="G462" s="339"/>
      <c r="H462" s="339"/>
      <c r="I462" s="339"/>
      <c r="J462" s="339"/>
      <c r="K462" s="339"/>
      <c r="L462" s="339"/>
      <c r="M462" s="339"/>
      <c r="N462" s="339"/>
      <c r="O462" s="339"/>
      <c r="P462" s="339"/>
      <c r="Q462" s="339"/>
      <c r="R462" s="339"/>
      <c r="S462" s="339"/>
      <c r="T462" s="339"/>
      <c r="U462" s="339"/>
      <c r="V462" s="339"/>
      <c r="W462" s="339"/>
      <c r="X462" s="339"/>
      <c r="Y462" s="339"/>
      <c r="Z462" s="339"/>
    </row>
    <row r="463" ht="14.25" customHeight="1">
      <c r="A463" s="339"/>
      <c r="B463" s="339"/>
      <c r="C463" s="339"/>
      <c r="D463" s="339"/>
      <c r="E463" s="339"/>
      <c r="F463" s="339"/>
      <c r="G463" s="339"/>
      <c r="H463" s="339"/>
      <c r="I463" s="339"/>
      <c r="J463" s="339"/>
      <c r="K463" s="339"/>
      <c r="L463" s="339"/>
      <c r="M463" s="339"/>
      <c r="N463" s="339"/>
      <c r="O463" s="339"/>
      <c r="P463" s="339"/>
      <c r="Q463" s="339"/>
      <c r="R463" s="339"/>
      <c r="S463" s="339"/>
      <c r="T463" s="339"/>
      <c r="U463" s="339"/>
      <c r="V463" s="339"/>
      <c r="W463" s="339"/>
      <c r="X463" s="339"/>
      <c r="Y463" s="339"/>
      <c r="Z463" s="339"/>
    </row>
    <row r="464" ht="14.25" customHeight="1">
      <c r="A464" s="339"/>
      <c r="B464" s="339"/>
      <c r="C464" s="339"/>
      <c r="D464" s="339"/>
      <c r="E464" s="339"/>
      <c r="F464" s="339"/>
      <c r="G464" s="339"/>
      <c r="H464" s="339"/>
      <c r="I464" s="339"/>
      <c r="J464" s="339"/>
      <c r="K464" s="339"/>
      <c r="L464" s="339"/>
      <c r="M464" s="339"/>
      <c r="N464" s="339"/>
      <c r="O464" s="339"/>
      <c r="P464" s="339"/>
      <c r="Q464" s="339"/>
      <c r="R464" s="339"/>
      <c r="S464" s="339"/>
      <c r="T464" s="339"/>
      <c r="U464" s="339"/>
      <c r="V464" s="339"/>
      <c r="W464" s="339"/>
      <c r="X464" s="339"/>
      <c r="Y464" s="339"/>
      <c r="Z464" s="339"/>
    </row>
    <row r="465" ht="14.25" customHeight="1">
      <c r="A465" s="339"/>
      <c r="B465" s="339"/>
      <c r="C465" s="339"/>
      <c r="D465" s="339"/>
      <c r="E465" s="339"/>
      <c r="F465" s="339"/>
      <c r="G465" s="339"/>
      <c r="H465" s="339"/>
      <c r="I465" s="339"/>
      <c r="J465" s="339"/>
      <c r="K465" s="339"/>
      <c r="L465" s="339"/>
      <c r="M465" s="339"/>
      <c r="N465" s="339"/>
      <c r="O465" s="339"/>
      <c r="P465" s="339"/>
      <c r="Q465" s="339"/>
      <c r="R465" s="339"/>
      <c r="S465" s="339"/>
      <c r="T465" s="339"/>
      <c r="U465" s="339"/>
      <c r="V465" s="339"/>
      <c r="W465" s="339"/>
      <c r="X465" s="339"/>
      <c r="Y465" s="339"/>
      <c r="Z465" s="339"/>
    </row>
    <row r="466" ht="14.25" customHeight="1">
      <c r="A466" s="339"/>
      <c r="B466" s="339"/>
      <c r="C466" s="339"/>
      <c r="D466" s="339"/>
      <c r="E466" s="339"/>
      <c r="F466" s="339"/>
      <c r="G466" s="339"/>
      <c r="H466" s="339"/>
      <c r="I466" s="339"/>
      <c r="J466" s="339"/>
      <c r="K466" s="339"/>
      <c r="L466" s="339"/>
      <c r="M466" s="339"/>
      <c r="N466" s="339"/>
      <c r="O466" s="339"/>
      <c r="P466" s="339"/>
      <c r="Q466" s="339"/>
      <c r="R466" s="339"/>
      <c r="S466" s="339"/>
      <c r="T466" s="339"/>
      <c r="U466" s="339"/>
      <c r="V466" s="339"/>
      <c r="W466" s="339"/>
      <c r="X466" s="339"/>
      <c r="Y466" s="339"/>
      <c r="Z466" s="339"/>
    </row>
    <row r="467" ht="14.25" customHeight="1">
      <c r="A467" s="339"/>
      <c r="B467" s="339"/>
      <c r="C467" s="339"/>
      <c r="D467" s="339"/>
      <c r="E467" s="339"/>
      <c r="F467" s="339"/>
      <c r="G467" s="339"/>
      <c r="H467" s="339"/>
      <c r="I467" s="339"/>
      <c r="J467" s="339"/>
      <c r="K467" s="339"/>
      <c r="L467" s="339"/>
      <c r="M467" s="339"/>
      <c r="N467" s="339"/>
      <c r="O467" s="339"/>
      <c r="P467" s="339"/>
      <c r="Q467" s="339"/>
      <c r="R467" s="339"/>
      <c r="S467" s="339"/>
      <c r="T467" s="339"/>
      <c r="U467" s="339"/>
      <c r="V467" s="339"/>
      <c r="W467" s="339"/>
      <c r="X467" s="339"/>
      <c r="Y467" s="339"/>
      <c r="Z467" s="339"/>
    </row>
    <row r="468" ht="14.25" customHeight="1">
      <c r="A468" s="339"/>
      <c r="B468" s="339"/>
      <c r="C468" s="339"/>
      <c r="D468" s="339"/>
      <c r="E468" s="339"/>
      <c r="F468" s="339"/>
      <c r="G468" s="339"/>
      <c r="H468" s="339"/>
      <c r="I468" s="339"/>
      <c r="J468" s="339"/>
      <c r="K468" s="339"/>
      <c r="L468" s="339"/>
      <c r="M468" s="339"/>
      <c r="N468" s="339"/>
      <c r="O468" s="339"/>
      <c r="P468" s="339"/>
      <c r="Q468" s="339"/>
      <c r="R468" s="339"/>
      <c r="S468" s="339"/>
      <c r="T468" s="339"/>
      <c r="U468" s="339"/>
      <c r="V468" s="339"/>
      <c r="W468" s="339"/>
      <c r="X468" s="339"/>
      <c r="Y468" s="339"/>
      <c r="Z468" s="339"/>
    </row>
    <row r="469" ht="14.25" customHeight="1">
      <c r="A469" s="339"/>
      <c r="B469" s="339"/>
      <c r="C469" s="339"/>
      <c r="D469" s="339"/>
      <c r="E469" s="339"/>
      <c r="F469" s="339"/>
      <c r="G469" s="339"/>
      <c r="H469" s="339"/>
      <c r="I469" s="339"/>
      <c r="J469" s="339"/>
      <c r="K469" s="339"/>
      <c r="L469" s="339"/>
      <c r="M469" s="339"/>
      <c r="N469" s="339"/>
      <c r="O469" s="339"/>
      <c r="P469" s="339"/>
      <c r="Q469" s="339"/>
      <c r="R469" s="339"/>
      <c r="S469" s="339"/>
      <c r="T469" s="339"/>
      <c r="U469" s="339"/>
      <c r="V469" s="339"/>
      <c r="W469" s="339"/>
      <c r="X469" s="339"/>
      <c r="Y469" s="339"/>
      <c r="Z469" s="339"/>
    </row>
    <row r="470" ht="14.25" customHeight="1">
      <c r="A470" s="339"/>
      <c r="B470" s="339"/>
      <c r="C470" s="339"/>
      <c r="D470" s="339"/>
      <c r="E470" s="339"/>
      <c r="F470" s="339"/>
      <c r="G470" s="339"/>
      <c r="H470" s="339"/>
      <c r="I470" s="339"/>
      <c r="J470" s="339"/>
      <c r="K470" s="339"/>
      <c r="L470" s="339"/>
      <c r="M470" s="339"/>
      <c r="N470" s="339"/>
      <c r="O470" s="339"/>
      <c r="P470" s="339"/>
      <c r="Q470" s="339"/>
      <c r="R470" s="339"/>
      <c r="S470" s="339"/>
      <c r="T470" s="339"/>
      <c r="U470" s="339"/>
      <c r="V470" s="339"/>
      <c r="W470" s="339"/>
      <c r="X470" s="339"/>
      <c r="Y470" s="339"/>
      <c r="Z470" s="339"/>
    </row>
    <row r="471" ht="14.25" customHeight="1">
      <c r="A471" s="339"/>
      <c r="B471" s="339"/>
      <c r="C471" s="339"/>
      <c r="D471" s="339"/>
      <c r="E471" s="339"/>
      <c r="F471" s="339"/>
      <c r="G471" s="339"/>
      <c r="H471" s="339"/>
      <c r="I471" s="339"/>
      <c r="J471" s="339"/>
      <c r="K471" s="339"/>
      <c r="L471" s="339"/>
      <c r="M471" s="339"/>
      <c r="N471" s="339"/>
      <c r="O471" s="339"/>
      <c r="P471" s="339"/>
      <c r="Q471" s="339"/>
      <c r="R471" s="339"/>
      <c r="S471" s="339"/>
      <c r="T471" s="339"/>
      <c r="U471" s="339"/>
      <c r="V471" s="339"/>
      <c r="W471" s="339"/>
      <c r="X471" s="339"/>
      <c r="Y471" s="339"/>
      <c r="Z471" s="339"/>
    </row>
    <row r="472" ht="14.25" customHeight="1">
      <c r="A472" s="339"/>
      <c r="B472" s="339"/>
      <c r="C472" s="339"/>
      <c r="D472" s="339"/>
      <c r="E472" s="339"/>
      <c r="F472" s="339"/>
      <c r="G472" s="339"/>
      <c r="H472" s="339"/>
      <c r="I472" s="339"/>
      <c r="J472" s="339"/>
      <c r="K472" s="339"/>
      <c r="L472" s="339"/>
      <c r="M472" s="339"/>
      <c r="N472" s="339"/>
      <c r="O472" s="339"/>
      <c r="P472" s="339"/>
      <c r="Q472" s="339"/>
      <c r="R472" s="339"/>
      <c r="S472" s="339"/>
      <c r="T472" s="339"/>
      <c r="U472" s="339"/>
      <c r="V472" s="339"/>
      <c r="W472" s="339"/>
      <c r="X472" s="339"/>
      <c r="Y472" s="339"/>
      <c r="Z472" s="339"/>
    </row>
    <row r="473" ht="14.25" customHeight="1">
      <c r="A473" s="339"/>
      <c r="B473" s="339"/>
      <c r="C473" s="339"/>
      <c r="D473" s="339"/>
      <c r="E473" s="339"/>
      <c r="F473" s="339"/>
      <c r="G473" s="339"/>
      <c r="H473" s="339"/>
      <c r="I473" s="339"/>
      <c r="J473" s="339"/>
      <c r="K473" s="339"/>
      <c r="L473" s="339"/>
      <c r="M473" s="339"/>
      <c r="N473" s="339"/>
      <c r="O473" s="339"/>
      <c r="P473" s="339"/>
      <c r="Q473" s="339"/>
      <c r="R473" s="339"/>
      <c r="S473" s="339"/>
      <c r="T473" s="339"/>
      <c r="U473" s="339"/>
      <c r="V473" s="339"/>
      <c r="W473" s="339"/>
      <c r="X473" s="339"/>
      <c r="Y473" s="339"/>
      <c r="Z473" s="339"/>
    </row>
    <row r="474" ht="14.25" customHeight="1">
      <c r="A474" s="339"/>
      <c r="B474" s="339"/>
      <c r="C474" s="339"/>
      <c r="D474" s="339"/>
      <c r="E474" s="339"/>
      <c r="F474" s="339"/>
      <c r="G474" s="339"/>
      <c r="H474" s="339"/>
      <c r="I474" s="339"/>
      <c r="J474" s="339"/>
      <c r="K474" s="339"/>
      <c r="L474" s="339"/>
      <c r="M474" s="339"/>
      <c r="N474" s="339"/>
      <c r="O474" s="339"/>
      <c r="P474" s="339"/>
      <c r="Q474" s="339"/>
      <c r="R474" s="339"/>
      <c r="S474" s="339"/>
      <c r="T474" s="339"/>
      <c r="U474" s="339"/>
      <c r="V474" s="339"/>
      <c r="W474" s="339"/>
      <c r="X474" s="339"/>
      <c r="Y474" s="339"/>
      <c r="Z474" s="339"/>
    </row>
    <row r="475" ht="14.25" customHeight="1">
      <c r="A475" s="339"/>
      <c r="B475" s="339"/>
      <c r="C475" s="339"/>
      <c r="D475" s="339"/>
      <c r="E475" s="339"/>
      <c r="F475" s="339"/>
      <c r="G475" s="339"/>
      <c r="H475" s="339"/>
      <c r="I475" s="339"/>
      <c r="J475" s="339"/>
      <c r="K475" s="339"/>
      <c r="L475" s="339"/>
      <c r="M475" s="339"/>
      <c r="N475" s="339"/>
      <c r="O475" s="339"/>
      <c r="P475" s="339"/>
      <c r="Q475" s="339"/>
      <c r="R475" s="339"/>
      <c r="S475" s="339"/>
      <c r="T475" s="339"/>
      <c r="U475" s="339"/>
      <c r="V475" s="339"/>
      <c r="W475" s="339"/>
      <c r="X475" s="339"/>
      <c r="Y475" s="339"/>
      <c r="Z475" s="339"/>
    </row>
    <row r="476" ht="14.25" customHeight="1">
      <c r="A476" s="339"/>
      <c r="B476" s="339"/>
      <c r="C476" s="339"/>
      <c r="D476" s="339"/>
      <c r="E476" s="339"/>
      <c r="F476" s="339"/>
      <c r="G476" s="339"/>
      <c r="H476" s="339"/>
      <c r="I476" s="339"/>
      <c r="J476" s="339"/>
      <c r="K476" s="339"/>
      <c r="L476" s="339"/>
      <c r="M476" s="339"/>
      <c r="N476" s="339"/>
      <c r="O476" s="339"/>
      <c r="P476" s="339"/>
      <c r="Q476" s="339"/>
      <c r="R476" s="339"/>
      <c r="S476" s="339"/>
      <c r="T476" s="339"/>
      <c r="U476" s="339"/>
      <c r="V476" s="339"/>
      <c r="W476" s="339"/>
      <c r="X476" s="339"/>
      <c r="Y476" s="339"/>
      <c r="Z476" s="339"/>
    </row>
    <row r="477" ht="14.25" customHeight="1">
      <c r="A477" s="339"/>
      <c r="B477" s="339"/>
      <c r="C477" s="339"/>
      <c r="D477" s="339"/>
      <c r="E477" s="339"/>
      <c r="F477" s="339"/>
      <c r="G477" s="339"/>
      <c r="H477" s="339"/>
      <c r="I477" s="339"/>
      <c r="J477" s="339"/>
      <c r="K477" s="339"/>
      <c r="L477" s="339"/>
      <c r="M477" s="339"/>
      <c r="N477" s="339"/>
      <c r="O477" s="339"/>
      <c r="P477" s="339"/>
      <c r="Q477" s="339"/>
      <c r="R477" s="339"/>
      <c r="S477" s="339"/>
      <c r="T477" s="339"/>
      <c r="U477" s="339"/>
      <c r="V477" s="339"/>
      <c r="W477" s="339"/>
      <c r="X477" s="339"/>
      <c r="Y477" s="339"/>
      <c r="Z477" s="339"/>
    </row>
    <row r="478" ht="14.25" customHeight="1">
      <c r="A478" s="339"/>
      <c r="B478" s="339"/>
      <c r="C478" s="339"/>
      <c r="D478" s="339"/>
      <c r="E478" s="339"/>
      <c r="F478" s="339"/>
      <c r="G478" s="339"/>
      <c r="H478" s="339"/>
      <c r="I478" s="339"/>
      <c r="J478" s="339"/>
      <c r="K478" s="339"/>
      <c r="L478" s="339"/>
      <c r="M478" s="339"/>
      <c r="N478" s="339"/>
      <c r="O478" s="339"/>
      <c r="P478" s="339"/>
      <c r="Q478" s="339"/>
      <c r="R478" s="339"/>
      <c r="S478" s="339"/>
      <c r="T478" s="339"/>
      <c r="U478" s="339"/>
      <c r="V478" s="339"/>
      <c r="W478" s="339"/>
      <c r="X478" s="339"/>
      <c r="Y478" s="339"/>
      <c r="Z478" s="339"/>
    </row>
    <row r="479" ht="14.25" customHeight="1">
      <c r="A479" s="339"/>
      <c r="B479" s="339"/>
      <c r="C479" s="339"/>
      <c r="D479" s="339"/>
      <c r="E479" s="339"/>
      <c r="F479" s="339"/>
      <c r="G479" s="339"/>
      <c r="H479" s="339"/>
      <c r="I479" s="339"/>
      <c r="J479" s="339"/>
      <c r="K479" s="339"/>
      <c r="L479" s="339"/>
      <c r="M479" s="339"/>
      <c r="N479" s="339"/>
      <c r="O479" s="339"/>
      <c r="P479" s="339"/>
      <c r="Q479" s="339"/>
      <c r="R479" s="339"/>
      <c r="S479" s="339"/>
      <c r="T479" s="339"/>
      <c r="U479" s="339"/>
      <c r="V479" s="339"/>
      <c r="W479" s="339"/>
      <c r="X479" s="339"/>
      <c r="Y479" s="339"/>
      <c r="Z479" s="339"/>
    </row>
    <row r="480" ht="14.25" customHeight="1">
      <c r="A480" s="339"/>
      <c r="B480" s="339"/>
      <c r="C480" s="339"/>
      <c r="D480" s="339"/>
      <c r="E480" s="339"/>
      <c r="F480" s="339"/>
      <c r="G480" s="339"/>
      <c r="H480" s="339"/>
      <c r="I480" s="339"/>
      <c r="J480" s="339"/>
      <c r="K480" s="339"/>
      <c r="L480" s="339"/>
      <c r="M480" s="339"/>
      <c r="N480" s="339"/>
      <c r="O480" s="339"/>
      <c r="P480" s="339"/>
      <c r="Q480" s="339"/>
      <c r="R480" s="339"/>
      <c r="S480" s="339"/>
      <c r="T480" s="339"/>
      <c r="U480" s="339"/>
      <c r="V480" s="339"/>
      <c r="W480" s="339"/>
      <c r="X480" s="339"/>
      <c r="Y480" s="339"/>
      <c r="Z480" s="339"/>
    </row>
    <row r="481" ht="14.25" customHeight="1">
      <c r="A481" s="339"/>
      <c r="B481" s="339"/>
      <c r="C481" s="339"/>
      <c r="D481" s="339"/>
      <c r="E481" s="339"/>
      <c r="F481" s="339"/>
      <c r="G481" s="339"/>
      <c r="H481" s="339"/>
      <c r="I481" s="339"/>
      <c r="J481" s="339"/>
      <c r="K481" s="339"/>
      <c r="L481" s="339"/>
      <c r="M481" s="339"/>
      <c r="N481" s="339"/>
      <c r="O481" s="339"/>
      <c r="P481" s="339"/>
      <c r="Q481" s="339"/>
      <c r="R481" s="339"/>
      <c r="S481" s="339"/>
      <c r="T481" s="339"/>
      <c r="U481" s="339"/>
      <c r="V481" s="339"/>
      <c r="W481" s="339"/>
      <c r="X481" s="339"/>
      <c r="Y481" s="339"/>
      <c r="Z481" s="339"/>
    </row>
    <row r="482" ht="14.25" customHeight="1">
      <c r="A482" s="339"/>
      <c r="B482" s="339"/>
      <c r="C482" s="339"/>
      <c r="D482" s="339"/>
      <c r="E482" s="339"/>
      <c r="F482" s="339"/>
      <c r="G482" s="339"/>
      <c r="H482" s="339"/>
      <c r="I482" s="339"/>
      <c r="J482" s="339"/>
      <c r="K482" s="339"/>
      <c r="L482" s="339"/>
      <c r="M482" s="339"/>
      <c r="N482" s="339"/>
      <c r="O482" s="339"/>
      <c r="P482" s="339"/>
      <c r="Q482" s="339"/>
      <c r="R482" s="339"/>
      <c r="S482" s="339"/>
      <c r="T482" s="339"/>
      <c r="U482" s="339"/>
      <c r="V482" s="339"/>
      <c r="W482" s="339"/>
      <c r="X482" s="339"/>
      <c r="Y482" s="339"/>
      <c r="Z482" s="339"/>
    </row>
    <row r="483" ht="14.25" customHeight="1">
      <c r="A483" s="339"/>
      <c r="B483" s="339"/>
      <c r="C483" s="339"/>
      <c r="D483" s="339"/>
      <c r="E483" s="339"/>
      <c r="F483" s="339"/>
      <c r="G483" s="339"/>
      <c r="H483" s="339"/>
      <c r="I483" s="339"/>
      <c r="J483" s="339"/>
      <c r="K483" s="339"/>
      <c r="L483" s="339"/>
      <c r="M483" s="339"/>
      <c r="N483" s="339"/>
      <c r="O483" s="339"/>
      <c r="P483" s="339"/>
      <c r="Q483" s="339"/>
      <c r="R483" s="339"/>
      <c r="S483" s="339"/>
      <c r="T483" s="339"/>
      <c r="U483" s="339"/>
      <c r="V483" s="339"/>
      <c r="W483" s="339"/>
      <c r="X483" s="339"/>
      <c r="Y483" s="339"/>
      <c r="Z483" s="339"/>
    </row>
    <row r="484" ht="14.25" customHeight="1">
      <c r="A484" s="339"/>
      <c r="B484" s="339"/>
      <c r="C484" s="339"/>
      <c r="D484" s="339"/>
      <c r="E484" s="339"/>
      <c r="F484" s="339"/>
      <c r="G484" s="339"/>
      <c r="H484" s="339"/>
      <c r="I484" s="339"/>
      <c r="J484" s="339"/>
      <c r="K484" s="339"/>
      <c r="L484" s="339"/>
      <c r="M484" s="339"/>
      <c r="N484" s="339"/>
      <c r="O484" s="339"/>
      <c r="P484" s="339"/>
      <c r="Q484" s="339"/>
      <c r="R484" s="339"/>
      <c r="S484" s="339"/>
      <c r="T484" s="339"/>
      <c r="U484" s="339"/>
      <c r="V484" s="339"/>
      <c r="W484" s="339"/>
      <c r="X484" s="339"/>
      <c r="Y484" s="339"/>
      <c r="Z484" s="339"/>
    </row>
    <row r="485" ht="14.25" customHeight="1">
      <c r="A485" s="339"/>
      <c r="B485" s="339"/>
      <c r="C485" s="339"/>
      <c r="D485" s="339"/>
      <c r="E485" s="339"/>
      <c r="F485" s="339"/>
      <c r="G485" s="339"/>
      <c r="H485" s="339"/>
      <c r="I485" s="339"/>
      <c r="J485" s="339"/>
      <c r="K485" s="339"/>
      <c r="L485" s="339"/>
      <c r="M485" s="339"/>
      <c r="N485" s="339"/>
      <c r="O485" s="339"/>
      <c r="P485" s="339"/>
      <c r="Q485" s="339"/>
      <c r="R485" s="339"/>
      <c r="S485" s="339"/>
      <c r="T485" s="339"/>
      <c r="U485" s="339"/>
      <c r="V485" s="339"/>
      <c r="W485" s="339"/>
      <c r="X485" s="339"/>
      <c r="Y485" s="339"/>
      <c r="Z485" s="339"/>
    </row>
    <row r="486" ht="14.25" customHeight="1">
      <c r="A486" s="339"/>
      <c r="B486" s="339"/>
      <c r="C486" s="339"/>
      <c r="D486" s="339"/>
      <c r="E486" s="339"/>
      <c r="F486" s="339"/>
      <c r="G486" s="339"/>
      <c r="H486" s="339"/>
      <c r="I486" s="339"/>
      <c r="J486" s="339"/>
      <c r="K486" s="339"/>
      <c r="L486" s="339"/>
      <c r="M486" s="339"/>
      <c r="N486" s="339"/>
      <c r="O486" s="339"/>
      <c r="P486" s="339"/>
      <c r="Q486" s="339"/>
      <c r="R486" s="339"/>
      <c r="S486" s="339"/>
      <c r="T486" s="339"/>
      <c r="U486" s="339"/>
      <c r="V486" s="339"/>
      <c r="W486" s="339"/>
      <c r="X486" s="339"/>
      <c r="Y486" s="339"/>
      <c r="Z486" s="339"/>
    </row>
    <row r="487" ht="14.25" customHeight="1">
      <c r="A487" s="339"/>
      <c r="B487" s="339"/>
      <c r="C487" s="339"/>
      <c r="D487" s="339"/>
      <c r="E487" s="339"/>
      <c r="F487" s="339"/>
      <c r="G487" s="339"/>
      <c r="H487" s="339"/>
      <c r="I487" s="339"/>
      <c r="J487" s="339"/>
      <c r="K487" s="339"/>
      <c r="L487" s="339"/>
      <c r="M487" s="339"/>
      <c r="N487" s="339"/>
      <c r="O487" s="339"/>
      <c r="P487" s="339"/>
      <c r="Q487" s="339"/>
      <c r="R487" s="339"/>
      <c r="S487" s="339"/>
      <c r="T487" s="339"/>
      <c r="U487" s="339"/>
      <c r="V487" s="339"/>
      <c r="W487" s="339"/>
      <c r="X487" s="339"/>
      <c r="Y487" s="339"/>
      <c r="Z487" s="339"/>
    </row>
    <row r="488" ht="14.25" customHeight="1">
      <c r="A488" s="339"/>
      <c r="B488" s="339"/>
      <c r="C488" s="339"/>
      <c r="D488" s="339"/>
      <c r="E488" s="339"/>
      <c r="F488" s="339"/>
      <c r="G488" s="339"/>
      <c r="H488" s="339"/>
      <c r="I488" s="339"/>
      <c r="J488" s="339"/>
      <c r="K488" s="339"/>
      <c r="L488" s="339"/>
      <c r="M488" s="339"/>
      <c r="N488" s="339"/>
      <c r="O488" s="339"/>
      <c r="P488" s="339"/>
      <c r="Q488" s="339"/>
      <c r="R488" s="339"/>
      <c r="S488" s="339"/>
      <c r="T488" s="339"/>
      <c r="U488" s="339"/>
      <c r="V488" s="339"/>
      <c r="W488" s="339"/>
      <c r="X488" s="339"/>
      <c r="Y488" s="339"/>
      <c r="Z488" s="339"/>
    </row>
    <row r="489" ht="14.25" customHeight="1">
      <c r="A489" s="339"/>
      <c r="B489" s="339"/>
      <c r="C489" s="339"/>
      <c r="D489" s="339"/>
      <c r="E489" s="339"/>
      <c r="F489" s="339"/>
      <c r="G489" s="339"/>
      <c r="H489" s="339"/>
      <c r="I489" s="339"/>
      <c r="J489" s="339"/>
      <c r="K489" s="339"/>
      <c r="L489" s="339"/>
      <c r="M489" s="339"/>
      <c r="N489" s="339"/>
      <c r="O489" s="339"/>
      <c r="P489" s="339"/>
      <c r="Q489" s="339"/>
      <c r="R489" s="339"/>
      <c r="S489" s="339"/>
      <c r="T489" s="339"/>
      <c r="U489" s="339"/>
      <c r="V489" s="339"/>
      <c r="W489" s="339"/>
      <c r="X489" s="339"/>
      <c r="Y489" s="339"/>
      <c r="Z489" s="339"/>
    </row>
    <row r="490" ht="14.25" customHeight="1">
      <c r="A490" s="339"/>
      <c r="B490" s="339"/>
      <c r="C490" s="339"/>
      <c r="D490" s="339"/>
      <c r="E490" s="339"/>
      <c r="F490" s="339"/>
      <c r="G490" s="339"/>
      <c r="H490" s="339"/>
      <c r="I490" s="339"/>
      <c r="J490" s="339"/>
      <c r="K490" s="339"/>
      <c r="L490" s="339"/>
      <c r="M490" s="339"/>
      <c r="N490" s="339"/>
      <c r="O490" s="339"/>
      <c r="P490" s="339"/>
      <c r="Q490" s="339"/>
      <c r="R490" s="339"/>
      <c r="S490" s="339"/>
      <c r="T490" s="339"/>
      <c r="U490" s="339"/>
      <c r="V490" s="339"/>
      <c r="W490" s="339"/>
      <c r="X490" s="339"/>
      <c r="Y490" s="339"/>
      <c r="Z490" s="339"/>
    </row>
    <row r="491" ht="14.25" customHeight="1">
      <c r="A491" s="339"/>
      <c r="B491" s="339"/>
      <c r="C491" s="339"/>
      <c r="D491" s="339"/>
      <c r="E491" s="339"/>
      <c r="F491" s="339"/>
      <c r="G491" s="339"/>
      <c r="H491" s="339"/>
      <c r="I491" s="339"/>
      <c r="J491" s="339"/>
      <c r="K491" s="339"/>
      <c r="L491" s="339"/>
      <c r="M491" s="339"/>
      <c r="N491" s="339"/>
      <c r="O491" s="339"/>
      <c r="P491" s="339"/>
      <c r="Q491" s="339"/>
      <c r="R491" s="339"/>
      <c r="S491" s="339"/>
      <c r="T491" s="339"/>
      <c r="U491" s="339"/>
      <c r="V491" s="339"/>
      <c r="W491" s="339"/>
      <c r="X491" s="339"/>
      <c r="Y491" s="339"/>
      <c r="Z491" s="339"/>
    </row>
    <row r="492" ht="14.25" customHeight="1">
      <c r="A492" s="339"/>
      <c r="B492" s="339"/>
      <c r="C492" s="339"/>
      <c r="D492" s="339"/>
      <c r="E492" s="339"/>
      <c r="F492" s="339"/>
      <c r="G492" s="339"/>
      <c r="H492" s="339"/>
      <c r="I492" s="339"/>
      <c r="J492" s="339"/>
      <c r="K492" s="339"/>
      <c r="L492" s="339"/>
      <c r="M492" s="339"/>
      <c r="N492" s="339"/>
      <c r="O492" s="339"/>
      <c r="P492" s="339"/>
      <c r="Q492" s="339"/>
      <c r="R492" s="339"/>
      <c r="S492" s="339"/>
      <c r="T492" s="339"/>
      <c r="U492" s="339"/>
      <c r="V492" s="339"/>
      <c r="W492" s="339"/>
      <c r="X492" s="339"/>
      <c r="Y492" s="339"/>
      <c r="Z492" s="339"/>
    </row>
    <row r="493" ht="14.25" customHeight="1">
      <c r="A493" s="339"/>
      <c r="B493" s="339"/>
      <c r="C493" s="339"/>
      <c r="D493" s="339"/>
      <c r="E493" s="339"/>
      <c r="F493" s="339"/>
      <c r="G493" s="339"/>
      <c r="H493" s="339"/>
      <c r="I493" s="339"/>
      <c r="J493" s="339"/>
      <c r="K493" s="339"/>
      <c r="L493" s="339"/>
      <c r="M493" s="339"/>
      <c r="N493" s="339"/>
      <c r="O493" s="339"/>
      <c r="P493" s="339"/>
      <c r="Q493" s="339"/>
      <c r="R493" s="339"/>
      <c r="S493" s="339"/>
      <c r="T493" s="339"/>
      <c r="U493" s="339"/>
      <c r="V493" s="339"/>
      <c r="W493" s="339"/>
      <c r="X493" s="339"/>
      <c r="Y493" s="339"/>
      <c r="Z493" s="339"/>
    </row>
    <row r="494" ht="14.25" customHeight="1">
      <c r="A494" s="339"/>
      <c r="B494" s="339"/>
      <c r="C494" s="339"/>
      <c r="D494" s="339"/>
      <c r="E494" s="339"/>
      <c r="F494" s="339"/>
      <c r="G494" s="339"/>
      <c r="H494" s="339"/>
      <c r="I494" s="339"/>
      <c r="J494" s="339"/>
      <c r="K494" s="339"/>
      <c r="L494" s="339"/>
      <c r="M494" s="339"/>
      <c r="N494" s="339"/>
      <c r="O494" s="339"/>
      <c r="P494" s="339"/>
      <c r="Q494" s="339"/>
      <c r="R494" s="339"/>
      <c r="S494" s="339"/>
      <c r="T494" s="339"/>
      <c r="U494" s="339"/>
      <c r="V494" s="339"/>
      <c r="W494" s="339"/>
      <c r="X494" s="339"/>
      <c r="Y494" s="339"/>
      <c r="Z494" s="339"/>
    </row>
    <row r="495" ht="14.25" customHeight="1">
      <c r="A495" s="339"/>
      <c r="B495" s="339"/>
      <c r="C495" s="339"/>
      <c r="D495" s="339"/>
      <c r="E495" s="339"/>
      <c r="F495" s="339"/>
      <c r="G495" s="339"/>
      <c r="H495" s="339"/>
      <c r="I495" s="339"/>
      <c r="J495" s="339"/>
      <c r="K495" s="339"/>
      <c r="L495" s="339"/>
      <c r="M495" s="339"/>
      <c r="N495" s="339"/>
      <c r="O495" s="339"/>
      <c r="P495" s="339"/>
      <c r="Q495" s="339"/>
      <c r="R495" s="339"/>
      <c r="S495" s="339"/>
      <c r="T495" s="339"/>
      <c r="U495" s="339"/>
      <c r="V495" s="339"/>
      <c r="W495" s="339"/>
      <c r="X495" s="339"/>
      <c r="Y495" s="339"/>
      <c r="Z495" s="339"/>
    </row>
    <row r="496" ht="14.25" customHeight="1">
      <c r="A496" s="339"/>
      <c r="B496" s="339"/>
      <c r="C496" s="339"/>
      <c r="D496" s="339"/>
      <c r="E496" s="339"/>
      <c r="F496" s="339"/>
      <c r="G496" s="339"/>
      <c r="H496" s="339"/>
      <c r="I496" s="339"/>
      <c r="J496" s="339"/>
      <c r="K496" s="339"/>
      <c r="L496" s="339"/>
      <c r="M496" s="339"/>
      <c r="N496" s="339"/>
      <c r="O496" s="339"/>
      <c r="P496" s="339"/>
      <c r="Q496" s="339"/>
      <c r="R496" s="339"/>
      <c r="S496" s="339"/>
      <c r="T496" s="339"/>
      <c r="U496" s="339"/>
      <c r="V496" s="339"/>
      <c r="W496" s="339"/>
      <c r="X496" s="339"/>
      <c r="Y496" s="339"/>
      <c r="Z496" s="339"/>
    </row>
    <row r="497" ht="14.25" customHeight="1">
      <c r="A497" s="339"/>
      <c r="B497" s="339"/>
      <c r="C497" s="339"/>
      <c r="D497" s="339"/>
      <c r="E497" s="339"/>
      <c r="F497" s="339"/>
      <c r="G497" s="339"/>
      <c r="H497" s="339"/>
      <c r="I497" s="339"/>
      <c r="J497" s="339"/>
      <c r="K497" s="339"/>
      <c r="L497" s="339"/>
      <c r="M497" s="339"/>
      <c r="N497" s="339"/>
      <c r="O497" s="339"/>
      <c r="P497" s="339"/>
      <c r="Q497" s="339"/>
      <c r="R497" s="339"/>
      <c r="S497" s="339"/>
      <c r="T497" s="339"/>
      <c r="U497" s="339"/>
      <c r="V497" s="339"/>
      <c r="W497" s="339"/>
      <c r="X497" s="339"/>
      <c r="Y497" s="339"/>
      <c r="Z497" s="339"/>
    </row>
    <row r="498" ht="14.25" customHeight="1">
      <c r="A498" s="339"/>
      <c r="B498" s="339"/>
      <c r="C498" s="339"/>
      <c r="D498" s="339"/>
      <c r="E498" s="339"/>
      <c r="F498" s="339"/>
      <c r="G498" s="339"/>
      <c r="H498" s="339"/>
      <c r="I498" s="339"/>
      <c r="J498" s="339"/>
      <c r="K498" s="339"/>
      <c r="L498" s="339"/>
      <c r="M498" s="339"/>
      <c r="N498" s="339"/>
      <c r="O498" s="339"/>
      <c r="P498" s="339"/>
      <c r="Q498" s="339"/>
      <c r="R498" s="339"/>
      <c r="S498" s="339"/>
      <c r="T498" s="339"/>
      <c r="U498" s="339"/>
      <c r="V498" s="339"/>
      <c r="W498" s="339"/>
      <c r="X498" s="339"/>
      <c r="Y498" s="339"/>
      <c r="Z498" s="339"/>
    </row>
    <row r="499" ht="14.25" customHeight="1">
      <c r="A499" s="339"/>
      <c r="B499" s="339"/>
      <c r="C499" s="339"/>
      <c r="D499" s="339"/>
      <c r="E499" s="339"/>
      <c r="F499" s="339"/>
      <c r="G499" s="339"/>
      <c r="H499" s="339"/>
      <c r="I499" s="339"/>
      <c r="J499" s="339"/>
      <c r="K499" s="339"/>
      <c r="L499" s="339"/>
      <c r="M499" s="339"/>
      <c r="N499" s="339"/>
      <c r="O499" s="339"/>
      <c r="P499" s="339"/>
      <c r="Q499" s="339"/>
      <c r="R499" s="339"/>
      <c r="S499" s="339"/>
      <c r="T499" s="339"/>
      <c r="U499" s="339"/>
      <c r="V499" s="339"/>
      <c r="W499" s="339"/>
      <c r="X499" s="339"/>
      <c r="Y499" s="339"/>
      <c r="Z499" s="339"/>
    </row>
    <row r="500" ht="14.25" customHeight="1">
      <c r="A500" s="339"/>
      <c r="B500" s="339"/>
      <c r="C500" s="339"/>
      <c r="D500" s="339"/>
      <c r="E500" s="339"/>
      <c r="F500" s="339"/>
      <c r="G500" s="339"/>
      <c r="H500" s="339"/>
      <c r="I500" s="339"/>
      <c r="J500" s="339"/>
      <c r="K500" s="339"/>
      <c r="L500" s="339"/>
      <c r="M500" s="339"/>
      <c r="N500" s="339"/>
      <c r="O500" s="339"/>
      <c r="P500" s="339"/>
      <c r="Q500" s="339"/>
      <c r="R500" s="339"/>
      <c r="S500" s="339"/>
      <c r="T500" s="339"/>
      <c r="U500" s="339"/>
      <c r="V500" s="339"/>
      <c r="W500" s="339"/>
      <c r="X500" s="339"/>
      <c r="Y500" s="339"/>
      <c r="Z500" s="339"/>
    </row>
    <row r="501" ht="14.25" customHeight="1">
      <c r="A501" s="339"/>
      <c r="B501" s="339"/>
      <c r="C501" s="339"/>
      <c r="D501" s="339"/>
      <c r="E501" s="339"/>
      <c r="F501" s="339"/>
      <c r="G501" s="339"/>
      <c r="H501" s="339"/>
      <c r="I501" s="339"/>
      <c r="J501" s="339"/>
      <c r="K501" s="339"/>
      <c r="L501" s="339"/>
      <c r="M501" s="339"/>
      <c r="N501" s="339"/>
      <c r="O501" s="339"/>
      <c r="P501" s="339"/>
      <c r="Q501" s="339"/>
      <c r="R501" s="339"/>
      <c r="S501" s="339"/>
      <c r="T501" s="339"/>
      <c r="U501" s="339"/>
      <c r="V501" s="339"/>
      <c r="W501" s="339"/>
      <c r="X501" s="339"/>
      <c r="Y501" s="339"/>
      <c r="Z501" s="339"/>
    </row>
    <row r="502" ht="14.25" customHeight="1">
      <c r="A502" s="339"/>
      <c r="B502" s="339"/>
      <c r="C502" s="339"/>
      <c r="D502" s="339"/>
      <c r="E502" s="339"/>
      <c r="F502" s="339"/>
      <c r="G502" s="339"/>
      <c r="H502" s="339"/>
      <c r="I502" s="339"/>
      <c r="J502" s="339"/>
      <c r="K502" s="339"/>
      <c r="L502" s="339"/>
      <c r="M502" s="339"/>
      <c r="N502" s="339"/>
      <c r="O502" s="339"/>
      <c r="P502" s="339"/>
      <c r="Q502" s="339"/>
      <c r="R502" s="339"/>
      <c r="S502" s="339"/>
      <c r="T502" s="339"/>
      <c r="U502" s="339"/>
      <c r="V502" s="339"/>
      <c r="W502" s="339"/>
      <c r="X502" s="339"/>
      <c r="Y502" s="339"/>
      <c r="Z502" s="339"/>
    </row>
    <row r="503" ht="14.25" customHeight="1">
      <c r="A503" s="339"/>
      <c r="B503" s="339"/>
      <c r="C503" s="339"/>
      <c r="D503" s="339"/>
      <c r="E503" s="339"/>
      <c r="F503" s="339"/>
      <c r="G503" s="339"/>
      <c r="H503" s="339"/>
      <c r="I503" s="339"/>
      <c r="J503" s="339"/>
      <c r="K503" s="339"/>
      <c r="L503" s="339"/>
      <c r="M503" s="339"/>
      <c r="N503" s="339"/>
      <c r="O503" s="339"/>
      <c r="P503" s="339"/>
      <c r="Q503" s="339"/>
      <c r="R503" s="339"/>
      <c r="S503" s="339"/>
      <c r="T503" s="339"/>
      <c r="U503" s="339"/>
      <c r="V503" s="339"/>
      <c r="W503" s="339"/>
      <c r="X503" s="339"/>
      <c r="Y503" s="339"/>
      <c r="Z503" s="339"/>
    </row>
    <row r="504" ht="14.25" customHeight="1">
      <c r="A504" s="339"/>
      <c r="B504" s="339"/>
      <c r="C504" s="339"/>
      <c r="D504" s="339"/>
      <c r="E504" s="339"/>
      <c r="F504" s="339"/>
      <c r="G504" s="339"/>
      <c r="H504" s="339"/>
      <c r="I504" s="339"/>
      <c r="J504" s="339"/>
      <c r="K504" s="339"/>
      <c r="L504" s="339"/>
      <c r="M504" s="339"/>
      <c r="N504" s="339"/>
      <c r="O504" s="339"/>
      <c r="P504" s="339"/>
      <c r="Q504" s="339"/>
      <c r="R504" s="339"/>
      <c r="S504" s="339"/>
      <c r="T504" s="339"/>
      <c r="U504" s="339"/>
      <c r="V504" s="339"/>
      <c r="W504" s="339"/>
      <c r="X504" s="339"/>
      <c r="Y504" s="339"/>
      <c r="Z504" s="339"/>
    </row>
    <row r="505" ht="14.25" customHeight="1">
      <c r="A505" s="339"/>
      <c r="B505" s="339"/>
      <c r="C505" s="339"/>
      <c r="D505" s="339"/>
      <c r="E505" s="339"/>
      <c r="F505" s="339"/>
      <c r="G505" s="339"/>
      <c r="H505" s="339"/>
      <c r="I505" s="339"/>
      <c r="J505" s="339"/>
      <c r="K505" s="339"/>
      <c r="L505" s="339"/>
      <c r="M505" s="339"/>
      <c r="N505" s="339"/>
      <c r="O505" s="339"/>
      <c r="P505" s="339"/>
      <c r="Q505" s="339"/>
      <c r="R505" s="339"/>
      <c r="S505" s="339"/>
      <c r="T505" s="339"/>
      <c r="U505" s="339"/>
      <c r="V505" s="339"/>
      <c r="W505" s="339"/>
      <c r="X505" s="339"/>
      <c r="Y505" s="339"/>
      <c r="Z505" s="339"/>
    </row>
    <row r="506" ht="14.25" customHeight="1">
      <c r="A506" s="339"/>
      <c r="B506" s="339"/>
      <c r="C506" s="339"/>
      <c r="D506" s="339"/>
      <c r="E506" s="339"/>
      <c r="F506" s="339"/>
      <c r="G506" s="339"/>
      <c r="H506" s="339"/>
      <c r="I506" s="339"/>
      <c r="J506" s="339"/>
      <c r="K506" s="339"/>
      <c r="L506" s="339"/>
      <c r="M506" s="339"/>
      <c r="N506" s="339"/>
      <c r="O506" s="339"/>
      <c r="P506" s="339"/>
      <c r="Q506" s="339"/>
      <c r="R506" s="339"/>
      <c r="S506" s="339"/>
      <c r="T506" s="339"/>
      <c r="U506" s="339"/>
      <c r="V506" s="339"/>
      <c r="W506" s="339"/>
      <c r="X506" s="339"/>
      <c r="Y506" s="339"/>
      <c r="Z506" s="339"/>
    </row>
    <row r="507" ht="14.25" customHeight="1">
      <c r="A507" s="339"/>
      <c r="B507" s="339"/>
      <c r="C507" s="339"/>
      <c r="D507" s="339"/>
      <c r="E507" s="339"/>
      <c r="F507" s="339"/>
      <c r="G507" s="339"/>
      <c r="H507" s="339"/>
      <c r="I507" s="339"/>
      <c r="J507" s="339"/>
      <c r="K507" s="339"/>
      <c r="L507" s="339"/>
      <c r="M507" s="339"/>
      <c r="N507" s="339"/>
      <c r="O507" s="339"/>
      <c r="P507" s="339"/>
      <c r="Q507" s="339"/>
      <c r="R507" s="339"/>
      <c r="S507" s="339"/>
      <c r="T507" s="339"/>
      <c r="U507" s="339"/>
      <c r="V507" s="339"/>
      <c r="W507" s="339"/>
      <c r="X507" s="339"/>
      <c r="Y507" s="339"/>
      <c r="Z507" s="339"/>
    </row>
    <row r="508" ht="14.25" customHeight="1">
      <c r="A508" s="339"/>
      <c r="B508" s="339"/>
      <c r="C508" s="339"/>
      <c r="D508" s="339"/>
      <c r="E508" s="339"/>
      <c r="F508" s="339"/>
      <c r="G508" s="339"/>
      <c r="H508" s="339"/>
      <c r="I508" s="339"/>
      <c r="J508" s="339"/>
      <c r="K508" s="339"/>
      <c r="L508" s="339"/>
      <c r="M508" s="339"/>
      <c r="N508" s="339"/>
      <c r="O508" s="339"/>
      <c r="P508" s="339"/>
      <c r="Q508" s="339"/>
      <c r="R508" s="339"/>
      <c r="S508" s="339"/>
      <c r="T508" s="339"/>
      <c r="U508" s="339"/>
      <c r="V508" s="339"/>
      <c r="W508" s="339"/>
      <c r="X508" s="339"/>
      <c r="Y508" s="339"/>
      <c r="Z508" s="339"/>
    </row>
    <row r="509" ht="14.25" customHeight="1">
      <c r="A509" s="339"/>
      <c r="B509" s="339"/>
      <c r="C509" s="339"/>
      <c r="D509" s="339"/>
      <c r="E509" s="339"/>
      <c r="F509" s="339"/>
      <c r="G509" s="339"/>
      <c r="H509" s="339"/>
      <c r="I509" s="339"/>
      <c r="J509" s="339"/>
      <c r="K509" s="339"/>
      <c r="L509" s="339"/>
      <c r="M509" s="339"/>
      <c r="N509" s="339"/>
      <c r="O509" s="339"/>
      <c r="P509" s="339"/>
      <c r="Q509" s="339"/>
      <c r="R509" s="339"/>
      <c r="S509" s="339"/>
      <c r="T509" s="339"/>
      <c r="U509" s="339"/>
      <c r="V509" s="339"/>
      <c r="W509" s="339"/>
      <c r="X509" s="339"/>
      <c r="Y509" s="339"/>
      <c r="Z509" s="339"/>
    </row>
    <row r="510" ht="14.25" customHeight="1">
      <c r="A510" s="339"/>
      <c r="B510" s="339"/>
      <c r="C510" s="339"/>
      <c r="D510" s="339"/>
      <c r="E510" s="339"/>
      <c r="F510" s="339"/>
      <c r="G510" s="339"/>
      <c r="H510" s="339"/>
      <c r="I510" s="339"/>
      <c r="J510" s="339"/>
      <c r="K510" s="339"/>
      <c r="L510" s="339"/>
      <c r="M510" s="339"/>
      <c r="N510" s="339"/>
      <c r="O510" s="339"/>
      <c r="P510" s="339"/>
      <c r="Q510" s="339"/>
      <c r="R510" s="339"/>
      <c r="S510" s="339"/>
      <c r="T510" s="339"/>
      <c r="U510" s="339"/>
      <c r="V510" s="339"/>
      <c r="W510" s="339"/>
      <c r="X510" s="339"/>
      <c r="Y510" s="339"/>
      <c r="Z510" s="339"/>
    </row>
    <row r="511" ht="14.25" customHeight="1">
      <c r="A511" s="339"/>
      <c r="B511" s="339"/>
      <c r="C511" s="339"/>
      <c r="D511" s="339"/>
      <c r="E511" s="339"/>
      <c r="F511" s="339"/>
      <c r="G511" s="339"/>
      <c r="H511" s="339"/>
      <c r="I511" s="339"/>
      <c r="J511" s="339"/>
      <c r="K511" s="339"/>
      <c r="L511" s="339"/>
      <c r="M511" s="339"/>
      <c r="N511" s="339"/>
      <c r="O511" s="339"/>
      <c r="P511" s="339"/>
      <c r="Q511" s="339"/>
      <c r="R511" s="339"/>
      <c r="S511" s="339"/>
      <c r="T511" s="339"/>
      <c r="U511" s="339"/>
      <c r="V511" s="339"/>
      <c r="W511" s="339"/>
      <c r="X511" s="339"/>
      <c r="Y511" s="339"/>
      <c r="Z511" s="339"/>
    </row>
    <row r="512" ht="14.25" customHeight="1">
      <c r="A512" s="339"/>
      <c r="B512" s="339"/>
      <c r="C512" s="339"/>
      <c r="D512" s="339"/>
      <c r="E512" s="339"/>
      <c r="F512" s="339"/>
      <c r="G512" s="339"/>
      <c r="H512" s="339"/>
      <c r="I512" s="339"/>
      <c r="J512" s="339"/>
      <c r="K512" s="339"/>
      <c r="L512" s="339"/>
      <c r="M512" s="339"/>
      <c r="N512" s="339"/>
      <c r="O512" s="339"/>
      <c r="P512" s="339"/>
      <c r="Q512" s="339"/>
      <c r="R512" s="339"/>
      <c r="S512" s="339"/>
      <c r="T512" s="339"/>
      <c r="U512" s="339"/>
      <c r="V512" s="339"/>
      <c r="W512" s="339"/>
      <c r="X512" s="339"/>
      <c r="Y512" s="339"/>
      <c r="Z512" s="339"/>
    </row>
    <row r="513" ht="14.25" customHeight="1">
      <c r="A513" s="339"/>
      <c r="B513" s="339"/>
      <c r="C513" s="339"/>
      <c r="D513" s="339"/>
      <c r="E513" s="339"/>
      <c r="F513" s="339"/>
      <c r="G513" s="339"/>
      <c r="H513" s="339"/>
      <c r="I513" s="339"/>
      <c r="J513" s="339"/>
      <c r="K513" s="339"/>
      <c r="L513" s="339"/>
      <c r="M513" s="339"/>
      <c r="N513" s="339"/>
      <c r="O513" s="339"/>
      <c r="P513" s="339"/>
      <c r="Q513" s="339"/>
      <c r="R513" s="339"/>
      <c r="S513" s="339"/>
      <c r="T513" s="339"/>
      <c r="U513" s="339"/>
      <c r="V513" s="339"/>
      <c r="W513" s="339"/>
      <c r="X513" s="339"/>
      <c r="Y513" s="339"/>
      <c r="Z513" s="339"/>
    </row>
    <row r="514" ht="14.25" customHeight="1">
      <c r="A514" s="339"/>
      <c r="B514" s="339"/>
      <c r="C514" s="339"/>
      <c r="D514" s="339"/>
      <c r="E514" s="339"/>
      <c r="F514" s="339"/>
      <c r="G514" s="339"/>
      <c r="H514" s="339"/>
      <c r="I514" s="339"/>
      <c r="J514" s="339"/>
      <c r="K514" s="339"/>
      <c r="L514" s="339"/>
      <c r="M514" s="339"/>
      <c r="N514" s="339"/>
      <c r="O514" s="339"/>
      <c r="P514" s="339"/>
      <c r="Q514" s="339"/>
      <c r="R514" s="339"/>
      <c r="S514" s="339"/>
      <c r="T514" s="339"/>
      <c r="U514" s="339"/>
      <c r="V514" s="339"/>
      <c r="W514" s="339"/>
      <c r="X514" s="339"/>
      <c r="Y514" s="339"/>
      <c r="Z514" s="339"/>
    </row>
    <row r="515" ht="14.25" customHeight="1">
      <c r="A515" s="339"/>
      <c r="B515" s="339"/>
      <c r="C515" s="339"/>
      <c r="D515" s="339"/>
      <c r="E515" s="339"/>
      <c r="F515" s="339"/>
      <c r="G515" s="339"/>
      <c r="H515" s="339"/>
      <c r="I515" s="339"/>
      <c r="J515" s="339"/>
      <c r="K515" s="339"/>
      <c r="L515" s="339"/>
      <c r="M515" s="339"/>
      <c r="N515" s="339"/>
      <c r="O515" s="339"/>
      <c r="P515" s="339"/>
      <c r="Q515" s="339"/>
      <c r="R515" s="339"/>
      <c r="S515" s="339"/>
      <c r="T515" s="339"/>
      <c r="U515" s="339"/>
      <c r="V515" s="339"/>
      <c r="W515" s="339"/>
      <c r="X515" s="339"/>
      <c r="Y515" s="339"/>
      <c r="Z515" s="339"/>
    </row>
    <row r="516" ht="14.25" customHeight="1">
      <c r="A516" s="339"/>
      <c r="B516" s="339"/>
      <c r="C516" s="339"/>
      <c r="D516" s="339"/>
      <c r="E516" s="339"/>
      <c r="F516" s="339"/>
      <c r="G516" s="339"/>
      <c r="H516" s="339"/>
      <c r="I516" s="339"/>
      <c r="J516" s="339"/>
      <c r="K516" s="339"/>
      <c r="L516" s="339"/>
      <c r="M516" s="339"/>
      <c r="N516" s="339"/>
      <c r="O516" s="339"/>
      <c r="P516" s="339"/>
      <c r="Q516" s="339"/>
      <c r="R516" s="339"/>
      <c r="S516" s="339"/>
      <c r="T516" s="339"/>
      <c r="U516" s="339"/>
      <c r="V516" s="339"/>
      <c r="W516" s="339"/>
      <c r="X516" s="339"/>
      <c r="Y516" s="339"/>
      <c r="Z516" s="339"/>
    </row>
    <row r="517" ht="14.25" customHeight="1">
      <c r="A517" s="339"/>
      <c r="B517" s="339"/>
      <c r="C517" s="339"/>
      <c r="D517" s="339"/>
      <c r="E517" s="339"/>
      <c r="F517" s="339"/>
      <c r="G517" s="339"/>
      <c r="H517" s="339"/>
      <c r="I517" s="339"/>
      <c r="J517" s="339"/>
      <c r="K517" s="339"/>
      <c r="L517" s="339"/>
      <c r="M517" s="339"/>
      <c r="N517" s="339"/>
      <c r="O517" s="339"/>
      <c r="P517" s="339"/>
      <c r="Q517" s="339"/>
      <c r="R517" s="339"/>
      <c r="S517" s="339"/>
      <c r="T517" s="339"/>
      <c r="U517" s="339"/>
      <c r="V517" s="339"/>
      <c r="W517" s="339"/>
      <c r="X517" s="339"/>
      <c r="Y517" s="339"/>
      <c r="Z517" s="339"/>
    </row>
    <row r="518" ht="14.25" customHeight="1">
      <c r="A518" s="339"/>
      <c r="B518" s="339"/>
      <c r="C518" s="339"/>
      <c r="D518" s="339"/>
      <c r="E518" s="339"/>
      <c r="F518" s="339"/>
      <c r="G518" s="339"/>
      <c r="H518" s="339"/>
      <c r="I518" s="339"/>
      <c r="J518" s="339"/>
      <c r="K518" s="339"/>
      <c r="L518" s="339"/>
      <c r="M518" s="339"/>
      <c r="N518" s="339"/>
      <c r="O518" s="339"/>
      <c r="P518" s="339"/>
      <c r="Q518" s="339"/>
      <c r="R518" s="339"/>
      <c r="S518" s="339"/>
      <c r="T518" s="339"/>
      <c r="U518" s="339"/>
      <c r="V518" s="339"/>
      <c r="W518" s="339"/>
      <c r="X518" s="339"/>
      <c r="Y518" s="339"/>
      <c r="Z518" s="339"/>
    </row>
    <row r="519" ht="14.25" customHeight="1">
      <c r="A519" s="339"/>
      <c r="B519" s="339"/>
      <c r="C519" s="339"/>
      <c r="D519" s="339"/>
      <c r="E519" s="339"/>
      <c r="F519" s="339"/>
      <c r="G519" s="339"/>
      <c r="H519" s="339"/>
      <c r="I519" s="339"/>
      <c r="J519" s="339"/>
      <c r="K519" s="339"/>
      <c r="L519" s="339"/>
      <c r="M519" s="339"/>
      <c r="N519" s="339"/>
      <c r="O519" s="339"/>
      <c r="P519" s="339"/>
      <c r="Q519" s="339"/>
      <c r="R519" s="339"/>
      <c r="S519" s="339"/>
      <c r="T519" s="339"/>
      <c r="U519" s="339"/>
      <c r="V519" s="339"/>
      <c r="W519" s="339"/>
      <c r="X519" s="339"/>
      <c r="Y519" s="339"/>
      <c r="Z519" s="339"/>
    </row>
    <row r="520" ht="14.25" customHeight="1">
      <c r="A520" s="339"/>
      <c r="B520" s="339"/>
      <c r="C520" s="339"/>
      <c r="D520" s="339"/>
      <c r="E520" s="339"/>
      <c r="F520" s="339"/>
      <c r="G520" s="339"/>
      <c r="H520" s="339"/>
      <c r="I520" s="339"/>
      <c r="J520" s="339"/>
      <c r="K520" s="339"/>
      <c r="L520" s="339"/>
      <c r="M520" s="339"/>
      <c r="N520" s="339"/>
      <c r="O520" s="339"/>
      <c r="P520" s="339"/>
      <c r="Q520" s="339"/>
      <c r="R520" s="339"/>
      <c r="S520" s="339"/>
      <c r="T520" s="339"/>
      <c r="U520" s="339"/>
      <c r="V520" s="339"/>
      <c r="W520" s="339"/>
      <c r="X520" s="339"/>
      <c r="Y520" s="339"/>
      <c r="Z520" s="339"/>
    </row>
    <row r="521" ht="14.25" customHeight="1">
      <c r="A521" s="339"/>
      <c r="B521" s="339"/>
      <c r="C521" s="339"/>
      <c r="D521" s="339"/>
      <c r="E521" s="339"/>
      <c r="F521" s="339"/>
      <c r="G521" s="339"/>
      <c r="H521" s="339"/>
      <c r="I521" s="339"/>
      <c r="J521" s="339"/>
      <c r="K521" s="339"/>
      <c r="L521" s="339"/>
      <c r="M521" s="339"/>
      <c r="N521" s="339"/>
      <c r="O521" s="339"/>
      <c r="P521" s="339"/>
      <c r="Q521" s="339"/>
      <c r="R521" s="339"/>
      <c r="S521" s="339"/>
      <c r="T521" s="339"/>
      <c r="U521" s="339"/>
      <c r="V521" s="339"/>
      <c r="W521" s="339"/>
      <c r="X521" s="339"/>
      <c r="Y521" s="339"/>
      <c r="Z521" s="339"/>
    </row>
    <row r="522" ht="14.25" customHeight="1">
      <c r="A522" s="339"/>
      <c r="B522" s="339"/>
      <c r="C522" s="339"/>
      <c r="D522" s="339"/>
      <c r="E522" s="339"/>
      <c r="F522" s="339"/>
      <c r="G522" s="339"/>
      <c r="H522" s="339"/>
      <c r="I522" s="339"/>
      <c r="J522" s="339"/>
      <c r="K522" s="339"/>
      <c r="L522" s="339"/>
      <c r="M522" s="339"/>
      <c r="N522" s="339"/>
      <c r="O522" s="339"/>
      <c r="P522" s="339"/>
      <c r="Q522" s="339"/>
      <c r="R522" s="339"/>
      <c r="S522" s="339"/>
      <c r="T522" s="339"/>
      <c r="U522" s="339"/>
      <c r="V522" s="339"/>
      <c r="W522" s="339"/>
      <c r="X522" s="339"/>
      <c r="Y522" s="339"/>
      <c r="Z522" s="339"/>
    </row>
    <row r="523" ht="14.25" customHeight="1">
      <c r="A523" s="339"/>
      <c r="B523" s="339"/>
      <c r="C523" s="339"/>
      <c r="D523" s="339"/>
      <c r="E523" s="339"/>
      <c r="F523" s="339"/>
      <c r="G523" s="339"/>
      <c r="H523" s="339"/>
      <c r="I523" s="339"/>
      <c r="J523" s="339"/>
      <c r="K523" s="339"/>
      <c r="L523" s="339"/>
      <c r="M523" s="339"/>
      <c r="N523" s="339"/>
      <c r="O523" s="339"/>
      <c r="P523" s="339"/>
      <c r="Q523" s="339"/>
      <c r="R523" s="339"/>
      <c r="S523" s="339"/>
      <c r="T523" s="339"/>
      <c r="U523" s="339"/>
      <c r="V523" s="339"/>
      <c r="W523" s="339"/>
      <c r="X523" s="339"/>
      <c r="Y523" s="339"/>
      <c r="Z523" s="339"/>
    </row>
    <row r="524" ht="14.25" customHeight="1">
      <c r="A524" s="339"/>
      <c r="B524" s="339"/>
      <c r="C524" s="339"/>
      <c r="D524" s="339"/>
      <c r="E524" s="339"/>
      <c r="F524" s="339"/>
      <c r="G524" s="339"/>
      <c r="H524" s="339"/>
      <c r="I524" s="339"/>
      <c r="J524" s="339"/>
      <c r="K524" s="339"/>
      <c r="L524" s="339"/>
      <c r="M524" s="339"/>
      <c r="N524" s="339"/>
      <c r="O524" s="339"/>
      <c r="P524" s="339"/>
      <c r="Q524" s="339"/>
      <c r="R524" s="339"/>
      <c r="S524" s="339"/>
      <c r="T524" s="339"/>
      <c r="U524" s="339"/>
      <c r="V524" s="339"/>
      <c r="W524" s="339"/>
      <c r="X524" s="339"/>
      <c r="Y524" s="339"/>
      <c r="Z524" s="339"/>
    </row>
    <row r="525" ht="14.25" customHeight="1">
      <c r="A525" s="339"/>
      <c r="B525" s="339"/>
      <c r="C525" s="339"/>
      <c r="D525" s="339"/>
      <c r="E525" s="339"/>
      <c r="F525" s="339"/>
      <c r="G525" s="339"/>
      <c r="H525" s="339"/>
      <c r="I525" s="339"/>
      <c r="J525" s="339"/>
      <c r="K525" s="339"/>
      <c r="L525" s="339"/>
      <c r="M525" s="339"/>
      <c r="N525" s="339"/>
      <c r="O525" s="339"/>
      <c r="P525" s="339"/>
      <c r="Q525" s="339"/>
      <c r="R525" s="339"/>
      <c r="S525" s="339"/>
      <c r="T525" s="339"/>
      <c r="U525" s="339"/>
      <c r="V525" s="339"/>
      <c r="W525" s="339"/>
      <c r="X525" s="339"/>
      <c r="Y525" s="339"/>
      <c r="Z525" s="339"/>
    </row>
    <row r="526" ht="14.25" customHeight="1">
      <c r="A526" s="339"/>
      <c r="B526" s="339"/>
      <c r="C526" s="339"/>
      <c r="D526" s="339"/>
      <c r="E526" s="339"/>
      <c r="F526" s="339"/>
      <c r="G526" s="339"/>
      <c r="H526" s="339"/>
      <c r="I526" s="339"/>
      <c r="J526" s="339"/>
      <c r="K526" s="339"/>
      <c r="L526" s="339"/>
      <c r="M526" s="339"/>
      <c r="N526" s="339"/>
      <c r="O526" s="339"/>
      <c r="P526" s="339"/>
      <c r="Q526" s="339"/>
      <c r="R526" s="339"/>
      <c r="S526" s="339"/>
      <c r="T526" s="339"/>
      <c r="U526" s="339"/>
      <c r="V526" s="339"/>
      <c r="W526" s="339"/>
      <c r="X526" s="339"/>
      <c r="Y526" s="339"/>
      <c r="Z526" s="339"/>
    </row>
    <row r="527" ht="14.25" customHeight="1">
      <c r="A527" s="339"/>
      <c r="B527" s="339"/>
      <c r="C527" s="339"/>
      <c r="D527" s="339"/>
      <c r="E527" s="339"/>
      <c r="F527" s="339"/>
      <c r="G527" s="339"/>
      <c r="H527" s="339"/>
      <c r="I527" s="339"/>
      <c r="J527" s="339"/>
      <c r="K527" s="339"/>
      <c r="L527" s="339"/>
      <c r="M527" s="339"/>
      <c r="N527" s="339"/>
      <c r="O527" s="339"/>
      <c r="P527" s="339"/>
      <c r="Q527" s="339"/>
      <c r="R527" s="339"/>
      <c r="S527" s="339"/>
      <c r="T527" s="339"/>
      <c r="U527" s="339"/>
      <c r="V527" s="339"/>
      <c r="W527" s="339"/>
      <c r="X527" s="339"/>
      <c r="Y527" s="339"/>
      <c r="Z527" s="339"/>
    </row>
    <row r="528" ht="14.25" customHeight="1">
      <c r="A528" s="339"/>
      <c r="B528" s="339"/>
      <c r="C528" s="339"/>
      <c r="D528" s="339"/>
      <c r="E528" s="339"/>
      <c r="F528" s="339"/>
      <c r="G528" s="339"/>
      <c r="H528" s="339"/>
      <c r="I528" s="339"/>
      <c r="J528" s="339"/>
      <c r="K528" s="339"/>
      <c r="L528" s="339"/>
      <c r="M528" s="339"/>
      <c r="N528" s="339"/>
      <c r="O528" s="339"/>
      <c r="P528" s="339"/>
      <c r="Q528" s="339"/>
      <c r="R528" s="339"/>
      <c r="S528" s="339"/>
      <c r="T528" s="339"/>
      <c r="U528" s="339"/>
      <c r="V528" s="339"/>
      <c r="W528" s="339"/>
      <c r="X528" s="339"/>
      <c r="Y528" s="339"/>
      <c r="Z528" s="339"/>
    </row>
    <row r="529" ht="14.25" customHeight="1">
      <c r="A529" s="339"/>
      <c r="B529" s="339"/>
      <c r="C529" s="339"/>
      <c r="D529" s="339"/>
      <c r="E529" s="339"/>
      <c r="F529" s="339"/>
      <c r="G529" s="339"/>
      <c r="H529" s="339"/>
      <c r="I529" s="339"/>
      <c r="J529" s="339"/>
      <c r="K529" s="339"/>
      <c r="L529" s="339"/>
      <c r="M529" s="339"/>
      <c r="N529" s="339"/>
      <c r="O529" s="339"/>
      <c r="P529" s="339"/>
      <c r="Q529" s="339"/>
      <c r="R529" s="339"/>
      <c r="S529" s="339"/>
      <c r="T529" s="339"/>
      <c r="U529" s="339"/>
      <c r="V529" s="339"/>
      <c r="W529" s="339"/>
      <c r="X529" s="339"/>
      <c r="Y529" s="339"/>
      <c r="Z529" s="339"/>
    </row>
    <row r="530" ht="14.25" customHeight="1">
      <c r="A530" s="339"/>
      <c r="B530" s="339"/>
      <c r="C530" s="339"/>
      <c r="D530" s="339"/>
      <c r="E530" s="339"/>
      <c r="F530" s="339"/>
      <c r="G530" s="339"/>
      <c r="H530" s="339"/>
      <c r="I530" s="339"/>
      <c r="J530" s="339"/>
      <c r="K530" s="339"/>
      <c r="L530" s="339"/>
      <c r="M530" s="339"/>
      <c r="N530" s="339"/>
      <c r="O530" s="339"/>
      <c r="P530" s="339"/>
      <c r="Q530" s="339"/>
      <c r="R530" s="339"/>
      <c r="S530" s="339"/>
      <c r="T530" s="339"/>
      <c r="U530" s="339"/>
      <c r="V530" s="339"/>
      <c r="W530" s="339"/>
      <c r="X530" s="339"/>
      <c r="Y530" s="339"/>
      <c r="Z530" s="339"/>
    </row>
    <row r="531" ht="14.25" customHeight="1">
      <c r="A531" s="339"/>
      <c r="B531" s="339"/>
      <c r="C531" s="339"/>
      <c r="D531" s="339"/>
      <c r="E531" s="339"/>
      <c r="F531" s="339"/>
      <c r="G531" s="339"/>
      <c r="H531" s="339"/>
      <c r="I531" s="339"/>
      <c r="J531" s="339"/>
      <c r="K531" s="339"/>
      <c r="L531" s="339"/>
      <c r="M531" s="339"/>
      <c r="N531" s="339"/>
      <c r="O531" s="339"/>
      <c r="P531" s="339"/>
      <c r="Q531" s="339"/>
      <c r="R531" s="339"/>
      <c r="S531" s="339"/>
      <c r="T531" s="339"/>
      <c r="U531" s="339"/>
      <c r="V531" s="339"/>
      <c r="W531" s="339"/>
      <c r="X531" s="339"/>
      <c r="Y531" s="339"/>
      <c r="Z531" s="339"/>
    </row>
    <row r="532" ht="14.25" customHeight="1">
      <c r="A532" s="339"/>
      <c r="B532" s="339"/>
      <c r="C532" s="339"/>
      <c r="D532" s="339"/>
      <c r="E532" s="339"/>
      <c r="F532" s="339"/>
      <c r="G532" s="339"/>
      <c r="H532" s="339"/>
      <c r="I532" s="339"/>
      <c r="J532" s="339"/>
      <c r="K532" s="339"/>
      <c r="L532" s="339"/>
      <c r="M532" s="339"/>
      <c r="N532" s="339"/>
      <c r="O532" s="339"/>
      <c r="P532" s="339"/>
      <c r="Q532" s="339"/>
      <c r="R532" s="339"/>
      <c r="S532" s="339"/>
      <c r="T532" s="339"/>
      <c r="U532" s="339"/>
      <c r="V532" s="339"/>
      <c r="W532" s="339"/>
      <c r="X532" s="339"/>
      <c r="Y532" s="339"/>
      <c r="Z532" s="339"/>
    </row>
    <row r="533" ht="14.25" customHeight="1">
      <c r="A533" s="339"/>
      <c r="B533" s="339"/>
      <c r="C533" s="339"/>
      <c r="D533" s="339"/>
      <c r="E533" s="339"/>
      <c r="F533" s="339"/>
      <c r="G533" s="339"/>
      <c r="H533" s="339"/>
      <c r="I533" s="339"/>
      <c r="J533" s="339"/>
      <c r="K533" s="339"/>
      <c r="L533" s="339"/>
      <c r="M533" s="339"/>
      <c r="N533" s="339"/>
      <c r="O533" s="339"/>
      <c r="P533" s="339"/>
      <c r="Q533" s="339"/>
      <c r="R533" s="339"/>
      <c r="S533" s="339"/>
      <c r="T533" s="339"/>
      <c r="U533" s="339"/>
      <c r="V533" s="339"/>
      <c r="W533" s="339"/>
      <c r="X533" s="339"/>
      <c r="Y533" s="339"/>
      <c r="Z533" s="339"/>
    </row>
    <row r="534" ht="14.25" customHeight="1">
      <c r="A534" s="339"/>
      <c r="B534" s="339"/>
      <c r="C534" s="339"/>
      <c r="D534" s="339"/>
      <c r="E534" s="339"/>
      <c r="F534" s="339"/>
      <c r="G534" s="339"/>
      <c r="H534" s="339"/>
      <c r="I534" s="339"/>
      <c r="J534" s="339"/>
      <c r="K534" s="339"/>
      <c r="L534" s="339"/>
      <c r="M534" s="339"/>
      <c r="N534" s="339"/>
      <c r="O534" s="339"/>
      <c r="P534" s="339"/>
      <c r="Q534" s="339"/>
      <c r="R534" s="339"/>
      <c r="S534" s="339"/>
      <c r="T534" s="339"/>
      <c r="U534" s="339"/>
      <c r="V534" s="339"/>
      <c r="W534" s="339"/>
      <c r="X534" s="339"/>
      <c r="Y534" s="339"/>
      <c r="Z534" s="339"/>
    </row>
    <row r="535" ht="14.25" customHeight="1">
      <c r="A535" s="339"/>
      <c r="B535" s="339"/>
      <c r="C535" s="339"/>
      <c r="D535" s="339"/>
      <c r="E535" s="339"/>
      <c r="F535" s="339"/>
      <c r="G535" s="339"/>
      <c r="H535" s="339"/>
      <c r="I535" s="339"/>
      <c r="J535" s="339"/>
      <c r="K535" s="339"/>
      <c r="L535" s="339"/>
      <c r="M535" s="339"/>
      <c r="N535" s="339"/>
      <c r="O535" s="339"/>
      <c r="P535" s="339"/>
      <c r="Q535" s="339"/>
      <c r="R535" s="339"/>
      <c r="S535" s="339"/>
      <c r="T535" s="339"/>
      <c r="U535" s="339"/>
      <c r="V535" s="339"/>
      <c r="W535" s="339"/>
      <c r="X535" s="339"/>
      <c r="Y535" s="339"/>
      <c r="Z535" s="339"/>
    </row>
    <row r="536" ht="14.25" customHeight="1">
      <c r="A536" s="339"/>
      <c r="B536" s="339"/>
      <c r="C536" s="339"/>
      <c r="D536" s="339"/>
      <c r="E536" s="339"/>
      <c r="F536" s="339"/>
      <c r="G536" s="339"/>
      <c r="H536" s="339"/>
      <c r="I536" s="339"/>
      <c r="J536" s="339"/>
      <c r="K536" s="339"/>
      <c r="L536" s="339"/>
      <c r="M536" s="339"/>
      <c r="N536" s="339"/>
      <c r="O536" s="339"/>
      <c r="P536" s="339"/>
      <c r="Q536" s="339"/>
      <c r="R536" s="339"/>
      <c r="S536" s="339"/>
      <c r="T536" s="339"/>
      <c r="U536" s="339"/>
      <c r="V536" s="339"/>
      <c r="W536" s="339"/>
      <c r="X536" s="339"/>
      <c r="Y536" s="339"/>
      <c r="Z536" s="339"/>
    </row>
    <row r="537" ht="14.25" customHeight="1">
      <c r="A537" s="339"/>
      <c r="B537" s="339"/>
      <c r="C537" s="339"/>
      <c r="D537" s="339"/>
      <c r="E537" s="339"/>
      <c r="F537" s="339"/>
      <c r="G537" s="339"/>
      <c r="H537" s="339"/>
      <c r="I537" s="339"/>
      <c r="J537" s="339"/>
      <c r="K537" s="339"/>
      <c r="L537" s="339"/>
      <c r="M537" s="339"/>
      <c r="N537" s="339"/>
      <c r="O537" s="339"/>
      <c r="P537" s="339"/>
      <c r="Q537" s="339"/>
      <c r="R537" s="339"/>
      <c r="S537" s="339"/>
      <c r="T537" s="339"/>
      <c r="U537" s="339"/>
      <c r="V537" s="339"/>
      <c r="W537" s="339"/>
      <c r="X537" s="339"/>
      <c r="Y537" s="339"/>
      <c r="Z537" s="339"/>
    </row>
    <row r="538" ht="14.25" customHeight="1">
      <c r="A538" s="339"/>
      <c r="B538" s="339"/>
      <c r="C538" s="339"/>
      <c r="D538" s="339"/>
      <c r="E538" s="339"/>
      <c r="F538" s="339"/>
      <c r="G538" s="339"/>
      <c r="H538" s="339"/>
      <c r="I538" s="339"/>
      <c r="J538" s="339"/>
      <c r="K538" s="339"/>
      <c r="L538" s="339"/>
      <c r="M538" s="339"/>
      <c r="N538" s="339"/>
      <c r="O538" s="339"/>
      <c r="P538" s="339"/>
      <c r="Q538" s="339"/>
      <c r="R538" s="339"/>
      <c r="S538" s="339"/>
      <c r="T538" s="339"/>
      <c r="U538" s="339"/>
      <c r="V538" s="339"/>
      <c r="W538" s="339"/>
      <c r="X538" s="339"/>
      <c r="Y538" s="339"/>
      <c r="Z538" s="339"/>
    </row>
    <row r="539" ht="14.25" customHeight="1">
      <c r="A539" s="339"/>
      <c r="B539" s="339"/>
      <c r="C539" s="339"/>
      <c r="D539" s="339"/>
      <c r="E539" s="339"/>
      <c r="F539" s="339"/>
      <c r="G539" s="339"/>
      <c r="H539" s="339"/>
      <c r="I539" s="339"/>
      <c r="J539" s="339"/>
      <c r="K539" s="339"/>
      <c r="L539" s="339"/>
      <c r="M539" s="339"/>
      <c r="N539" s="339"/>
      <c r="O539" s="339"/>
      <c r="P539" s="339"/>
      <c r="Q539" s="339"/>
      <c r="R539" s="339"/>
      <c r="S539" s="339"/>
      <c r="T539" s="339"/>
      <c r="U539" s="339"/>
      <c r="V539" s="339"/>
      <c r="W539" s="339"/>
      <c r="X539" s="339"/>
      <c r="Y539" s="339"/>
      <c r="Z539" s="339"/>
    </row>
    <row r="540" ht="14.25" customHeight="1">
      <c r="A540" s="339"/>
      <c r="B540" s="339"/>
      <c r="C540" s="339"/>
      <c r="D540" s="339"/>
      <c r="E540" s="339"/>
      <c r="F540" s="339"/>
      <c r="G540" s="339"/>
      <c r="H540" s="339"/>
      <c r="I540" s="339"/>
      <c r="J540" s="339"/>
      <c r="K540" s="339"/>
      <c r="L540" s="339"/>
      <c r="M540" s="339"/>
      <c r="N540" s="339"/>
      <c r="O540" s="339"/>
      <c r="P540" s="339"/>
      <c r="Q540" s="339"/>
      <c r="R540" s="339"/>
      <c r="S540" s="339"/>
      <c r="T540" s="339"/>
      <c r="U540" s="339"/>
      <c r="V540" s="339"/>
      <c r="W540" s="339"/>
      <c r="X540" s="339"/>
      <c r="Y540" s="339"/>
      <c r="Z540" s="339"/>
    </row>
    <row r="541" ht="14.25" customHeight="1">
      <c r="A541" s="339"/>
      <c r="B541" s="339"/>
      <c r="C541" s="339"/>
      <c r="D541" s="339"/>
      <c r="E541" s="339"/>
      <c r="F541" s="339"/>
      <c r="G541" s="339"/>
      <c r="H541" s="339"/>
      <c r="I541" s="339"/>
      <c r="J541" s="339"/>
      <c r="K541" s="339"/>
      <c r="L541" s="339"/>
      <c r="M541" s="339"/>
      <c r="N541" s="339"/>
      <c r="O541" s="339"/>
      <c r="P541" s="339"/>
      <c r="Q541" s="339"/>
      <c r="R541" s="339"/>
      <c r="S541" s="339"/>
      <c r="T541" s="339"/>
      <c r="U541" s="339"/>
      <c r="V541" s="339"/>
      <c r="W541" s="339"/>
      <c r="X541" s="339"/>
      <c r="Y541" s="339"/>
      <c r="Z541" s="339"/>
    </row>
    <row r="542" ht="14.25" customHeight="1">
      <c r="A542" s="339"/>
      <c r="B542" s="339"/>
      <c r="C542" s="339"/>
      <c r="D542" s="339"/>
      <c r="E542" s="339"/>
      <c r="F542" s="339"/>
      <c r="G542" s="339"/>
      <c r="H542" s="339"/>
      <c r="I542" s="339"/>
      <c r="J542" s="339"/>
      <c r="K542" s="339"/>
      <c r="L542" s="339"/>
      <c r="M542" s="339"/>
      <c r="N542" s="339"/>
      <c r="O542" s="339"/>
      <c r="P542" s="339"/>
      <c r="Q542" s="339"/>
      <c r="R542" s="339"/>
      <c r="S542" s="339"/>
      <c r="T542" s="339"/>
      <c r="U542" s="339"/>
      <c r="V542" s="339"/>
      <c r="W542" s="339"/>
      <c r="X542" s="339"/>
      <c r="Y542" s="339"/>
      <c r="Z542" s="339"/>
    </row>
    <row r="543" ht="14.25" customHeight="1">
      <c r="A543" s="339"/>
      <c r="B543" s="339"/>
      <c r="C543" s="339"/>
      <c r="D543" s="339"/>
      <c r="E543" s="339"/>
      <c r="F543" s="339"/>
      <c r="G543" s="339"/>
      <c r="H543" s="339"/>
      <c r="I543" s="339"/>
      <c r="J543" s="339"/>
      <c r="K543" s="339"/>
      <c r="L543" s="339"/>
      <c r="M543" s="339"/>
      <c r="N543" s="339"/>
      <c r="O543" s="339"/>
      <c r="P543" s="339"/>
      <c r="Q543" s="339"/>
      <c r="R543" s="339"/>
      <c r="S543" s="339"/>
      <c r="T543" s="339"/>
      <c r="U543" s="339"/>
      <c r="V543" s="339"/>
      <c r="W543" s="339"/>
      <c r="X543" s="339"/>
      <c r="Y543" s="339"/>
      <c r="Z543" s="339"/>
    </row>
    <row r="544" ht="14.25" customHeight="1">
      <c r="A544" s="339"/>
      <c r="B544" s="339"/>
      <c r="C544" s="339"/>
      <c r="D544" s="339"/>
      <c r="E544" s="339"/>
      <c r="F544" s="339"/>
      <c r="G544" s="339"/>
      <c r="H544" s="339"/>
      <c r="I544" s="339"/>
      <c r="J544" s="339"/>
      <c r="K544" s="339"/>
      <c r="L544" s="339"/>
      <c r="M544" s="339"/>
      <c r="N544" s="339"/>
      <c r="O544" s="339"/>
      <c r="P544" s="339"/>
      <c r="Q544" s="339"/>
      <c r="R544" s="339"/>
      <c r="S544" s="339"/>
      <c r="T544" s="339"/>
      <c r="U544" s="339"/>
      <c r="V544" s="339"/>
      <c r="W544" s="339"/>
      <c r="X544" s="339"/>
      <c r="Y544" s="339"/>
      <c r="Z544" s="339"/>
    </row>
    <row r="545" ht="14.25" customHeight="1">
      <c r="A545" s="339"/>
      <c r="B545" s="339"/>
      <c r="C545" s="339"/>
      <c r="D545" s="339"/>
      <c r="E545" s="339"/>
      <c r="F545" s="339"/>
      <c r="G545" s="339"/>
      <c r="H545" s="339"/>
      <c r="I545" s="339"/>
      <c r="J545" s="339"/>
      <c r="K545" s="339"/>
      <c r="L545" s="339"/>
      <c r="M545" s="339"/>
      <c r="N545" s="339"/>
      <c r="O545" s="339"/>
      <c r="P545" s="339"/>
      <c r="Q545" s="339"/>
      <c r="R545" s="339"/>
      <c r="S545" s="339"/>
      <c r="T545" s="339"/>
      <c r="U545" s="339"/>
      <c r="V545" s="339"/>
      <c r="W545" s="339"/>
      <c r="X545" s="339"/>
      <c r="Y545" s="339"/>
      <c r="Z545" s="339"/>
    </row>
    <row r="546" ht="14.25" customHeight="1">
      <c r="A546" s="339"/>
      <c r="B546" s="339"/>
      <c r="C546" s="339"/>
      <c r="D546" s="339"/>
      <c r="E546" s="339"/>
      <c r="F546" s="339"/>
      <c r="G546" s="339"/>
      <c r="H546" s="339"/>
      <c r="I546" s="339"/>
      <c r="J546" s="339"/>
      <c r="K546" s="339"/>
      <c r="L546" s="339"/>
      <c r="M546" s="339"/>
      <c r="N546" s="339"/>
      <c r="O546" s="339"/>
      <c r="P546" s="339"/>
      <c r="Q546" s="339"/>
      <c r="R546" s="339"/>
      <c r="S546" s="339"/>
      <c r="T546" s="339"/>
      <c r="U546" s="339"/>
      <c r="V546" s="339"/>
      <c r="W546" s="339"/>
      <c r="X546" s="339"/>
      <c r="Y546" s="339"/>
      <c r="Z546" s="339"/>
    </row>
    <row r="547" ht="14.25" customHeight="1">
      <c r="A547" s="339"/>
      <c r="B547" s="339"/>
      <c r="C547" s="339"/>
      <c r="D547" s="339"/>
      <c r="E547" s="339"/>
      <c r="F547" s="339"/>
      <c r="G547" s="339"/>
      <c r="H547" s="339"/>
      <c r="I547" s="339"/>
      <c r="J547" s="339"/>
      <c r="K547" s="339"/>
      <c r="L547" s="339"/>
      <c r="M547" s="339"/>
      <c r="N547" s="339"/>
      <c r="O547" s="339"/>
      <c r="P547" s="339"/>
      <c r="Q547" s="339"/>
      <c r="R547" s="339"/>
      <c r="S547" s="339"/>
      <c r="T547" s="339"/>
      <c r="U547" s="339"/>
      <c r="V547" s="339"/>
      <c r="W547" s="339"/>
      <c r="X547" s="339"/>
      <c r="Y547" s="339"/>
      <c r="Z547" s="339"/>
    </row>
    <row r="548" ht="14.25" customHeight="1">
      <c r="A548" s="339"/>
      <c r="B548" s="339"/>
      <c r="C548" s="339"/>
      <c r="D548" s="339"/>
      <c r="E548" s="339"/>
      <c r="F548" s="339"/>
      <c r="G548" s="339"/>
      <c r="H548" s="339"/>
      <c r="I548" s="339"/>
      <c r="J548" s="339"/>
      <c r="K548" s="339"/>
      <c r="L548" s="339"/>
      <c r="M548" s="339"/>
      <c r="N548" s="339"/>
      <c r="O548" s="339"/>
      <c r="P548" s="339"/>
      <c r="Q548" s="339"/>
      <c r="R548" s="339"/>
      <c r="S548" s="339"/>
      <c r="T548" s="339"/>
      <c r="U548" s="339"/>
      <c r="V548" s="339"/>
      <c r="W548" s="339"/>
      <c r="X548" s="339"/>
      <c r="Y548" s="339"/>
      <c r="Z548" s="339"/>
    </row>
    <row r="549" ht="14.25" customHeight="1">
      <c r="A549" s="339"/>
      <c r="B549" s="339"/>
      <c r="C549" s="339"/>
      <c r="D549" s="339"/>
      <c r="E549" s="339"/>
      <c r="F549" s="339"/>
      <c r="G549" s="339"/>
      <c r="H549" s="339"/>
      <c r="I549" s="339"/>
      <c r="J549" s="339"/>
      <c r="K549" s="339"/>
      <c r="L549" s="339"/>
      <c r="M549" s="339"/>
      <c r="N549" s="339"/>
      <c r="O549" s="339"/>
      <c r="P549" s="339"/>
      <c r="Q549" s="339"/>
      <c r="R549" s="339"/>
      <c r="S549" s="339"/>
      <c r="T549" s="339"/>
      <c r="U549" s="339"/>
      <c r="V549" s="339"/>
      <c r="W549" s="339"/>
      <c r="X549" s="339"/>
      <c r="Y549" s="339"/>
      <c r="Z549" s="339"/>
    </row>
    <row r="550" ht="14.25" customHeight="1">
      <c r="A550" s="339"/>
      <c r="B550" s="339"/>
      <c r="C550" s="339"/>
      <c r="D550" s="339"/>
      <c r="E550" s="339"/>
      <c r="F550" s="339"/>
      <c r="G550" s="339"/>
      <c r="H550" s="339"/>
      <c r="I550" s="339"/>
      <c r="J550" s="339"/>
      <c r="K550" s="339"/>
      <c r="L550" s="339"/>
      <c r="M550" s="339"/>
      <c r="N550" s="339"/>
      <c r="O550" s="339"/>
      <c r="P550" s="339"/>
      <c r="Q550" s="339"/>
      <c r="R550" s="339"/>
      <c r="S550" s="339"/>
      <c r="T550" s="339"/>
      <c r="U550" s="339"/>
      <c r="V550" s="339"/>
      <c r="W550" s="339"/>
      <c r="X550" s="339"/>
      <c r="Y550" s="339"/>
      <c r="Z550" s="339"/>
    </row>
    <row r="551" ht="14.25" customHeight="1">
      <c r="A551" s="339"/>
      <c r="B551" s="339"/>
      <c r="C551" s="339"/>
      <c r="D551" s="339"/>
      <c r="E551" s="339"/>
      <c r="F551" s="339"/>
      <c r="G551" s="339"/>
      <c r="H551" s="339"/>
      <c r="I551" s="339"/>
      <c r="J551" s="339"/>
      <c r="K551" s="339"/>
      <c r="L551" s="339"/>
      <c r="M551" s="339"/>
      <c r="N551" s="339"/>
      <c r="O551" s="339"/>
      <c r="P551" s="339"/>
      <c r="Q551" s="339"/>
      <c r="R551" s="339"/>
      <c r="S551" s="339"/>
      <c r="T551" s="339"/>
      <c r="U551" s="339"/>
      <c r="V551" s="339"/>
      <c r="W551" s="339"/>
      <c r="X551" s="339"/>
      <c r="Y551" s="339"/>
      <c r="Z551" s="339"/>
    </row>
    <row r="552" ht="14.25" customHeight="1">
      <c r="A552" s="339"/>
      <c r="B552" s="339"/>
      <c r="C552" s="339"/>
      <c r="D552" s="339"/>
      <c r="E552" s="339"/>
      <c r="F552" s="339"/>
      <c r="G552" s="339"/>
      <c r="H552" s="339"/>
      <c r="I552" s="339"/>
      <c r="J552" s="339"/>
      <c r="K552" s="339"/>
      <c r="L552" s="339"/>
      <c r="M552" s="339"/>
      <c r="N552" s="339"/>
      <c r="O552" s="339"/>
      <c r="P552" s="339"/>
      <c r="Q552" s="339"/>
      <c r="R552" s="339"/>
      <c r="S552" s="339"/>
      <c r="T552" s="339"/>
      <c r="U552" s="339"/>
      <c r="V552" s="339"/>
      <c r="W552" s="339"/>
      <c r="X552" s="339"/>
      <c r="Y552" s="339"/>
      <c r="Z552" s="339"/>
    </row>
    <row r="553" ht="14.25" customHeight="1">
      <c r="A553" s="339"/>
      <c r="B553" s="339"/>
      <c r="C553" s="339"/>
      <c r="D553" s="339"/>
      <c r="E553" s="339"/>
      <c r="F553" s="339"/>
      <c r="G553" s="339"/>
      <c r="H553" s="339"/>
      <c r="I553" s="339"/>
      <c r="J553" s="339"/>
      <c r="K553" s="339"/>
      <c r="L553" s="339"/>
      <c r="M553" s="339"/>
      <c r="N553" s="339"/>
      <c r="O553" s="339"/>
      <c r="P553" s="339"/>
      <c r="Q553" s="339"/>
      <c r="R553" s="339"/>
      <c r="S553" s="339"/>
      <c r="T553" s="339"/>
      <c r="U553" s="339"/>
      <c r="V553" s="339"/>
      <c r="W553" s="339"/>
      <c r="X553" s="339"/>
      <c r="Y553" s="339"/>
      <c r="Z553" s="339"/>
    </row>
    <row r="554" ht="14.25" customHeight="1">
      <c r="A554" s="339"/>
      <c r="B554" s="339"/>
      <c r="C554" s="339"/>
      <c r="D554" s="339"/>
      <c r="E554" s="339"/>
      <c r="F554" s="339"/>
      <c r="G554" s="339"/>
      <c r="H554" s="339"/>
      <c r="I554" s="339"/>
      <c r="J554" s="339"/>
      <c r="K554" s="339"/>
      <c r="L554" s="339"/>
      <c r="M554" s="339"/>
      <c r="N554" s="339"/>
      <c r="O554" s="339"/>
      <c r="P554" s="339"/>
      <c r="Q554" s="339"/>
      <c r="R554" s="339"/>
      <c r="S554" s="339"/>
      <c r="T554" s="339"/>
      <c r="U554" s="339"/>
      <c r="V554" s="339"/>
      <c r="W554" s="339"/>
      <c r="X554" s="339"/>
      <c r="Y554" s="339"/>
      <c r="Z554" s="339"/>
    </row>
    <row r="555" ht="14.25" customHeight="1">
      <c r="A555" s="339"/>
      <c r="B555" s="339"/>
      <c r="C555" s="339"/>
      <c r="D555" s="339"/>
      <c r="E555" s="339"/>
      <c r="F555" s="339"/>
      <c r="G555" s="339"/>
      <c r="H555" s="339"/>
      <c r="I555" s="339"/>
      <c r="J555" s="339"/>
      <c r="K555" s="339"/>
      <c r="L555" s="339"/>
      <c r="M555" s="339"/>
      <c r="N555" s="339"/>
      <c r="O555" s="339"/>
      <c r="P555" s="339"/>
      <c r="Q555" s="339"/>
      <c r="R555" s="339"/>
      <c r="S555" s="339"/>
      <c r="T555" s="339"/>
      <c r="U555" s="339"/>
      <c r="V555" s="339"/>
      <c r="W555" s="339"/>
      <c r="X555" s="339"/>
      <c r="Y555" s="339"/>
      <c r="Z555" s="339"/>
    </row>
    <row r="556" ht="14.25" customHeight="1">
      <c r="A556" s="339"/>
      <c r="B556" s="339"/>
      <c r="C556" s="339"/>
      <c r="D556" s="339"/>
      <c r="E556" s="339"/>
      <c r="F556" s="339"/>
      <c r="G556" s="339"/>
      <c r="H556" s="339"/>
      <c r="I556" s="339"/>
      <c r="J556" s="339"/>
      <c r="K556" s="339"/>
      <c r="L556" s="339"/>
      <c r="M556" s="339"/>
      <c r="N556" s="339"/>
      <c r="O556" s="339"/>
      <c r="P556" s="339"/>
      <c r="Q556" s="339"/>
      <c r="R556" s="339"/>
      <c r="S556" s="339"/>
      <c r="T556" s="339"/>
      <c r="U556" s="339"/>
      <c r="V556" s="339"/>
      <c r="W556" s="339"/>
      <c r="X556" s="339"/>
      <c r="Y556" s="339"/>
      <c r="Z556" s="339"/>
    </row>
    <row r="557" ht="14.25" customHeight="1">
      <c r="A557" s="339"/>
      <c r="B557" s="339"/>
      <c r="C557" s="339"/>
      <c r="D557" s="339"/>
      <c r="E557" s="339"/>
      <c r="F557" s="339"/>
      <c r="G557" s="339"/>
      <c r="H557" s="339"/>
      <c r="I557" s="339"/>
      <c r="J557" s="339"/>
      <c r="K557" s="339"/>
      <c r="L557" s="339"/>
      <c r="M557" s="339"/>
      <c r="N557" s="339"/>
      <c r="O557" s="339"/>
      <c r="P557" s="339"/>
      <c r="Q557" s="339"/>
      <c r="R557" s="339"/>
      <c r="S557" s="339"/>
      <c r="T557" s="339"/>
      <c r="U557" s="339"/>
      <c r="V557" s="339"/>
      <c r="W557" s="339"/>
      <c r="X557" s="339"/>
      <c r="Y557" s="339"/>
      <c r="Z557" s="339"/>
    </row>
    <row r="558" ht="14.25" customHeight="1">
      <c r="A558" s="339"/>
      <c r="B558" s="339"/>
      <c r="C558" s="339"/>
      <c r="D558" s="339"/>
      <c r="E558" s="339"/>
      <c r="F558" s="339"/>
      <c r="G558" s="339"/>
      <c r="H558" s="339"/>
      <c r="I558" s="339"/>
      <c r="J558" s="339"/>
      <c r="K558" s="339"/>
      <c r="L558" s="339"/>
      <c r="M558" s="339"/>
      <c r="N558" s="339"/>
      <c r="O558" s="339"/>
      <c r="P558" s="339"/>
      <c r="Q558" s="339"/>
      <c r="R558" s="339"/>
      <c r="S558" s="339"/>
      <c r="T558" s="339"/>
      <c r="U558" s="339"/>
      <c r="V558" s="339"/>
      <c r="W558" s="339"/>
      <c r="X558" s="339"/>
      <c r="Y558" s="339"/>
      <c r="Z558" s="339"/>
    </row>
    <row r="559" ht="14.25" customHeight="1">
      <c r="A559" s="339"/>
      <c r="B559" s="339"/>
      <c r="C559" s="339"/>
      <c r="D559" s="339"/>
      <c r="E559" s="339"/>
      <c r="F559" s="339"/>
      <c r="G559" s="339"/>
      <c r="H559" s="339"/>
      <c r="I559" s="339"/>
      <c r="J559" s="339"/>
      <c r="K559" s="339"/>
      <c r="L559" s="339"/>
      <c r="M559" s="339"/>
      <c r="N559" s="339"/>
      <c r="O559" s="339"/>
      <c r="P559" s="339"/>
      <c r="Q559" s="339"/>
      <c r="R559" s="339"/>
      <c r="S559" s="339"/>
      <c r="T559" s="339"/>
      <c r="U559" s="339"/>
      <c r="V559" s="339"/>
      <c r="W559" s="339"/>
      <c r="X559" s="339"/>
      <c r="Y559" s="339"/>
      <c r="Z559" s="339"/>
    </row>
    <row r="560" ht="14.25" customHeight="1">
      <c r="A560" s="339"/>
      <c r="B560" s="339"/>
      <c r="C560" s="339"/>
      <c r="D560" s="339"/>
      <c r="E560" s="339"/>
      <c r="F560" s="339"/>
      <c r="G560" s="339"/>
      <c r="H560" s="339"/>
      <c r="I560" s="339"/>
      <c r="J560" s="339"/>
      <c r="K560" s="339"/>
      <c r="L560" s="339"/>
      <c r="M560" s="339"/>
      <c r="N560" s="339"/>
      <c r="O560" s="339"/>
      <c r="P560" s="339"/>
      <c r="Q560" s="339"/>
      <c r="R560" s="339"/>
      <c r="S560" s="339"/>
      <c r="T560" s="339"/>
      <c r="U560" s="339"/>
      <c r="V560" s="339"/>
      <c r="W560" s="339"/>
      <c r="X560" s="339"/>
      <c r="Y560" s="339"/>
      <c r="Z560" s="339"/>
    </row>
    <row r="561" ht="14.25" customHeight="1">
      <c r="A561" s="339"/>
      <c r="B561" s="339"/>
      <c r="C561" s="339"/>
      <c r="D561" s="339"/>
      <c r="E561" s="339"/>
      <c r="F561" s="339"/>
      <c r="G561" s="339"/>
      <c r="H561" s="339"/>
      <c r="I561" s="339"/>
      <c r="J561" s="339"/>
      <c r="K561" s="339"/>
      <c r="L561" s="339"/>
      <c r="M561" s="339"/>
      <c r="N561" s="339"/>
      <c r="O561" s="339"/>
      <c r="P561" s="339"/>
      <c r="Q561" s="339"/>
      <c r="R561" s="339"/>
      <c r="S561" s="339"/>
      <c r="T561" s="339"/>
      <c r="U561" s="339"/>
      <c r="V561" s="339"/>
      <c r="W561" s="339"/>
      <c r="X561" s="339"/>
      <c r="Y561" s="339"/>
      <c r="Z561" s="339"/>
    </row>
    <row r="562" ht="14.25" customHeight="1">
      <c r="A562" s="339"/>
      <c r="B562" s="339"/>
      <c r="C562" s="339"/>
      <c r="D562" s="339"/>
      <c r="E562" s="339"/>
      <c r="F562" s="339"/>
      <c r="G562" s="339"/>
      <c r="H562" s="339"/>
      <c r="I562" s="339"/>
      <c r="J562" s="339"/>
      <c r="K562" s="339"/>
      <c r="L562" s="339"/>
      <c r="M562" s="339"/>
      <c r="N562" s="339"/>
      <c r="O562" s="339"/>
      <c r="P562" s="339"/>
      <c r="Q562" s="339"/>
      <c r="R562" s="339"/>
      <c r="S562" s="339"/>
      <c r="T562" s="339"/>
      <c r="U562" s="339"/>
      <c r="V562" s="339"/>
      <c r="W562" s="339"/>
      <c r="X562" s="339"/>
      <c r="Y562" s="339"/>
      <c r="Z562" s="339"/>
    </row>
    <row r="563" ht="14.25" customHeight="1">
      <c r="A563" s="339"/>
      <c r="B563" s="339"/>
      <c r="C563" s="339"/>
      <c r="D563" s="339"/>
      <c r="E563" s="339"/>
      <c r="F563" s="339"/>
      <c r="G563" s="339"/>
      <c r="H563" s="339"/>
      <c r="I563" s="339"/>
      <c r="J563" s="339"/>
      <c r="K563" s="339"/>
      <c r="L563" s="339"/>
      <c r="M563" s="339"/>
      <c r="N563" s="339"/>
      <c r="O563" s="339"/>
      <c r="P563" s="339"/>
      <c r="Q563" s="339"/>
      <c r="R563" s="339"/>
      <c r="S563" s="339"/>
      <c r="T563" s="339"/>
      <c r="U563" s="339"/>
      <c r="V563" s="339"/>
      <c r="W563" s="339"/>
      <c r="X563" s="339"/>
      <c r="Y563" s="339"/>
      <c r="Z563" s="339"/>
    </row>
    <row r="564" ht="14.25" customHeight="1">
      <c r="A564" s="339"/>
      <c r="B564" s="339"/>
      <c r="C564" s="339"/>
      <c r="D564" s="339"/>
      <c r="E564" s="339"/>
      <c r="F564" s="339"/>
      <c r="G564" s="339"/>
      <c r="H564" s="339"/>
      <c r="I564" s="339"/>
      <c r="J564" s="339"/>
      <c r="K564" s="339"/>
      <c r="L564" s="339"/>
      <c r="M564" s="339"/>
      <c r="N564" s="339"/>
      <c r="O564" s="339"/>
      <c r="P564" s="339"/>
      <c r="Q564" s="339"/>
      <c r="R564" s="339"/>
      <c r="S564" s="339"/>
      <c r="T564" s="339"/>
      <c r="U564" s="339"/>
      <c r="V564" s="339"/>
      <c r="W564" s="339"/>
      <c r="X564" s="339"/>
      <c r="Y564" s="339"/>
      <c r="Z564" s="339"/>
    </row>
    <row r="565" ht="14.25" customHeight="1">
      <c r="A565" s="339"/>
      <c r="B565" s="339"/>
      <c r="C565" s="339"/>
      <c r="D565" s="339"/>
      <c r="E565" s="339"/>
      <c r="F565" s="339"/>
      <c r="G565" s="339"/>
      <c r="H565" s="339"/>
      <c r="I565" s="339"/>
      <c r="J565" s="339"/>
      <c r="K565" s="339"/>
      <c r="L565" s="339"/>
      <c r="M565" s="339"/>
      <c r="N565" s="339"/>
      <c r="O565" s="339"/>
      <c r="P565" s="339"/>
      <c r="Q565" s="339"/>
      <c r="R565" s="339"/>
      <c r="S565" s="339"/>
      <c r="T565" s="339"/>
      <c r="U565" s="339"/>
      <c r="V565" s="339"/>
      <c r="W565" s="339"/>
      <c r="X565" s="339"/>
      <c r="Y565" s="339"/>
      <c r="Z565" s="339"/>
    </row>
    <row r="566" ht="14.25" customHeight="1">
      <c r="A566" s="339"/>
      <c r="B566" s="339"/>
      <c r="C566" s="339"/>
      <c r="D566" s="339"/>
      <c r="E566" s="339"/>
      <c r="F566" s="339"/>
      <c r="G566" s="339"/>
      <c r="H566" s="339"/>
      <c r="I566" s="339"/>
      <c r="J566" s="339"/>
      <c r="K566" s="339"/>
      <c r="L566" s="339"/>
      <c r="M566" s="339"/>
      <c r="N566" s="339"/>
      <c r="O566" s="339"/>
      <c r="P566" s="339"/>
      <c r="Q566" s="339"/>
      <c r="R566" s="339"/>
      <c r="S566" s="339"/>
      <c r="T566" s="339"/>
      <c r="U566" s="339"/>
      <c r="V566" s="339"/>
      <c r="W566" s="339"/>
      <c r="X566" s="339"/>
      <c r="Y566" s="339"/>
      <c r="Z566" s="339"/>
    </row>
    <row r="567" ht="14.25" customHeight="1">
      <c r="A567" s="339"/>
      <c r="B567" s="339"/>
      <c r="C567" s="339"/>
      <c r="D567" s="339"/>
      <c r="E567" s="339"/>
      <c r="F567" s="339"/>
      <c r="G567" s="339"/>
      <c r="H567" s="339"/>
      <c r="I567" s="339"/>
      <c r="J567" s="339"/>
      <c r="K567" s="339"/>
      <c r="L567" s="339"/>
      <c r="M567" s="339"/>
      <c r="N567" s="339"/>
      <c r="O567" s="339"/>
      <c r="P567" s="339"/>
      <c r="Q567" s="339"/>
      <c r="R567" s="339"/>
      <c r="S567" s="339"/>
      <c r="T567" s="339"/>
      <c r="U567" s="339"/>
      <c r="V567" s="339"/>
      <c r="W567" s="339"/>
      <c r="X567" s="339"/>
      <c r="Y567" s="339"/>
      <c r="Z567" s="339"/>
    </row>
    <row r="568" ht="14.25" customHeight="1">
      <c r="A568" s="339"/>
      <c r="B568" s="339"/>
      <c r="C568" s="339"/>
      <c r="D568" s="339"/>
      <c r="E568" s="339"/>
      <c r="F568" s="339"/>
      <c r="G568" s="339"/>
      <c r="H568" s="339"/>
      <c r="I568" s="339"/>
      <c r="J568" s="339"/>
      <c r="K568" s="339"/>
      <c r="L568" s="339"/>
      <c r="M568" s="339"/>
      <c r="N568" s="339"/>
      <c r="O568" s="339"/>
      <c r="P568" s="339"/>
      <c r="Q568" s="339"/>
      <c r="R568" s="339"/>
      <c r="S568" s="339"/>
      <c r="T568" s="339"/>
      <c r="U568" s="339"/>
      <c r="V568" s="339"/>
      <c r="W568" s="339"/>
      <c r="X568" s="339"/>
      <c r="Y568" s="339"/>
      <c r="Z568" s="339"/>
    </row>
    <row r="569" ht="14.25" customHeight="1">
      <c r="A569" s="339"/>
      <c r="B569" s="339"/>
      <c r="C569" s="339"/>
      <c r="D569" s="339"/>
      <c r="E569" s="339"/>
      <c r="F569" s="339"/>
      <c r="G569" s="339"/>
      <c r="H569" s="339"/>
      <c r="I569" s="339"/>
      <c r="J569" s="339"/>
      <c r="K569" s="339"/>
      <c r="L569" s="339"/>
      <c r="M569" s="339"/>
      <c r="N569" s="339"/>
      <c r="O569" s="339"/>
      <c r="P569" s="339"/>
      <c r="Q569" s="339"/>
      <c r="R569" s="339"/>
      <c r="S569" s="339"/>
      <c r="T569" s="339"/>
      <c r="U569" s="339"/>
      <c r="V569" s="339"/>
      <c r="W569" s="339"/>
      <c r="X569" s="339"/>
      <c r="Y569" s="339"/>
      <c r="Z569" s="339"/>
    </row>
    <row r="570" ht="14.25" customHeight="1">
      <c r="A570" s="339"/>
      <c r="B570" s="339"/>
      <c r="C570" s="339"/>
      <c r="D570" s="339"/>
      <c r="E570" s="339"/>
      <c r="F570" s="339"/>
      <c r="G570" s="339"/>
      <c r="H570" s="339"/>
      <c r="I570" s="339"/>
      <c r="J570" s="339"/>
      <c r="K570" s="339"/>
      <c r="L570" s="339"/>
      <c r="M570" s="339"/>
      <c r="N570" s="339"/>
      <c r="O570" s="339"/>
      <c r="P570" s="339"/>
      <c r="Q570" s="339"/>
      <c r="R570" s="339"/>
      <c r="S570" s="339"/>
      <c r="T570" s="339"/>
      <c r="U570" s="339"/>
      <c r="V570" s="339"/>
      <c r="W570" s="339"/>
      <c r="X570" s="339"/>
      <c r="Y570" s="339"/>
      <c r="Z570" s="339"/>
    </row>
    <row r="571" ht="14.25" customHeight="1">
      <c r="A571" s="339"/>
      <c r="B571" s="339"/>
      <c r="C571" s="339"/>
      <c r="D571" s="339"/>
      <c r="E571" s="339"/>
      <c r="F571" s="339"/>
      <c r="G571" s="339"/>
      <c r="H571" s="339"/>
      <c r="I571" s="339"/>
      <c r="J571" s="339"/>
      <c r="K571" s="339"/>
      <c r="L571" s="339"/>
      <c r="M571" s="339"/>
      <c r="N571" s="339"/>
      <c r="O571" s="339"/>
      <c r="P571" s="339"/>
      <c r="Q571" s="339"/>
      <c r="R571" s="339"/>
      <c r="S571" s="339"/>
      <c r="T571" s="339"/>
      <c r="U571" s="339"/>
      <c r="V571" s="339"/>
      <c r="W571" s="339"/>
      <c r="X571" s="339"/>
      <c r="Y571" s="339"/>
      <c r="Z571" s="339"/>
    </row>
    <row r="572" ht="14.25" customHeight="1">
      <c r="A572" s="339"/>
      <c r="B572" s="339"/>
      <c r="C572" s="339"/>
      <c r="D572" s="339"/>
      <c r="E572" s="339"/>
      <c r="F572" s="339"/>
      <c r="G572" s="339"/>
      <c r="H572" s="339"/>
      <c r="I572" s="339"/>
      <c r="J572" s="339"/>
      <c r="K572" s="339"/>
      <c r="L572" s="339"/>
      <c r="M572" s="339"/>
      <c r="N572" s="339"/>
      <c r="O572" s="339"/>
      <c r="P572" s="339"/>
      <c r="Q572" s="339"/>
      <c r="R572" s="339"/>
      <c r="S572" s="339"/>
      <c r="T572" s="339"/>
      <c r="U572" s="339"/>
      <c r="V572" s="339"/>
      <c r="W572" s="339"/>
      <c r="X572" s="339"/>
      <c r="Y572" s="339"/>
      <c r="Z572" s="339"/>
    </row>
    <row r="573" ht="14.25" customHeight="1">
      <c r="A573" s="339"/>
      <c r="B573" s="339"/>
      <c r="C573" s="339"/>
      <c r="D573" s="339"/>
      <c r="E573" s="339"/>
      <c r="F573" s="339"/>
      <c r="G573" s="339"/>
      <c r="H573" s="339"/>
      <c r="I573" s="339"/>
      <c r="J573" s="339"/>
      <c r="K573" s="339"/>
      <c r="L573" s="339"/>
      <c r="M573" s="339"/>
      <c r="N573" s="339"/>
      <c r="O573" s="339"/>
      <c r="P573" s="339"/>
      <c r="Q573" s="339"/>
      <c r="R573" s="339"/>
      <c r="S573" s="339"/>
      <c r="T573" s="339"/>
      <c r="U573" s="339"/>
      <c r="V573" s="339"/>
      <c r="W573" s="339"/>
      <c r="X573" s="339"/>
      <c r="Y573" s="339"/>
      <c r="Z573" s="339"/>
    </row>
    <row r="574" ht="14.25" customHeight="1">
      <c r="A574" s="339"/>
      <c r="B574" s="339"/>
      <c r="C574" s="339"/>
      <c r="D574" s="339"/>
      <c r="E574" s="339"/>
      <c r="F574" s="339"/>
      <c r="G574" s="339"/>
      <c r="H574" s="339"/>
      <c r="I574" s="339"/>
      <c r="J574" s="339"/>
      <c r="K574" s="339"/>
      <c r="L574" s="339"/>
      <c r="M574" s="339"/>
      <c r="N574" s="339"/>
      <c r="O574" s="339"/>
      <c r="P574" s="339"/>
      <c r="Q574" s="339"/>
      <c r="R574" s="339"/>
      <c r="S574" s="339"/>
      <c r="T574" s="339"/>
      <c r="U574" s="339"/>
      <c r="V574" s="339"/>
      <c r="W574" s="339"/>
      <c r="X574" s="339"/>
      <c r="Y574" s="339"/>
      <c r="Z574" s="339"/>
    </row>
    <row r="575" ht="14.25" customHeight="1">
      <c r="A575" s="339"/>
      <c r="B575" s="339"/>
      <c r="C575" s="339"/>
      <c r="D575" s="339"/>
      <c r="E575" s="339"/>
      <c r="F575" s="339"/>
      <c r="G575" s="339"/>
      <c r="H575" s="339"/>
      <c r="I575" s="339"/>
      <c r="J575" s="339"/>
      <c r="K575" s="339"/>
      <c r="L575" s="339"/>
      <c r="M575" s="339"/>
      <c r="N575" s="339"/>
      <c r="O575" s="339"/>
      <c r="P575" s="339"/>
      <c r="Q575" s="339"/>
      <c r="R575" s="339"/>
      <c r="S575" s="339"/>
      <c r="T575" s="339"/>
      <c r="U575" s="339"/>
      <c r="V575" s="339"/>
      <c r="W575" s="339"/>
      <c r="X575" s="339"/>
      <c r="Y575" s="339"/>
      <c r="Z575" s="339"/>
    </row>
    <row r="576" ht="14.25" customHeight="1">
      <c r="A576" s="339"/>
      <c r="B576" s="339"/>
      <c r="C576" s="339"/>
      <c r="D576" s="339"/>
      <c r="E576" s="339"/>
      <c r="F576" s="339"/>
      <c r="G576" s="339"/>
      <c r="H576" s="339"/>
      <c r="I576" s="339"/>
      <c r="J576" s="339"/>
      <c r="K576" s="339"/>
      <c r="L576" s="339"/>
      <c r="M576" s="339"/>
      <c r="N576" s="339"/>
      <c r="O576" s="339"/>
      <c r="P576" s="339"/>
      <c r="Q576" s="339"/>
      <c r="R576" s="339"/>
      <c r="S576" s="339"/>
      <c r="T576" s="339"/>
      <c r="U576" s="339"/>
      <c r="V576" s="339"/>
      <c r="W576" s="339"/>
      <c r="X576" s="339"/>
      <c r="Y576" s="339"/>
      <c r="Z576" s="339"/>
    </row>
    <row r="577" ht="14.25" customHeight="1">
      <c r="A577" s="339"/>
      <c r="B577" s="339"/>
      <c r="C577" s="339"/>
      <c r="D577" s="339"/>
      <c r="E577" s="339"/>
      <c r="F577" s="339"/>
      <c r="G577" s="339"/>
      <c r="H577" s="339"/>
      <c r="I577" s="339"/>
      <c r="J577" s="339"/>
      <c r="K577" s="339"/>
      <c r="L577" s="339"/>
      <c r="M577" s="339"/>
      <c r="N577" s="339"/>
      <c r="O577" s="339"/>
      <c r="P577" s="339"/>
      <c r="Q577" s="339"/>
      <c r="R577" s="339"/>
      <c r="S577" s="339"/>
      <c r="T577" s="339"/>
      <c r="U577" s="339"/>
      <c r="V577" s="339"/>
      <c r="W577" s="339"/>
      <c r="X577" s="339"/>
      <c r="Y577" s="339"/>
      <c r="Z577" s="339"/>
    </row>
    <row r="578" ht="14.25" customHeight="1">
      <c r="A578" s="339"/>
      <c r="B578" s="339"/>
      <c r="C578" s="339"/>
      <c r="D578" s="339"/>
      <c r="E578" s="339"/>
      <c r="F578" s="339"/>
      <c r="G578" s="339"/>
      <c r="H578" s="339"/>
      <c r="I578" s="339"/>
      <c r="J578" s="339"/>
      <c r="K578" s="339"/>
      <c r="L578" s="339"/>
      <c r="M578" s="339"/>
      <c r="N578" s="339"/>
      <c r="O578" s="339"/>
      <c r="P578" s="339"/>
      <c r="Q578" s="339"/>
      <c r="R578" s="339"/>
      <c r="S578" s="339"/>
      <c r="T578" s="339"/>
      <c r="U578" s="339"/>
      <c r="V578" s="339"/>
      <c r="W578" s="339"/>
      <c r="X578" s="339"/>
      <c r="Y578" s="339"/>
      <c r="Z578" s="339"/>
    </row>
    <row r="579" ht="14.25" customHeight="1">
      <c r="A579" s="339"/>
      <c r="B579" s="339"/>
      <c r="C579" s="339"/>
      <c r="D579" s="339"/>
      <c r="E579" s="339"/>
      <c r="F579" s="339"/>
      <c r="G579" s="339"/>
      <c r="H579" s="339"/>
      <c r="I579" s="339"/>
      <c r="J579" s="339"/>
      <c r="K579" s="339"/>
      <c r="L579" s="339"/>
      <c r="M579" s="339"/>
      <c r="N579" s="339"/>
      <c r="O579" s="339"/>
      <c r="P579" s="339"/>
      <c r="Q579" s="339"/>
      <c r="R579" s="339"/>
      <c r="S579" s="339"/>
      <c r="T579" s="339"/>
      <c r="U579" s="339"/>
      <c r="V579" s="339"/>
      <c r="W579" s="339"/>
      <c r="X579" s="339"/>
      <c r="Y579" s="339"/>
      <c r="Z579" s="339"/>
    </row>
    <row r="580" ht="14.25" customHeight="1">
      <c r="A580" s="339"/>
      <c r="B580" s="339"/>
      <c r="C580" s="339"/>
      <c r="D580" s="339"/>
      <c r="E580" s="339"/>
      <c r="F580" s="339"/>
      <c r="G580" s="339"/>
      <c r="H580" s="339"/>
      <c r="I580" s="339"/>
      <c r="J580" s="339"/>
      <c r="K580" s="339"/>
      <c r="L580" s="339"/>
      <c r="M580" s="339"/>
      <c r="N580" s="339"/>
      <c r="O580" s="339"/>
      <c r="P580" s="339"/>
      <c r="Q580" s="339"/>
      <c r="R580" s="339"/>
      <c r="S580" s="339"/>
      <c r="T580" s="339"/>
      <c r="U580" s="339"/>
      <c r="V580" s="339"/>
      <c r="W580" s="339"/>
      <c r="X580" s="339"/>
      <c r="Y580" s="339"/>
      <c r="Z580" s="339"/>
    </row>
    <row r="581" ht="14.25" customHeight="1">
      <c r="A581" s="339"/>
      <c r="B581" s="339"/>
      <c r="C581" s="339"/>
      <c r="D581" s="339"/>
      <c r="E581" s="339"/>
      <c r="F581" s="339"/>
      <c r="G581" s="339"/>
      <c r="H581" s="339"/>
      <c r="I581" s="339"/>
      <c r="J581" s="339"/>
      <c r="K581" s="339"/>
      <c r="L581" s="339"/>
      <c r="M581" s="339"/>
      <c r="N581" s="339"/>
      <c r="O581" s="339"/>
      <c r="P581" s="339"/>
      <c r="Q581" s="339"/>
      <c r="R581" s="339"/>
      <c r="S581" s="339"/>
      <c r="T581" s="339"/>
      <c r="U581" s="339"/>
      <c r="V581" s="339"/>
      <c r="W581" s="339"/>
      <c r="X581" s="339"/>
      <c r="Y581" s="339"/>
      <c r="Z581" s="339"/>
    </row>
    <row r="582" ht="14.25" customHeight="1">
      <c r="A582" s="339"/>
      <c r="B582" s="339"/>
      <c r="C582" s="339"/>
      <c r="D582" s="339"/>
      <c r="E582" s="339"/>
      <c r="F582" s="339"/>
      <c r="G582" s="339"/>
      <c r="H582" s="339"/>
      <c r="I582" s="339"/>
      <c r="J582" s="339"/>
      <c r="K582" s="339"/>
      <c r="L582" s="339"/>
      <c r="M582" s="339"/>
      <c r="N582" s="339"/>
      <c r="O582" s="339"/>
      <c r="P582" s="339"/>
      <c r="Q582" s="339"/>
      <c r="R582" s="339"/>
      <c r="S582" s="339"/>
      <c r="T582" s="339"/>
      <c r="U582" s="339"/>
      <c r="V582" s="339"/>
      <c r="W582" s="339"/>
      <c r="X582" s="339"/>
      <c r="Y582" s="339"/>
      <c r="Z582" s="339"/>
    </row>
    <row r="583" ht="14.25" customHeight="1">
      <c r="A583" s="339"/>
      <c r="B583" s="339"/>
      <c r="C583" s="339"/>
      <c r="D583" s="339"/>
      <c r="E583" s="339"/>
      <c r="F583" s="339"/>
      <c r="G583" s="339"/>
      <c r="H583" s="339"/>
      <c r="I583" s="339"/>
      <c r="J583" s="339"/>
      <c r="K583" s="339"/>
      <c r="L583" s="339"/>
      <c r="M583" s="339"/>
      <c r="N583" s="339"/>
      <c r="O583" s="339"/>
      <c r="P583" s="339"/>
      <c r="Q583" s="339"/>
      <c r="R583" s="339"/>
      <c r="S583" s="339"/>
      <c r="T583" s="339"/>
      <c r="U583" s="339"/>
      <c r="V583" s="339"/>
      <c r="W583" s="339"/>
      <c r="X583" s="339"/>
      <c r="Y583" s="339"/>
      <c r="Z583" s="339"/>
    </row>
    <row r="584" ht="14.25" customHeight="1">
      <c r="A584" s="339"/>
      <c r="B584" s="339"/>
      <c r="C584" s="339"/>
      <c r="D584" s="339"/>
      <c r="E584" s="339"/>
      <c r="F584" s="339"/>
      <c r="G584" s="339"/>
      <c r="H584" s="339"/>
      <c r="I584" s="339"/>
      <c r="J584" s="339"/>
      <c r="K584" s="339"/>
      <c r="L584" s="339"/>
      <c r="M584" s="339"/>
      <c r="N584" s="339"/>
      <c r="O584" s="339"/>
      <c r="P584" s="339"/>
      <c r="Q584" s="339"/>
      <c r="R584" s="339"/>
      <c r="S584" s="339"/>
      <c r="T584" s="339"/>
      <c r="U584" s="339"/>
      <c r="V584" s="339"/>
      <c r="W584" s="339"/>
      <c r="X584" s="339"/>
      <c r="Y584" s="339"/>
      <c r="Z584" s="339"/>
    </row>
    <row r="585" ht="14.25" customHeight="1">
      <c r="A585" s="339"/>
      <c r="B585" s="339"/>
      <c r="C585" s="339"/>
      <c r="D585" s="339"/>
      <c r="E585" s="339"/>
      <c r="F585" s="339"/>
      <c r="G585" s="339"/>
      <c r="H585" s="339"/>
      <c r="I585" s="339"/>
      <c r="J585" s="339"/>
      <c r="K585" s="339"/>
      <c r="L585" s="339"/>
      <c r="M585" s="339"/>
      <c r="N585" s="339"/>
      <c r="O585" s="339"/>
      <c r="P585" s="339"/>
      <c r="Q585" s="339"/>
      <c r="R585" s="339"/>
      <c r="S585" s="339"/>
      <c r="T585" s="339"/>
      <c r="U585" s="339"/>
      <c r="V585" s="339"/>
      <c r="W585" s="339"/>
      <c r="X585" s="339"/>
      <c r="Y585" s="339"/>
      <c r="Z585" s="339"/>
    </row>
    <row r="586" ht="14.25" customHeight="1">
      <c r="A586" s="339"/>
      <c r="B586" s="339"/>
      <c r="C586" s="339"/>
      <c r="D586" s="339"/>
      <c r="E586" s="339"/>
      <c r="F586" s="339"/>
      <c r="G586" s="339"/>
      <c r="H586" s="339"/>
      <c r="I586" s="339"/>
      <c r="J586" s="339"/>
      <c r="K586" s="339"/>
      <c r="L586" s="339"/>
      <c r="M586" s="339"/>
      <c r="N586" s="339"/>
      <c r="O586" s="339"/>
      <c r="P586" s="339"/>
      <c r="Q586" s="339"/>
      <c r="R586" s="339"/>
      <c r="S586" s="339"/>
      <c r="T586" s="339"/>
      <c r="U586" s="339"/>
      <c r="V586" s="339"/>
      <c r="W586" s="339"/>
      <c r="X586" s="339"/>
      <c r="Y586" s="339"/>
      <c r="Z586" s="339"/>
    </row>
    <row r="587" ht="14.25" customHeight="1">
      <c r="A587" s="339"/>
      <c r="B587" s="339"/>
      <c r="C587" s="339"/>
      <c r="D587" s="339"/>
      <c r="E587" s="339"/>
      <c r="F587" s="339"/>
      <c r="G587" s="339"/>
      <c r="H587" s="339"/>
      <c r="I587" s="339"/>
      <c r="J587" s="339"/>
      <c r="K587" s="339"/>
      <c r="L587" s="339"/>
      <c r="M587" s="339"/>
      <c r="N587" s="339"/>
      <c r="O587" s="339"/>
      <c r="P587" s="339"/>
      <c r="Q587" s="339"/>
      <c r="R587" s="339"/>
      <c r="S587" s="339"/>
      <c r="T587" s="339"/>
      <c r="U587" s="339"/>
      <c r="V587" s="339"/>
      <c r="W587" s="339"/>
      <c r="X587" s="339"/>
      <c r="Y587" s="339"/>
      <c r="Z587" s="339"/>
    </row>
    <row r="588" ht="14.25" customHeight="1">
      <c r="A588" s="339"/>
      <c r="B588" s="339"/>
      <c r="C588" s="339"/>
      <c r="D588" s="339"/>
      <c r="E588" s="339"/>
      <c r="F588" s="339"/>
      <c r="G588" s="339"/>
      <c r="H588" s="339"/>
      <c r="I588" s="339"/>
      <c r="J588" s="339"/>
      <c r="K588" s="339"/>
      <c r="L588" s="339"/>
      <c r="M588" s="339"/>
      <c r="N588" s="339"/>
      <c r="O588" s="339"/>
      <c r="P588" s="339"/>
      <c r="Q588" s="339"/>
      <c r="R588" s="339"/>
      <c r="S588" s="339"/>
      <c r="T588" s="339"/>
      <c r="U588" s="339"/>
      <c r="V588" s="339"/>
      <c r="W588" s="339"/>
      <c r="X588" s="339"/>
      <c r="Y588" s="339"/>
      <c r="Z588" s="339"/>
    </row>
    <row r="589" ht="14.25" customHeight="1">
      <c r="A589" s="339"/>
      <c r="B589" s="339"/>
      <c r="C589" s="339"/>
      <c r="D589" s="339"/>
      <c r="E589" s="339"/>
      <c r="F589" s="339"/>
      <c r="G589" s="339"/>
      <c r="H589" s="339"/>
      <c r="I589" s="339"/>
      <c r="J589" s="339"/>
      <c r="K589" s="339"/>
      <c r="L589" s="339"/>
      <c r="M589" s="339"/>
      <c r="N589" s="339"/>
      <c r="O589" s="339"/>
      <c r="P589" s="339"/>
      <c r="Q589" s="339"/>
      <c r="R589" s="339"/>
      <c r="S589" s="339"/>
      <c r="T589" s="339"/>
      <c r="U589" s="339"/>
      <c r="V589" s="339"/>
      <c r="W589" s="339"/>
      <c r="X589" s="339"/>
      <c r="Y589" s="339"/>
      <c r="Z589" s="339"/>
    </row>
    <row r="590" ht="14.25" customHeight="1">
      <c r="A590" s="339"/>
      <c r="B590" s="339"/>
      <c r="C590" s="339"/>
      <c r="D590" s="339"/>
      <c r="E590" s="339"/>
      <c r="F590" s="339"/>
      <c r="G590" s="339"/>
      <c r="H590" s="339"/>
      <c r="I590" s="339"/>
      <c r="J590" s="339"/>
      <c r="K590" s="339"/>
      <c r="L590" s="339"/>
      <c r="M590" s="339"/>
      <c r="N590" s="339"/>
      <c r="O590" s="339"/>
      <c r="P590" s="339"/>
      <c r="Q590" s="339"/>
      <c r="R590" s="339"/>
      <c r="S590" s="339"/>
      <c r="T590" s="339"/>
      <c r="U590" s="339"/>
      <c r="V590" s="339"/>
      <c r="W590" s="339"/>
      <c r="X590" s="339"/>
      <c r="Y590" s="339"/>
      <c r="Z590" s="339"/>
    </row>
    <row r="591" ht="14.25" customHeight="1">
      <c r="A591" s="339"/>
      <c r="B591" s="339"/>
      <c r="C591" s="339"/>
      <c r="D591" s="339"/>
      <c r="E591" s="339"/>
      <c r="F591" s="339"/>
      <c r="G591" s="339"/>
      <c r="H591" s="339"/>
      <c r="I591" s="339"/>
      <c r="J591" s="339"/>
      <c r="K591" s="339"/>
      <c r="L591" s="339"/>
      <c r="M591" s="339"/>
      <c r="N591" s="339"/>
      <c r="O591" s="339"/>
      <c r="P591" s="339"/>
      <c r="Q591" s="339"/>
      <c r="R591" s="339"/>
      <c r="S591" s="339"/>
      <c r="T591" s="339"/>
      <c r="U591" s="339"/>
      <c r="V591" s="339"/>
      <c r="W591" s="339"/>
      <c r="X591" s="339"/>
      <c r="Y591" s="339"/>
      <c r="Z591" s="339"/>
    </row>
    <row r="592" ht="14.25" customHeight="1">
      <c r="A592" s="339"/>
      <c r="B592" s="339"/>
      <c r="C592" s="339"/>
      <c r="D592" s="339"/>
      <c r="E592" s="339"/>
      <c r="F592" s="339"/>
      <c r="G592" s="339"/>
      <c r="H592" s="339"/>
      <c r="I592" s="339"/>
      <c r="J592" s="339"/>
      <c r="K592" s="339"/>
      <c r="L592" s="339"/>
      <c r="M592" s="339"/>
      <c r="N592" s="339"/>
      <c r="O592" s="339"/>
      <c r="P592" s="339"/>
      <c r="Q592" s="339"/>
      <c r="R592" s="339"/>
      <c r="S592" s="339"/>
      <c r="T592" s="339"/>
      <c r="U592" s="339"/>
      <c r="V592" s="339"/>
      <c r="W592" s="339"/>
      <c r="X592" s="339"/>
      <c r="Y592" s="339"/>
      <c r="Z592" s="339"/>
    </row>
    <row r="593" ht="14.25" customHeight="1">
      <c r="A593" s="339"/>
      <c r="B593" s="339"/>
      <c r="C593" s="339"/>
      <c r="D593" s="339"/>
      <c r="E593" s="339"/>
      <c r="F593" s="339"/>
      <c r="G593" s="339"/>
      <c r="H593" s="339"/>
      <c r="I593" s="339"/>
      <c r="J593" s="339"/>
      <c r="K593" s="339"/>
      <c r="L593" s="339"/>
      <c r="M593" s="339"/>
      <c r="N593" s="339"/>
      <c r="O593" s="339"/>
      <c r="P593" s="339"/>
      <c r="Q593" s="339"/>
      <c r="R593" s="339"/>
      <c r="S593" s="339"/>
      <c r="T593" s="339"/>
      <c r="U593" s="339"/>
      <c r="V593" s="339"/>
      <c r="W593" s="339"/>
      <c r="X593" s="339"/>
      <c r="Y593" s="339"/>
      <c r="Z593" s="339"/>
    </row>
    <row r="594" ht="14.25" customHeight="1">
      <c r="A594" s="339"/>
      <c r="B594" s="339"/>
      <c r="C594" s="339"/>
      <c r="D594" s="339"/>
      <c r="E594" s="339"/>
      <c r="F594" s="339"/>
      <c r="G594" s="339"/>
      <c r="H594" s="339"/>
      <c r="I594" s="339"/>
      <c r="J594" s="339"/>
      <c r="K594" s="339"/>
      <c r="L594" s="339"/>
      <c r="M594" s="339"/>
      <c r="N594" s="339"/>
      <c r="O594" s="339"/>
      <c r="P594" s="339"/>
      <c r="Q594" s="339"/>
      <c r="R594" s="339"/>
      <c r="S594" s="339"/>
      <c r="T594" s="339"/>
      <c r="U594" s="339"/>
      <c r="V594" s="339"/>
      <c r="W594" s="339"/>
      <c r="X594" s="339"/>
      <c r="Y594" s="339"/>
      <c r="Z594" s="339"/>
    </row>
    <row r="595" ht="14.25" customHeight="1">
      <c r="A595" s="339"/>
      <c r="B595" s="339"/>
      <c r="C595" s="339"/>
      <c r="D595" s="339"/>
      <c r="E595" s="339"/>
      <c r="F595" s="339"/>
      <c r="G595" s="339"/>
      <c r="H595" s="339"/>
      <c r="I595" s="339"/>
      <c r="J595" s="339"/>
      <c r="K595" s="339"/>
      <c r="L595" s="339"/>
      <c r="M595" s="339"/>
      <c r="N595" s="339"/>
      <c r="O595" s="339"/>
      <c r="P595" s="339"/>
      <c r="Q595" s="339"/>
      <c r="R595" s="339"/>
      <c r="S595" s="339"/>
      <c r="T595" s="339"/>
      <c r="U595" s="339"/>
      <c r="V595" s="339"/>
      <c r="W595" s="339"/>
      <c r="X595" s="339"/>
      <c r="Y595" s="339"/>
      <c r="Z595" s="339"/>
    </row>
    <row r="596" ht="14.25" customHeight="1">
      <c r="A596" s="339"/>
      <c r="B596" s="339"/>
      <c r="C596" s="339"/>
      <c r="D596" s="339"/>
      <c r="E596" s="339"/>
      <c r="F596" s="339"/>
      <c r="G596" s="339"/>
      <c r="H596" s="339"/>
      <c r="I596" s="339"/>
      <c r="J596" s="339"/>
      <c r="K596" s="339"/>
      <c r="L596" s="339"/>
      <c r="M596" s="339"/>
      <c r="N596" s="339"/>
      <c r="O596" s="339"/>
      <c r="P596" s="339"/>
      <c r="Q596" s="339"/>
      <c r="R596" s="339"/>
      <c r="S596" s="339"/>
      <c r="T596" s="339"/>
      <c r="U596" s="339"/>
      <c r="V596" s="339"/>
      <c r="W596" s="339"/>
      <c r="X596" s="339"/>
      <c r="Y596" s="339"/>
      <c r="Z596" s="339"/>
    </row>
    <row r="597" ht="14.25" customHeight="1">
      <c r="A597" s="339"/>
      <c r="B597" s="339"/>
      <c r="C597" s="339"/>
      <c r="D597" s="339"/>
      <c r="E597" s="339"/>
      <c r="F597" s="339"/>
      <c r="G597" s="339"/>
      <c r="H597" s="339"/>
      <c r="I597" s="339"/>
      <c r="J597" s="339"/>
      <c r="K597" s="339"/>
      <c r="L597" s="339"/>
      <c r="M597" s="339"/>
      <c r="N597" s="339"/>
      <c r="O597" s="339"/>
      <c r="P597" s="339"/>
      <c r="Q597" s="339"/>
      <c r="R597" s="339"/>
      <c r="S597" s="339"/>
      <c r="T597" s="339"/>
      <c r="U597" s="339"/>
      <c r="V597" s="339"/>
      <c r="W597" s="339"/>
      <c r="X597" s="339"/>
      <c r="Y597" s="339"/>
      <c r="Z597" s="339"/>
    </row>
    <row r="598" ht="14.25" customHeight="1">
      <c r="A598" s="339"/>
      <c r="B598" s="339"/>
      <c r="C598" s="339"/>
      <c r="D598" s="339"/>
      <c r="E598" s="339"/>
      <c r="F598" s="339"/>
      <c r="G598" s="339"/>
      <c r="H598" s="339"/>
      <c r="I598" s="339"/>
      <c r="J598" s="339"/>
      <c r="K598" s="339"/>
      <c r="L598" s="339"/>
      <c r="M598" s="339"/>
      <c r="N598" s="339"/>
      <c r="O598" s="339"/>
      <c r="P598" s="339"/>
      <c r="Q598" s="339"/>
      <c r="R598" s="339"/>
      <c r="S598" s="339"/>
      <c r="T598" s="339"/>
      <c r="U598" s="339"/>
      <c r="V598" s="339"/>
      <c r="W598" s="339"/>
      <c r="X598" s="339"/>
      <c r="Y598" s="339"/>
      <c r="Z598" s="339"/>
    </row>
    <row r="599" ht="14.25" customHeight="1">
      <c r="A599" s="339"/>
      <c r="B599" s="339"/>
      <c r="C599" s="339"/>
      <c r="D599" s="339"/>
      <c r="E599" s="339"/>
      <c r="F599" s="339"/>
      <c r="G599" s="339"/>
      <c r="H599" s="339"/>
      <c r="I599" s="339"/>
      <c r="J599" s="339"/>
      <c r="K599" s="339"/>
      <c r="L599" s="339"/>
      <c r="M599" s="339"/>
      <c r="N599" s="339"/>
      <c r="O599" s="339"/>
      <c r="P599" s="339"/>
      <c r="Q599" s="339"/>
      <c r="R599" s="339"/>
      <c r="S599" s="339"/>
      <c r="T599" s="339"/>
      <c r="U599" s="339"/>
      <c r="V599" s="339"/>
      <c r="W599" s="339"/>
      <c r="X599" s="339"/>
      <c r="Y599" s="339"/>
      <c r="Z599" s="339"/>
    </row>
    <row r="600" ht="14.25" customHeight="1">
      <c r="A600" s="339"/>
      <c r="B600" s="339"/>
      <c r="C600" s="339"/>
      <c r="D600" s="339"/>
      <c r="E600" s="339"/>
      <c r="F600" s="339"/>
      <c r="G600" s="339"/>
      <c r="H600" s="339"/>
      <c r="I600" s="339"/>
      <c r="J600" s="339"/>
      <c r="K600" s="339"/>
      <c r="L600" s="339"/>
      <c r="M600" s="339"/>
      <c r="N600" s="339"/>
      <c r="O600" s="339"/>
      <c r="P600" s="339"/>
      <c r="Q600" s="339"/>
      <c r="R600" s="339"/>
      <c r="S600" s="339"/>
      <c r="T600" s="339"/>
      <c r="U600" s="339"/>
      <c r="V600" s="339"/>
      <c r="W600" s="339"/>
      <c r="X600" s="339"/>
      <c r="Y600" s="339"/>
      <c r="Z600" s="339"/>
    </row>
    <row r="601" ht="14.25" customHeight="1">
      <c r="A601" s="339"/>
      <c r="B601" s="339"/>
      <c r="C601" s="339"/>
      <c r="D601" s="339"/>
      <c r="E601" s="339"/>
      <c r="F601" s="339"/>
      <c r="G601" s="339"/>
      <c r="H601" s="339"/>
      <c r="I601" s="339"/>
      <c r="J601" s="339"/>
      <c r="K601" s="339"/>
      <c r="L601" s="339"/>
      <c r="M601" s="339"/>
      <c r="N601" s="339"/>
      <c r="O601" s="339"/>
      <c r="P601" s="339"/>
      <c r="Q601" s="339"/>
      <c r="R601" s="339"/>
      <c r="S601" s="339"/>
      <c r="T601" s="339"/>
      <c r="U601" s="339"/>
      <c r="V601" s="339"/>
      <c r="W601" s="339"/>
      <c r="X601" s="339"/>
      <c r="Y601" s="339"/>
      <c r="Z601" s="339"/>
    </row>
    <row r="602" ht="14.25" customHeight="1">
      <c r="A602" s="339"/>
      <c r="B602" s="339"/>
      <c r="C602" s="339"/>
      <c r="D602" s="339"/>
      <c r="E602" s="339"/>
      <c r="F602" s="339"/>
      <c r="G602" s="339"/>
      <c r="H602" s="339"/>
      <c r="I602" s="339"/>
      <c r="J602" s="339"/>
      <c r="K602" s="339"/>
      <c r="L602" s="339"/>
      <c r="M602" s="339"/>
      <c r="N602" s="339"/>
      <c r="O602" s="339"/>
      <c r="P602" s="339"/>
      <c r="Q602" s="339"/>
      <c r="R602" s="339"/>
      <c r="S602" s="339"/>
      <c r="T602" s="339"/>
      <c r="U602" s="339"/>
      <c r="V602" s="339"/>
      <c r="W602" s="339"/>
      <c r="X602" s="339"/>
      <c r="Y602" s="339"/>
      <c r="Z602" s="339"/>
    </row>
    <row r="603" ht="14.25" customHeight="1">
      <c r="A603" s="339"/>
      <c r="B603" s="339"/>
      <c r="C603" s="339"/>
      <c r="D603" s="339"/>
      <c r="E603" s="339"/>
      <c r="F603" s="339"/>
      <c r="G603" s="339"/>
      <c r="H603" s="339"/>
      <c r="I603" s="339"/>
      <c r="J603" s="339"/>
      <c r="K603" s="339"/>
      <c r="L603" s="339"/>
      <c r="M603" s="339"/>
      <c r="N603" s="339"/>
      <c r="O603" s="339"/>
      <c r="P603" s="339"/>
      <c r="Q603" s="339"/>
      <c r="R603" s="339"/>
      <c r="S603" s="339"/>
      <c r="T603" s="339"/>
      <c r="U603" s="339"/>
      <c r="V603" s="339"/>
      <c r="W603" s="339"/>
      <c r="X603" s="339"/>
      <c r="Y603" s="339"/>
      <c r="Z603" s="339"/>
    </row>
    <row r="604" ht="14.25" customHeight="1">
      <c r="A604" s="339"/>
      <c r="B604" s="339"/>
      <c r="C604" s="339"/>
      <c r="D604" s="339"/>
      <c r="E604" s="339"/>
      <c r="F604" s="339"/>
      <c r="G604" s="339"/>
      <c r="H604" s="339"/>
      <c r="I604" s="339"/>
      <c r="J604" s="339"/>
      <c r="K604" s="339"/>
      <c r="L604" s="339"/>
      <c r="M604" s="339"/>
      <c r="N604" s="339"/>
      <c r="O604" s="339"/>
      <c r="P604" s="339"/>
      <c r="Q604" s="339"/>
      <c r="R604" s="339"/>
      <c r="S604" s="339"/>
      <c r="T604" s="339"/>
      <c r="U604" s="339"/>
      <c r="V604" s="339"/>
      <c r="W604" s="339"/>
      <c r="X604" s="339"/>
      <c r="Y604" s="339"/>
      <c r="Z604" s="339"/>
    </row>
    <row r="605" ht="14.25" customHeight="1">
      <c r="A605" s="339"/>
      <c r="B605" s="339"/>
      <c r="C605" s="339"/>
      <c r="D605" s="339"/>
      <c r="E605" s="339"/>
      <c r="F605" s="339"/>
      <c r="G605" s="339"/>
      <c r="H605" s="339"/>
      <c r="I605" s="339"/>
      <c r="J605" s="339"/>
      <c r="K605" s="339"/>
      <c r="L605" s="339"/>
      <c r="M605" s="339"/>
      <c r="N605" s="339"/>
      <c r="O605" s="339"/>
      <c r="P605" s="339"/>
      <c r="Q605" s="339"/>
      <c r="R605" s="339"/>
      <c r="S605" s="339"/>
      <c r="T605" s="339"/>
      <c r="U605" s="339"/>
      <c r="V605" s="339"/>
      <c r="W605" s="339"/>
      <c r="X605" s="339"/>
      <c r="Y605" s="339"/>
      <c r="Z605" s="339"/>
    </row>
    <row r="606" ht="14.25" customHeight="1">
      <c r="A606" s="339"/>
      <c r="B606" s="339"/>
      <c r="C606" s="339"/>
      <c r="D606" s="339"/>
      <c r="E606" s="339"/>
      <c r="F606" s="339"/>
      <c r="G606" s="339"/>
      <c r="H606" s="339"/>
      <c r="I606" s="339"/>
      <c r="J606" s="339"/>
      <c r="K606" s="339"/>
      <c r="L606" s="339"/>
      <c r="M606" s="339"/>
      <c r="N606" s="339"/>
      <c r="O606" s="339"/>
      <c r="P606" s="339"/>
      <c r="Q606" s="339"/>
      <c r="R606" s="339"/>
      <c r="S606" s="339"/>
      <c r="T606" s="339"/>
      <c r="U606" s="339"/>
      <c r="V606" s="339"/>
      <c r="W606" s="339"/>
      <c r="X606" s="339"/>
      <c r="Y606" s="339"/>
      <c r="Z606" s="339"/>
    </row>
    <row r="607" ht="14.25" customHeight="1">
      <c r="A607" s="339"/>
      <c r="B607" s="339"/>
      <c r="C607" s="339"/>
      <c r="D607" s="339"/>
      <c r="E607" s="339"/>
      <c r="F607" s="339"/>
      <c r="G607" s="339"/>
      <c r="H607" s="339"/>
      <c r="I607" s="339"/>
      <c r="J607" s="339"/>
      <c r="K607" s="339"/>
      <c r="L607" s="339"/>
      <c r="M607" s="339"/>
      <c r="N607" s="339"/>
      <c r="O607" s="339"/>
      <c r="P607" s="339"/>
      <c r="Q607" s="339"/>
      <c r="R607" s="339"/>
      <c r="S607" s="339"/>
      <c r="T607" s="339"/>
      <c r="U607" s="339"/>
      <c r="V607" s="339"/>
      <c r="W607" s="339"/>
      <c r="X607" s="339"/>
      <c r="Y607" s="339"/>
      <c r="Z607" s="339"/>
    </row>
    <row r="608" ht="14.25" customHeight="1">
      <c r="A608" s="339"/>
      <c r="B608" s="339"/>
      <c r="C608" s="339"/>
      <c r="D608" s="339"/>
      <c r="E608" s="339"/>
      <c r="F608" s="339"/>
      <c r="G608" s="339"/>
      <c r="H608" s="339"/>
      <c r="I608" s="339"/>
      <c r="J608" s="339"/>
      <c r="K608" s="339"/>
      <c r="L608" s="339"/>
      <c r="M608" s="339"/>
      <c r="N608" s="339"/>
      <c r="O608" s="339"/>
      <c r="P608" s="339"/>
      <c r="Q608" s="339"/>
      <c r="R608" s="339"/>
      <c r="S608" s="339"/>
      <c r="T608" s="339"/>
      <c r="U608" s="339"/>
      <c r="V608" s="339"/>
      <c r="W608" s="339"/>
      <c r="X608" s="339"/>
      <c r="Y608" s="339"/>
      <c r="Z608" s="339"/>
    </row>
    <row r="609" ht="14.25" customHeight="1">
      <c r="A609" s="339"/>
      <c r="B609" s="339"/>
      <c r="C609" s="339"/>
      <c r="D609" s="339"/>
      <c r="E609" s="339"/>
      <c r="F609" s="339"/>
      <c r="G609" s="339"/>
      <c r="H609" s="339"/>
      <c r="I609" s="339"/>
      <c r="J609" s="339"/>
      <c r="K609" s="339"/>
      <c r="L609" s="339"/>
      <c r="M609" s="339"/>
      <c r="N609" s="339"/>
      <c r="O609" s="339"/>
      <c r="P609" s="339"/>
      <c r="Q609" s="339"/>
      <c r="R609" s="339"/>
      <c r="S609" s="339"/>
      <c r="T609" s="339"/>
      <c r="U609" s="339"/>
      <c r="V609" s="339"/>
      <c r="W609" s="339"/>
      <c r="X609" s="339"/>
      <c r="Y609" s="339"/>
      <c r="Z609" s="339"/>
    </row>
    <row r="610" ht="14.25" customHeight="1">
      <c r="A610" s="339"/>
      <c r="B610" s="339"/>
      <c r="C610" s="339"/>
      <c r="D610" s="339"/>
      <c r="E610" s="339"/>
      <c r="F610" s="339"/>
      <c r="G610" s="339"/>
      <c r="H610" s="339"/>
      <c r="I610" s="339"/>
      <c r="J610" s="339"/>
      <c r="K610" s="339"/>
      <c r="L610" s="339"/>
      <c r="M610" s="339"/>
      <c r="N610" s="339"/>
      <c r="O610" s="339"/>
      <c r="P610" s="339"/>
      <c r="Q610" s="339"/>
      <c r="R610" s="339"/>
      <c r="S610" s="339"/>
      <c r="T610" s="339"/>
      <c r="U610" s="339"/>
      <c r="V610" s="339"/>
      <c r="W610" s="339"/>
      <c r="X610" s="339"/>
      <c r="Y610" s="339"/>
      <c r="Z610" s="339"/>
    </row>
    <row r="611" ht="14.25" customHeight="1">
      <c r="A611" s="339"/>
      <c r="B611" s="339"/>
      <c r="C611" s="339"/>
      <c r="D611" s="339"/>
      <c r="E611" s="339"/>
      <c r="F611" s="339"/>
      <c r="G611" s="339"/>
      <c r="H611" s="339"/>
      <c r="I611" s="339"/>
      <c r="J611" s="339"/>
      <c r="K611" s="339"/>
      <c r="L611" s="339"/>
      <c r="M611" s="339"/>
      <c r="N611" s="339"/>
      <c r="O611" s="339"/>
      <c r="P611" s="339"/>
      <c r="Q611" s="339"/>
      <c r="R611" s="339"/>
      <c r="S611" s="339"/>
      <c r="T611" s="339"/>
      <c r="U611" s="339"/>
      <c r="V611" s="339"/>
      <c r="W611" s="339"/>
      <c r="X611" s="339"/>
      <c r="Y611" s="339"/>
      <c r="Z611" s="339"/>
    </row>
    <row r="612" ht="14.25" customHeight="1">
      <c r="A612" s="339"/>
      <c r="B612" s="339"/>
      <c r="C612" s="339"/>
      <c r="D612" s="339"/>
      <c r="E612" s="339"/>
      <c r="F612" s="339"/>
      <c r="G612" s="339"/>
      <c r="H612" s="339"/>
      <c r="I612" s="339"/>
      <c r="J612" s="339"/>
      <c r="K612" s="339"/>
      <c r="L612" s="339"/>
      <c r="M612" s="339"/>
      <c r="N612" s="339"/>
      <c r="O612" s="339"/>
      <c r="P612" s="339"/>
      <c r="Q612" s="339"/>
      <c r="R612" s="339"/>
      <c r="S612" s="339"/>
      <c r="T612" s="339"/>
      <c r="U612" s="339"/>
      <c r="V612" s="339"/>
      <c r="W612" s="339"/>
      <c r="X612" s="339"/>
      <c r="Y612" s="339"/>
      <c r="Z612" s="339"/>
    </row>
    <row r="613" ht="14.25" customHeight="1">
      <c r="A613" s="339"/>
      <c r="B613" s="339"/>
      <c r="C613" s="339"/>
      <c r="D613" s="339"/>
      <c r="E613" s="339"/>
      <c r="F613" s="339"/>
      <c r="G613" s="339"/>
      <c r="H613" s="339"/>
      <c r="I613" s="339"/>
      <c r="J613" s="339"/>
      <c r="K613" s="339"/>
      <c r="L613" s="339"/>
      <c r="M613" s="339"/>
      <c r="N613" s="339"/>
      <c r="O613" s="339"/>
      <c r="P613" s="339"/>
      <c r="Q613" s="339"/>
      <c r="R613" s="339"/>
      <c r="S613" s="339"/>
      <c r="T613" s="339"/>
      <c r="U613" s="339"/>
      <c r="V613" s="339"/>
      <c r="W613" s="339"/>
      <c r="X613" s="339"/>
      <c r="Y613" s="339"/>
      <c r="Z613" s="339"/>
    </row>
    <row r="614" ht="14.25" customHeight="1">
      <c r="A614" s="339"/>
      <c r="B614" s="339"/>
      <c r="C614" s="339"/>
      <c r="D614" s="339"/>
      <c r="E614" s="339"/>
      <c r="F614" s="339"/>
      <c r="G614" s="339"/>
      <c r="H614" s="339"/>
      <c r="I614" s="339"/>
      <c r="J614" s="339"/>
      <c r="K614" s="339"/>
      <c r="L614" s="339"/>
      <c r="M614" s="339"/>
      <c r="N614" s="339"/>
      <c r="O614" s="339"/>
      <c r="P614" s="339"/>
      <c r="Q614" s="339"/>
      <c r="R614" s="339"/>
      <c r="S614" s="339"/>
      <c r="T614" s="339"/>
      <c r="U614" s="339"/>
      <c r="V614" s="339"/>
      <c r="W614" s="339"/>
      <c r="X614" s="339"/>
      <c r="Y614" s="339"/>
      <c r="Z614" s="339"/>
    </row>
    <row r="615" ht="14.25" customHeight="1">
      <c r="A615" s="339"/>
      <c r="B615" s="339"/>
      <c r="C615" s="339"/>
      <c r="D615" s="339"/>
      <c r="E615" s="339"/>
      <c r="F615" s="339"/>
      <c r="G615" s="339"/>
      <c r="H615" s="339"/>
      <c r="I615" s="339"/>
      <c r="J615" s="339"/>
      <c r="K615" s="339"/>
      <c r="L615" s="339"/>
      <c r="M615" s="339"/>
      <c r="N615" s="339"/>
      <c r="O615" s="339"/>
      <c r="P615" s="339"/>
      <c r="Q615" s="339"/>
      <c r="R615" s="339"/>
      <c r="S615" s="339"/>
      <c r="T615" s="339"/>
      <c r="U615" s="339"/>
      <c r="V615" s="339"/>
      <c r="W615" s="339"/>
      <c r="X615" s="339"/>
      <c r="Y615" s="339"/>
      <c r="Z615" s="339"/>
    </row>
    <row r="616" ht="14.25" customHeight="1">
      <c r="A616" s="339"/>
      <c r="B616" s="339"/>
      <c r="C616" s="339"/>
      <c r="D616" s="339"/>
      <c r="E616" s="339"/>
      <c r="F616" s="339"/>
      <c r="G616" s="339"/>
      <c r="H616" s="339"/>
      <c r="I616" s="339"/>
      <c r="J616" s="339"/>
      <c r="K616" s="339"/>
      <c r="L616" s="339"/>
      <c r="M616" s="339"/>
      <c r="N616" s="339"/>
      <c r="O616" s="339"/>
      <c r="P616" s="339"/>
      <c r="Q616" s="339"/>
      <c r="R616" s="339"/>
      <c r="S616" s="339"/>
      <c r="T616" s="339"/>
      <c r="U616" s="339"/>
      <c r="V616" s="339"/>
      <c r="W616" s="339"/>
      <c r="X616" s="339"/>
      <c r="Y616" s="339"/>
      <c r="Z616" s="339"/>
    </row>
    <row r="617" ht="14.25" customHeight="1">
      <c r="A617" s="339"/>
      <c r="B617" s="339"/>
      <c r="C617" s="339"/>
      <c r="D617" s="339"/>
      <c r="E617" s="339"/>
      <c r="F617" s="339"/>
      <c r="G617" s="339"/>
      <c r="H617" s="339"/>
      <c r="I617" s="339"/>
      <c r="J617" s="339"/>
      <c r="K617" s="339"/>
      <c r="L617" s="339"/>
      <c r="M617" s="339"/>
      <c r="N617" s="339"/>
      <c r="O617" s="339"/>
      <c r="P617" s="339"/>
      <c r="Q617" s="339"/>
      <c r="R617" s="339"/>
      <c r="S617" s="339"/>
      <c r="T617" s="339"/>
      <c r="U617" s="339"/>
      <c r="V617" s="339"/>
      <c r="W617" s="339"/>
      <c r="X617" s="339"/>
      <c r="Y617" s="339"/>
      <c r="Z617" s="339"/>
    </row>
    <row r="618" ht="14.25" customHeight="1">
      <c r="A618" s="339"/>
      <c r="B618" s="339"/>
      <c r="C618" s="339"/>
      <c r="D618" s="339"/>
      <c r="E618" s="339"/>
      <c r="F618" s="339"/>
      <c r="G618" s="339"/>
      <c r="H618" s="339"/>
      <c r="I618" s="339"/>
      <c r="J618" s="339"/>
      <c r="K618" s="339"/>
      <c r="L618" s="339"/>
      <c r="M618" s="339"/>
      <c r="N618" s="339"/>
      <c r="O618" s="339"/>
      <c r="P618" s="339"/>
      <c r="Q618" s="339"/>
      <c r="R618" s="339"/>
      <c r="S618" s="339"/>
      <c r="T618" s="339"/>
      <c r="U618" s="339"/>
      <c r="V618" s="339"/>
      <c r="W618" s="339"/>
      <c r="X618" s="339"/>
      <c r="Y618" s="339"/>
      <c r="Z618" s="339"/>
    </row>
    <row r="619" ht="14.25" customHeight="1">
      <c r="A619" s="339"/>
      <c r="B619" s="339"/>
      <c r="C619" s="339"/>
      <c r="D619" s="339"/>
      <c r="E619" s="339"/>
      <c r="F619" s="339"/>
      <c r="G619" s="339"/>
      <c r="H619" s="339"/>
      <c r="I619" s="339"/>
      <c r="J619" s="339"/>
      <c r="K619" s="339"/>
      <c r="L619" s="339"/>
      <c r="M619" s="339"/>
      <c r="N619" s="339"/>
      <c r="O619" s="339"/>
      <c r="P619" s="339"/>
      <c r="Q619" s="339"/>
      <c r="R619" s="339"/>
      <c r="S619" s="339"/>
      <c r="T619" s="339"/>
      <c r="U619" s="339"/>
      <c r="V619" s="339"/>
      <c r="W619" s="339"/>
      <c r="X619" s="339"/>
      <c r="Y619" s="339"/>
      <c r="Z619" s="339"/>
    </row>
    <row r="620" ht="14.25" customHeight="1">
      <c r="A620" s="339"/>
      <c r="B620" s="339"/>
      <c r="C620" s="339"/>
      <c r="D620" s="339"/>
      <c r="E620" s="339"/>
      <c r="F620" s="339"/>
      <c r="G620" s="339"/>
      <c r="H620" s="339"/>
      <c r="I620" s="339"/>
      <c r="J620" s="339"/>
      <c r="K620" s="339"/>
      <c r="L620" s="339"/>
      <c r="M620" s="339"/>
      <c r="N620" s="339"/>
      <c r="O620" s="339"/>
      <c r="P620" s="339"/>
      <c r="Q620" s="339"/>
      <c r="R620" s="339"/>
      <c r="S620" s="339"/>
      <c r="T620" s="339"/>
      <c r="U620" s="339"/>
      <c r="V620" s="339"/>
      <c r="W620" s="339"/>
      <c r="X620" s="339"/>
      <c r="Y620" s="339"/>
      <c r="Z620" s="339"/>
    </row>
    <row r="621" ht="14.25" customHeight="1">
      <c r="A621" s="339"/>
      <c r="B621" s="339"/>
      <c r="C621" s="339"/>
      <c r="D621" s="339"/>
      <c r="E621" s="339"/>
      <c r="F621" s="339"/>
      <c r="G621" s="339"/>
      <c r="H621" s="339"/>
      <c r="I621" s="339"/>
      <c r="J621" s="339"/>
      <c r="K621" s="339"/>
      <c r="L621" s="339"/>
      <c r="M621" s="339"/>
      <c r="N621" s="339"/>
      <c r="O621" s="339"/>
      <c r="P621" s="339"/>
      <c r="Q621" s="339"/>
      <c r="R621" s="339"/>
      <c r="S621" s="339"/>
      <c r="T621" s="339"/>
      <c r="U621" s="339"/>
      <c r="V621" s="339"/>
      <c r="W621" s="339"/>
      <c r="X621" s="339"/>
      <c r="Y621" s="339"/>
      <c r="Z621" s="339"/>
    </row>
    <row r="622" ht="14.25" customHeight="1">
      <c r="A622" s="339"/>
      <c r="B622" s="339"/>
      <c r="C622" s="339"/>
      <c r="D622" s="339"/>
      <c r="E622" s="339"/>
      <c r="F622" s="339"/>
      <c r="G622" s="339"/>
      <c r="H622" s="339"/>
      <c r="I622" s="339"/>
      <c r="J622" s="339"/>
      <c r="K622" s="339"/>
      <c r="L622" s="339"/>
      <c r="M622" s="339"/>
      <c r="N622" s="339"/>
      <c r="O622" s="339"/>
      <c r="P622" s="339"/>
      <c r="Q622" s="339"/>
      <c r="R622" s="339"/>
      <c r="S622" s="339"/>
      <c r="T622" s="339"/>
      <c r="U622" s="339"/>
      <c r="V622" s="339"/>
      <c r="W622" s="339"/>
      <c r="X622" s="339"/>
      <c r="Y622" s="339"/>
      <c r="Z622" s="339"/>
    </row>
    <row r="623" ht="14.25" customHeight="1">
      <c r="A623" s="339"/>
      <c r="B623" s="339"/>
      <c r="C623" s="339"/>
      <c r="D623" s="339"/>
      <c r="E623" s="339"/>
      <c r="F623" s="339"/>
      <c r="G623" s="339"/>
      <c r="H623" s="339"/>
      <c r="I623" s="339"/>
      <c r="J623" s="339"/>
      <c r="K623" s="339"/>
      <c r="L623" s="339"/>
      <c r="M623" s="339"/>
      <c r="N623" s="339"/>
      <c r="O623" s="339"/>
      <c r="P623" s="339"/>
      <c r="Q623" s="339"/>
      <c r="R623" s="339"/>
      <c r="S623" s="339"/>
      <c r="T623" s="339"/>
      <c r="U623" s="339"/>
      <c r="V623" s="339"/>
      <c r="W623" s="339"/>
      <c r="X623" s="339"/>
      <c r="Y623" s="339"/>
      <c r="Z623" s="339"/>
    </row>
    <row r="624" ht="14.25" customHeight="1">
      <c r="A624" s="339"/>
      <c r="B624" s="339"/>
      <c r="C624" s="339"/>
      <c r="D624" s="339"/>
      <c r="E624" s="339"/>
      <c r="F624" s="339"/>
      <c r="G624" s="339"/>
      <c r="H624" s="339"/>
      <c r="I624" s="339"/>
      <c r="J624" s="339"/>
      <c r="K624" s="339"/>
      <c r="L624" s="339"/>
      <c r="M624" s="339"/>
      <c r="N624" s="339"/>
      <c r="O624" s="339"/>
      <c r="P624" s="339"/>
      <c r="Q624" s="339"/>
      <c r="R624" s="339"/>
      <c r="S624" s="339"/>
      <c r="T624" s="339"/>
      <c r="U624" s="339"/>
      <c r="V624" s="339"/>
      <c r="W624" s="339"/>
      <c r="X624" s="339"/>
      <c r="Y624" s="339"/>
      <c r="Z624" s="339"/>
    </row>
    <row r="625" ht="14.25" customHeight="1">
      <c r="A625" s="339"/>
      <c r="B625" s="339"/>
      <c r="C625" s="339"/>
      <c r="D625" s="339"/>
      <c r="E625" s="339"/>
      <c r="F625" s="339"/>
      <c r="G625" s="339"/>
      <c r="H625" s="339"/>
      <c r="I625" s="339"/>
      <c r="J625" s="339"/>
      <c r="K625" s="339"/>
      <c r="L625" s="339"/>
      <c r="M625" s="339"/>
      <c r="N625" s="339"/>
      <c r="O625" s="339"/>
      <c r="P625" s="339"/>
      <c r="Q625" s="339"/>
      <c r="R625" s="339"/>
      <c r="S625" s="339"/>
      <c r="T625" s="339"/>
      <c r="U625" s="339"/>
      <c r="V625" s="339"/>
      <c r="W625" s="339"/>
      <c r="X625" s="339"/>
      <c r="Y625" s="339"/>
      <c r="Z625" s="339"/>
    </row>
    <row r="626" ht="14.25" customHeight="1">
      <c r="A626" s="339"/>
      <c r="B626" s="339"/>
      <c r="C626" s="339"/>
      <c r="D626" s="339"/>
      <c r="E626" s="339"/>
      <c r="F626" s="339"/>
      <c r="G626" s="339"/>
      <c r="H626" s="339"/>
      <c r="I626" s="339"/>
      <c r="J626" s="339"/>
      <c r="K626" s="339"/>
      <c r="L626" s="339"/>
      <c r="M626" s="339"/>
      <c r="N626" s="339"/>
      <c r="O626" s="339"/>
      <c r="P626" s="339"/>
      <c r="Q626" s="339"/>
      <c r="R626" s="339"/>
      <c r="S626" s="339"/>
      <c r="T626" s="339"/>
      <c r="U626" s="339"/>
      <c r="V626" s="339"/>
      <c r="W626" s="339"/>
      <c r="X626" s="339"/>
      <c r="Y626" s="339"/>
      <c r="Z626" s="339"/>
    </row>
    <row r="627" ht="14.25" customHeight="1">
      <c r="A627" s="339"/>
      <c r="B627" s="339"/>
      <c r="C627" s="339"/>
      <c r="D627" s="339"/>
      <c r="E627" s="339"/>
      <c r="F627" s="339"/>
      <c r="G627" s="339"/>
      <c r="H627" s="339"/>
      <c r="I627" s="339"/>
      <c r="J627" s="339"/>
      <c r="K627" s="339"/>
      <c r="L627" s="339"/>
      <c r="M627" s="339"/>
      <c r="N627" s="339"/>
      <c r="O627" s="339"/>
      <c r="P627" s="339"/>
      <c r="Q627" s="339"/>
      <c r="R627" s="339"/>
      <c r="S627" s="339"/>
      <c r="T627" s="339"/>
      <c r="U627" s="339"/>
      <c r="V627" s="339"/>
      <c r="W627" s="339"/>
      <c r="X627" s="339"/>
      <c r="Y627" s="339"/>
      <c r="Z627" s="339"/>
    </row>
    <row r="628" ht="14.25" customHeight="1">
      <c r="A628" s="339"/>
      <c r="B628" s="339"/>
      <c r="C628" s="339"/>
      <c r="D628" s="339"/>
      <c r="E628" s="339"/>
      <c r="F628" s="339"/>
      <c r="G628" s="339"/>
      <c r="H628" s="339"/>
      <c r="I628" s="339"/>
      <c r="J628" s="339"/>
      <c r="K628" s="339"/>
      <c r="L628" s="339"/>
      <c r="M628" s="339"/>
      <c r="N628" s="339"/>
      <c r="O628" s="339"/>
      <c r="P628" s="339"/>
      <c r="Q628" s="339"/>
      <c r="R628" s="339"/>
      <c r="S628" s="339"/>
      <c r="T628" s="339"/>
      <c r="U628" s="339"/>
      <c r="V628" s="339"/>
      <c r="W628" s="339"/>
      <c r="X628" s="339"/>
      <c r="Y628" s="339"/>
      <c r="Z628" s="339"/>
    </row>
    <row r="629" ht="14.25" customHeight="1">
      <c r="A629" s="339"/>
      <c r="B629" s="339"/>
      <c r="C629" s="339"/>
      <c r="D629" s="339"/>
      <c r="E629" s="339"/>
      <c r="F629" s="339"/>
      <c r="G629" s="339"/>
      <c r="H629" s="339"/>
      <c r="I629" s="339"/>
      <c r="J629" s="339"/>
      <c r="K629" s="339"/>
      <c r="L629" s="339"/>
      <c r="M629" s="339"/>
      <c r="N629" s="339"/>
      <c r="O629" s="339"/>
      <c r="P629" s="339"/>
      <c r="Q629" s="339"/>
      <c r="R629" s="339"/>
      <c r="S629" s="339"/>
      <c r="T629" s="339"/>
      <c r="U629" s="339"/>
      <c r="V629" s="339"/>
      <c r="W629" s="339"/>
      <c r="X629" s="339"/>
      <c r="Y629" s="339"/>
      <c r="Z629" s="339"/>
    </row>
    <row r="630" ht="14.25" customHeight="1">
      <c r="A630" s="339"/>
      <c r="B630" s="339"/>
      <c r="C630" s="339"/>
      <c r="D630" s="339"/>
      <c r="E630" s="339"/>
      <c r="F630" s="339"/>
      <c r="G630" s="339"/>
      <c r="H630" s="339"/>
      <c r="I630" s="339"/>
      <c r="J630" s="339"/>
      <c r="K630" s="339"/>
      <c r="L630" s="339"/>
      <c r="M630" s="339"/>
      <c r="N630" s="339"/>
      <c r="O630" s="339"/>
      <c r="P630" s="339"/>
      <c r="Q630" s="339"/>
      <c r="R630" s="339"/>
      <c r="S630" s="339"/>
      <c r="T630" s="339"/>
      <c r="U630" s="339"/>
      <c r="V630" s="339"/>
      <c r="W630" s="339"/>
      <c r="X630" s="339"/>
      <c r="Y630" s="339"/>
      <c r="Z630" s="339"/>
    </row>
    <row r="631" ht="14.25" customHeight="1">
      <c r="A631" s="339"/>
      <c r="B631" s="339"/>
      <c r="C631" s="339"/>
      <c r="D631" s="339"/>
      <c r="E631" s="339"/>
      <c r="F631" s="339"/>
      <c r="G631" s="339"/>
      <c r="H631" s="339"/>
      <c r="I631" s="339"/>
      <c r="J631" s="339"/>
      <c r="K631" s="339"/>
      <c r="L631" s="339"/>
      <c r="M631" s="339"/>
      <c r="N631" s="339"/>
      <c r="O631" s="339"/>
      <c r="P631" s="339"/>
      <c r="Q631" s="339"/>
      <c r="R631" s="339"/>
      <c r="S631" s="339"/>
      <c r="T631" s="339"/>
      <c r="U631" s="339"/>
      <c r="V631" s="339"/>
      <c r="W631" s="339"/>
      <c r="X631" s="339"/>
      <c r="Y631" s="339"/>
      <c r="Z631" s="339"/>
    </row>
    <row r="632" ht="14.25" customHeight="1">
      <c r="A632" s="339"/>
      <c r="B632" s="339"/>
      <c r="C632" s="339"/>
      <c r="D632" s="339"/>
      <c r="E632" s="339"/>
      <c r="F632" s="339"/>
      <c r="G632" s="339"/>
      <c r="H632" s="339"/>
      <c r="I632" s="339"/>
      <c r="J632" s="339"/>
      <c r="K632" s="339"/>
      <c r="L632" s="339"/>
      <c r="M632" s="339"/>
      <c r="N632" s="339"/>
      <c r="O632" s="339"/>
      <c r="P632" s="339"/>
      <c r="Q632" s="339"/>
      <c r="R632" s="339"/>
      <c r="S632" s="339"/>
      <c r="T632" s="339"/>
      <c r="U632" s="339"/>
      <c r="V632" s="339"/>
      <c r="W632" s="339"/>
      <c r="X632" s="339"/>
      <c r="Y632" s="339"/>
      <c r="Z632" s="339"/>
    </row>
    <row r="633" ht="14.25" customHeight="1">
      <c r="A633" s="339"/>
      <c r="B633" s="339"/>
      <c r="C633" s="339"/>
      <c r="D633" s="339"/>
      <c r="E633" s="339"/>
      <c r="F633" s="339"/>
      <c r="G633" s="339"/>
      <c r="H633" s="339"/>
      <c r="I633" s="339"/>
      <c r="J633" s="339"/>
      <c r="K633" s="339"/>
      <c r="L633" s="339"/>
      <c r="M633" s="339"/>
      <c r="N633" s="339"/>
      <c r="O633" s="339"/>
      <c r="P633" s="339"/>
      <c r="Q633" s="339"/>
      <c r="R633" s="339"/>
      <c r="S633" s="339"/>
      <c r="T633" s="339"/>
      <c r="U633" s="339"/>
      <c r="V633" s="339"/>
      <c r="W633" s="339"/>
      <c r="X633" s="339"/>
      <c r="Y633" s="339"/>
      <c r="Z633" s="339"/>
    </row>
    <row r="634" ht="14.25" customHeight="1">
      <c r="A634" s="339"/>
      <c r="B634" s="339"/>
      <c r="C634" s="339"/>
      <c r="D634" s="339"/>
      <c r="E634" s="339"/>
      <c r="F634" s="339"/>
      <c r="G634" s="339"/>
      <c r="H634" s="339"/>
      <c r="I634" s="339"/>
      <c r="J634" s="339"/>
      <c r="K634" s="339"/>
      <c r="L634" s="339"/>
      <c r="M634" s="339"/>
      <c r="N634" s="339"/>
      <c r="O634" s="339"/>
      <c r="P634" s="339"/>
      <c r="Q634" s="339"/>
      <c r="R634" s="339"/>
      <c r="S634" s="339"/>
      <c r="T634" s="339"/>
      <c r="U634" s="339"/>
      <c r="V634" s="339"/>
      <c r="W634" s="339"/>
      <c r="X634" s="339"/>
      <c r="Y634" s="339"/>
      <c r="Z634" s="339"/>
    </row>
    <row r="635" ht="14.25" customHeight="1">
      <c r="A635" s="339"/>
      <c r="B635" s="339"/>
      <c r="C635" s="339"/>
      <c r="D635" s="339"/>
      <c r="E635" s="339"/>
      <c r="F635" s="339"/>
      <c r="G635" s="339"/>
      <c r="H635" s="339"/>
      <c r="I635" s="339"/>
      <c r="J635" s="339"/>
      <c r="K635" s="339"/>
      <c r="L635" s="339"/>
      <c r="M635" s="339"/>
      <c r="N635" s="339"/>
      <c r="O635" s="339"/>
      <c r="P635" s="339"/>
      <c r="Q635" s="339"/>
      <c r="R635" s="339"/>
      <c r="S635" s="339"/>
      <c r="T635" s="339"/>
      <c r="U635" s="339"/>
      <c r="V635" s="339"/>
      <c r="W635" s="339"/>
      <c r="X635" s="339"/>
      <c r="Y635" s="339"/>
      <c r="Z635" s="339"/>
    </row>
    <row r="636" ht="14.25" customHeight="1">
      <c r="A636" s="339"/>
      <c r="B636" s="339"/>
      <c r="C636" s="339"/>
      <c r="D636" s="339"/>
      <c r="E636" s="339"/>
      <c r="F636" s="339"/>
      <c r="G636" s="339"/>
      <c r="H636" s="339"/>
      <c r="I636" s="339"/>
      <c r="J636" s="339"/>
      <c r="K636" s="339"/>
      <c r="L636" s="339"/>
      <c r="M636" s="339"/>
      <c r="N636" s="339"/>
      <c r="O636" s="339"/>
      <c r="P636" s="339"/>
      <c r="Q636" s="339"/>
      <c r="R636" s="339"/>
      <c r="S636" s="339"/>
      <c r="T636" s="339"/>
      <c r="U636" s="339"/>
      <c r="V636" s="339"/>
      <c r="W636" s="339"/>
      <c r="X636" s="339"/>
      <c r="Y636" s="339"/>
      <c r="Z636" s="339"/>
    </row>
    <row r="637" ht="14.25" customHeight="1">
      <c r="A637" s="339"/>
      <c r="B637" s="339"/>
      <c r="C637" s="339"/>
      <c r="D637" s="339"/>
      <c r="E637" s="339"/>
      <c r="F637" s="339"/>
      <c r="G637" s="339"/>
      <c r="H637" s="339"/>
      <c r="I637" s="339"/>
      <c r="J637" s="339"/>
      <c r="K637" s="339"/>
      <c r="L637" s="339"/>
      <c r="M637" s="339"/>
      <c r="N637" s="339"/>
      <c r="O637" s="339"/>
      <c r="P637" s="339"/>
      <c r="Q637" s="339"/>
      <c r="R637" s="339"/>
      <c r="S637" s="339"/>
      <c r="T637" s="339"/>
      <c r="U637" s="339"/>
      <c r="V637" s="339"/>
      <c r="W637" s="339"/>
      <c r="X637" s="339"/>
      <c r="Y637" s="339"/>
      <c r="Z637" s="339"/>
    </row>
    <row r="638" ht="14.25" customHeight="1">
      <c r="A638" s="339"/>
      <c r="B638" s="339"/>
      <c r="C638" s="339"/>
      <c r="D638" s="339"/>
      <c r="E638" s="339"/>
      <c r="F638" s="339"/>
      <c r="G638" s="339"/>
      <c r="H638" s="339"/>
      <c r="I638" s="339"/>
      <c r="J638" s="339"/>
      <c r="K638" s="339"/>
      <c r="L638" s="339"/>
      <c r="M638" s="339"/>
      <c r="N638" s="339"/>
      <c r="O638" s="339"/>
      <c r="P638" s="339"/>
      <c r="Q638" s="339"/>
      <c r="R638" s="339"/>
      <c r="S638" s="339"/>
      <c r="T638" s="339"/>
      <c r="U638" s="339"/>
      <c r="V638" s="339"/>
      <c r="W638" s="339"/>
      <c r="X638" s="339"/>
      <c r="Y638" s="339"/>
      <c r="Z638" s="339"/>
    </row>
    <row r="639" ht="14.25" customHeight="1">
      <c r="A639" s="339"/>
      <c r="B639" s="339"/>
      <c r="C639" s="339"/>
      <c r="D639" s="339"/>
      <c r="E639" s="339"/>
      <c r="F639" s="339"/>
      <c r="G639" s="339"/>
      <c r="H639" s="339"/>
      <c r="I639" s="339"/>
      <c r="J639" s="339"/>
      <c r="K639" s="339"/>
      <c r="L639" s="339"/>
      <c r="M639" s="339"/>
      <c r="N639" s="339"/>
      <c r="O639" s="339"/>
      <c r="P639" s="339"/>
      <c r="Q639" s="339"/>
      <c r="R639" s="339"/>
      <c r="S639" s="339"/>
      <c r="T639" s="339"/>
      <c r="U639" s="339"/>
      <c r="V639" s="339"/>
      <c r="W639" s="339"/>
      <c r="X639" s="339"/>
      <c r="Y639" s="339"/>
      <c r="Z639" s="339"/>
    </row>
    <row r="640" ht="14.25" customHeight="1">
      <c r="A640" s="339"/>
      <c r="B640" s="339"/>
      <c r="C640" s="339"/>
      <c r="D640" s="339"/>
      <c r="E640" s="339"/>
      <c r="F640" s="339"/>
      <c r="G640" s="339"/>
      <c r="H640" s="339"/>
      <c r="I640" s="339"/>
      <c r="J640" s="339"/>
      <c r="K640" s="339"/>
      <c r="L640" s="339"/>
      <c r="M640" s="339"/>
      <c r="N640" s="339"/>
      <c r="O640" s="339"/>
      <c r="P640" s="339"/>
      <c r="Q640" s="339"/>
      <c r="R640" s="339"/>
      <c r="S640" s="339"/>
      <c r="T640" s="339"/>
      <c r="U640" s="339"/>
      <c r="V640" s="339"/>
      <c r="W640" s="339"/>
      <c r="X640" s="339"/>
      <c r="Y640" s="339"/>
      <c r="Z640" s="339"/>
    </row>
    <row r="641" ht="14.25" customHeight="1">
      <c r="A641" s="339"/>
      <c r="B641" s="339"/>
      <c r="C641" s="339"/>
      <c r="D641" s="339"/>
      <c r="E641" s="339"/>
      <c r="F641" s="339"/>
      <c r="G641" s="339"/>
      <c r="H641" s="339"/>
      <c r="I641" s="339"/>
      <c r="J641" s="339"/>
      <c r="K641" s="339"/>
      <c r="L641" s="339"/>
      <c r="M641" s="339"/>
      <c r="N641" s="339"/>
      <c r="O641" s="339"/>
      <c r="P641" s="339"/>
      <c r="Q641" s="339"/>
      <c r="R641" s="339"/>
      <c r="S641" s="339"/>
      <c r="T641" s="339"/>
      <c r="U641" s="339"/>
      <c r="V641" s="339"/>
      <c r="W641" s="339"/>
      <c r="X641" s="339"/>
      <c r="Y641" s="339"/>
      <c r="Z641" s="339"/>
    </row>
    <row r="642" ht="14.25" customHeight="1">
      <c r="A642" s="339"/>
      <c r="B642" s="339"/>
      <c r="C642" s="339"/>
      <c r="D642" s="339"/>
      <c r="E642" s="339"/>
      <c r="F642" s="339"/>
      <c r="G642" s="339"/>
      <c r="H642" s="339"/>
      <c r="I642" s="339"/>
      <c r="J642" s="339"/>
      <c r="K642" s="339"/>
      <c r="L642" s="339"/>
      <c r="M642" s="339"/>
      <c r="N642" s="339"/>
      <c r="O642" s="339"/>
      <c r="P642" s="339"/>
      <c r="Q642" s="339"/>
      <c r="R642" s="339"/>
      <c r="S642" s="339"/>
      <c r="T642" s="339"/>
      <c r="U642" s="339"/>
      <c r="V642" s="339"/>
      <c r="W642" s="339"/>
      <c r="X642" s="339"/>
      <c r="Y642" s="339"/>
      <c r="Z642" s="339"/>
    </row>
    <row r="643" ht="14.25" customHeight="1">
      <c r="A643" s="339"/>
      <c r="B643" s="339"/>
      <c r="C643" s="339"/>
      <c r="D643" s="339"/>
      <c r="E643" s="339"/>
      <c r="F643" s="339"/>
      <c r="G643" s="339"/>
      <c r="H643" s="339"/>
      <c r="I643" s="339"/>
      <c r="J643" s="339"/>
      <c r="K643" s="339"/>
      <c r="L643" s="339"/>
      <c r="M643" s="339"/>
      <c r="N643" s="339"/>
      <c r="O643" s="339"/>
      <c r="P643" s="339"/>
      <c r="Q643" s="339"/>
      <c r="R643" s="339"/>
      <c r="S643" s="339"/>
      <c r="T643" s="339"/>
      <c r="U643" s="339"/>
      <c r="V643" s="339"/>
      <c r="W643" s="339"/>
      <c r="X643" s="339"/>
      <c r="Y643" s="339"/>
      <c r="Z643" s="339"/>
    </row>
    <row r="644" ht="14.25" customHeight="1">
      <c r="A644" s="339"/>
      <c r="B644" s="339"/>
      <c r="C644" s="339"/>
      <c r="D644" s="339"/>
      <c r="E644" s="339"/>
      <c r="F644" s="339"/>
      <c r="G644" s="339"/>
      <c r="H644" s="339"/>
      <c r="I644" s="339"/>
      <c r="J644" s="339"/>
      <c r="K644" s="339"/>
      <c r="L644" s="339"/>
      <c r="M644" s="339"/>
      <c r="N644" s="339"/>
      <c r="O644" s="339"/>
      <c r="P644" s="339"/>
      <c r="Q644" s="339"/>
      <c r="R644" s="339"/>
      <c r="S644" s="339"/>
      <c r="T644" s="339"/>
      <c r="U644" s="339"/>
      <c r="V644" s="339"/>
      <c r="W644" s="339"/>
      <c r="X644" s="339"/>
      <c r="Y644" s="339"/>
      <c r="Z644" s="339"/>
    </row>
    <row r="645" ht="14.25" customHeight="1">
      <c r="A645" s="339"/>
      <c r="B645" s="339"/>
      <c r="C645" s="339"/>
      <c r="D645" s="339"/>
      <c r="E645" s="339"/>
      <c r="F645" s="339"/>
      <c r="G645" s="339"/>
      <c r="H645" s="339"/>
      <c r="I645" s="339"/>
      <c r="J645" s="339"/>
      <c r="K645" s="339"/>
      <c r="L645" s="339"/>
      <c r="M645" s="339"/>
      <c r="N645" s="339"/>
      <c r="O645" s="339"/>
      <c r="P645" s="339"/>
      <c r="Q645" s="339"/>
      <c r="R645" s="339"/>
      <c r="S645" s="339"/>
      <c r="T645" s="339"/>
      <c r="U645" s="339"/>
      <c r="V645" s="339"/>
      <c r="W645" s="339"/>
      <c r="X645" s="339"/>
      <c r="Y645" s="339"/>
      <c r="Z645" s="339"/>
    </row>
    <row r="646" ht="14.25" customHeight="1">
      <c r="A646" s="339"/>
      <c r="B646" s="339"/>
      <c r="C646" s="339"/>
      <c r="D646" s="339"/>
      <c r="E646" s="339"/>
      <c r="F646" s="339"/>
      <c r="G646" s="339"/>
      <c r="H646" s="339"/>
      <c r="I646" s="339"/>
      <c r="J646" s="339"/>
      <c r="K646" s="339"/>
      <c r="L646" s="339"/>
      <c r="M646" s="339"/>
      <c r="N646" s="339"/>
      <c r="O646" s="339"/>
      <c r="P646" s="339"/>
      <c r="Q646" s="339"/>
      <c r="R646" s="339"/>
      <c r="S646" s="339"/>
      <c r="T646" s="339"/>
      <c r="U646" s="339"/>
      <c r="V646" s="339"/>
      <c r="W646" s="339"/>
      <c r="X646" s="339"/>
      <c r="Y646" s="339"/>
      <c r="Z646" s="339"/>
    </row>
    <row r="647" ht="14.25" customHeight="1">
      <c r="A647" s="339"/>
      <c r="B647" s="339"/>
      <c r="C647" s="339"/>
      <c r="D647" s="339"/>
      <c r="E647" s="339"/>
      <c r="F647" s="339"/>
      <c r="G647" s="339"/>
      <c r="H647" s="339"/>
      <c r="I647" s="339"/>
      <c r="J647" s="339"/>
      <c r="K647" s="339"/>
      <c r="L647" s="339"/>
      <c r="M647" s="339"/>
      <c r="N647" s="339"/>
      <c r="O647" s="339"/>
      <c r="P647" s="339"/>
      <c r="Q647" s="339"/>
      <c r="R647" s="339"/>
      <c r="S647" s="339"/>
      <c r="T647" s="339"/>
      <c r="U647" s="339"/>
      <c r="V647" s="339"/>
      <c r="W647" s="339"/>
      <c r="X647" s="339"/>
      <c r="Y647" s="339"/>
      <c r="Z647" s="339"/>
    </row>
    <row r="648" ht="14.25" customHeight="1">
      <c r="A648" s="339"/>
      <c r="B648" s="339"/>
      <c r="C648" s="339"/>
      <c r="D648" s="339"/>
      <c r="E648" s="339"/>
      <c r="F648" s="339"/>
      <c r="G648" s="339"/>
      <c r="H648" s="339"/>
      <c r="I648" s="339"/>
      <c r="J648" s="339"/>
      <c r="K648" s="339"/>
      <c r="L648" s="339"/>
      <c r="M648" s="339"/>
      <c r="N648" s="339"/>
      <c r="O648" s="339"/>
      <c r="P648" s="339"/>
      <c r="Q648" s="339"/>
      <c r="R648" s="339"/>
      <c r="S648" s="339"/>
      <c r="T648" s="339"/>
      <c r="U648" s="339"/>
      <c r="V648" s="339"/>
      <c r="W648" s="339"/>
      <c r="X648" s="339"/>
      <c r="Y648" s="339"/>
      <c r="Z648" s="339"/>
    </row>
    <row r="649" ht="14.25" customHeight="1">
      <c r="A649" s="339"/>
      <c r="B649" s="339"/>
      <c r="C649" s="339"/>
      <c r="D649" s="339"/>
      <c r="E649" s="339"/>
      <c r="F649" s="339"/>
      <c r="G649" s="339"/>
      <c r="H649" s="339"/>
      <c r="I649" s="339"/>
      <c r="J649" s="339"/>
      <c r="K649" s="339"/>
      <c r="L649" s="339"/>
      <c r="M649" s="339"/>
      <c r="N649" s="339"/>
      <c r="O649" s="339"/>
      <c r="P649" s="339"/>
      <c r="Q649" s="339"/>
      <c r="R649" s="339"/>
      <c r="S649" s="339"/>
      <c r="T649" s="339"/>
      <c r="U649" s="339"/>
      <c r="V649" s="339"/>
      <c r="W649" s="339"/>
      <c r="X649" s="339"/>
      <c r="Y649" s="339"/>
      <c r="Z649" s="339"/>
    </row>
    <row r="650" ht="14.25" customHeight="1">
      <c r="A650" s="339"/>
      <c r="B650" s="339"/>
      <c r="C650" s="339"/>
      <c r="D650" s="339"/>
      <c r="E650" s="339"/>
      <c r="F650" s="339"/>
      <c r="G650" s="339"/>
      <c r="H650" s="339"/>
      <c r="I650" s="339"/>
      <c r="J650" s="339"/>
      <c r="K650" s="339"/>
      <c r="L650" s="339"/>
      <c r="M650" s="339"/>
      <c r="N650" s="339"/>
      <c r="O650" s="339"/>
      <c r="P650" s="339"/>
      <c r="Q650" s="339"/>
      <c r="R650" s="339"/>
      <c r="S650" s="339"/>
      <c r="T650" s="339"/>
      <c r="U650" s="339"/>
      <c r="V650" s="339"/>
      <c r="W650" s="339"/>
      <c r="X650" s="339"/>
      <c r="Y650" s="339"/>
      <c r="Z650" s="339"/>
    </row>
    <row r="651" ht="14.25" customHeight="1">
      <c r="A651" s="339"/>
      <c r="B651" s="339"/>
      <c r="C651" s="339"/>
      <c r="D651" s="339"/>
      <c r="E651" s="339"/>
      <c r="F651" s="339"/>
      <c r="G651" s="339"/>
      <c r="H651" s="339"/>
      <c r="I651" s="339"/>
      <c r="J651" s="339"/>
      <c r="K651" s="339"/>
      <c r="L651" s="339"/>
      <c r="M651" s="339"/>
      <c r="N651" s="339"/>
      <c r="O651" s="339"/>
      <c r="P651" s="339"/>
      <c r="Q651" s="339"/>
      <c r="R651" s="339"/>
      <c r="S651" s="339"/>
      <c r="T651" s="339"/>
      <c r="U651" s="339"/>
      <c r="V651" s="339"/>
      <c r="W651" s="339"/>
      <c r="X651" s="339"/>
      <c r="Y651" s="339"/>
      <c r="Z651" s="339"/>
    </row>
    <row r="652" ht="14.25" customHeight="1">
      <c r="A652" s="339"/>
      <c r="B652" s="339"/>
      <c r="C652" s="339"/>
      <c r="D652" s="339"/>
      <c r="E652" s="339"/>
      <c r="F652" s="339"/>
      <c r="G652" s="339"/>
      <c r="H652" s="339"/>
      <c r="I652" s="339"/>
      <c r="J652" s="339"/>
      <c r="K652" s="339"/>
      <c r="L652" s="339"/>
      <c r="M652" s="339"/>
      <c r="N652" s="339"/>
      <c r="O652" s="339"/>
      <c r="P652" s="339"/>
      <c r="Q652" s="339"/>
      <c r="R652" s="339"/>
      <c r="S652" s="339"/>
      <c r="T652" s="339"/>
      <c r="U652" s="339"/>
      <c r="V652" s="339"/>
      <c r="W652" s="339"/>
      <c r="X652" s="339"/>
      <c r="Y652" s="339"/>
      <c r="Z652" s="339"/>
    </row>
    <row r="653" ht="14.25" customHeight="1">
      <c r="A653" s="339"/>
      <c r="B653" s="339"/>
      <c r="C653" s="339"/>
      <c r="D653" s="339"/>
      <c r="E653" s="339"/>
      <c r="F653" s="339"/>
      <c r="G653" s="339"/>
      <c r="H653" s="339"/>
      <c r="I653" s="339"/>
      <c r="J653" s="339"/>
      <c r="K653" s="339"/>
      <c r="L653" s="339"/>
      <c r="M653" s="339"/>
      <c r="N653" s="339"/>
      <c r="O653" s="339"/>
      <c r="P653" s="339"/>
      <c r="Q653" s="339"/>
      <c r="R653" s="339"/>
      <c r="S653" s="339"/>
      <c r="T653" s="339"/>
      <c r="U653" s="339"/>
      <c r="V653" s="339"/>
      <c r="W653" s="339"/>
      <c r="X653" s="339"/>
      <c r="Y653" s="339"/>
      <c r="Z653" s="339"/>
    </row>
    <row r="654" ht="14.25" customHeight="1">
      <c r="A654" s="339"/>
      <c r="B654" s="339"/>
      <c r="C654" s="339"/>
      <c r="D654" s="339"/>
      <c r="E654" s="339"/>
      <c r="F654" s="339"/>
      <c r="G654" s="339"/>
      <c r="H654" s="339"/>
      <c r="I654" s="339"/>
      <c r="J654" s="339"/>
      <c r="K654" s="339"/>
      <c r="L654" s="339"/>
      <c r="M654" s="339"/>
      <c r="N654" s="339"/>
      <c r="O654" s="339"/>
      <c r="P654" s="339"/>
      <c r="Q654" s="339"/>
      <c r="R654" s="339"/>
      <c r="S654" s="339"/>
      <c r="T654" s="339"/>
      <c r="U654" s="339"/>
      <c r="V654" s="339"/>
      <c r="W654" s="339"/>
      <c r="X654" s="339"/>
      <c r="Y654" s="339"/>
      <c r="Z654" s="339"/>
    </row>
    <row r="655" ht="14.25" customHeight="1">
      <c r="A655" s="339"/>
      <c r="B655" s="339"/>
      <c r="C655" s="339"/>
      <c r="D655" s="339"/>
      <c r="E655" s="339"/>
      <c r="F655" s="339"/>
      <c r="G655" s="339"/>
      <c r="H655" s="339"/>
      <c r="I655" s="339"/>
      <c r="J655" s="339"/>
      <c r="K655" s="339"/>
      <c r="L655" s="339"/>
      <c r="M655" s="339"/>
      <c r="N655" s="339"/>
      <c r="O655" s="339"/>
      <c r="P655" s="339"/>
      <c r="Q655" s="339"/>
      <c r="R655" s="339"/>
      <c r="S655" s="339"/>
      <c r="T655" s="339"/>
      <c r="U655" s="339"/>
      <c r="V655" s="339"/>
      <c r="W655" s="339"/>
      <c r="X655" s="339"/>
      <c r="Y655" s="339"/>
      <c r="Z655" s="339"/>
    </row>
    <row r="656" ht="14.25" customHeight="1">
      <c r="A656" s="339"/>
      <c r="B656" s="339"/>
      <c r="C656" s="339"/>
      <c r="D656" s="339"/>
      <c r="E656" s="339"/>
      <c r="F656" s="339"/>
      <c r="G656" s="339"/>
      <c r="H656" s="339"/>
      <c r="I656" s="339"/>
      <c r="J656" s="339"/>
      <c r="K656" s="339"/>
      <c r="L656" s="339"/>
      <c r="M656" s="339"/>
      <c r="N656" s="339"/>
      <c r="O656" s="339"/>
      <c r="P656" s="339"/>
      <c r="Q656" s="339"/>
      <c r="R656" s="339"/>
      <c r="S656" s="339"/>
      <c r="T656" s="339"/>
      <c r="U656" s="339"/>
      <c r="V656" s="339"/>
      <c r="W656" s="339"/>
      <c r="X656" s="339"/>
      <c r="Y656" s="339"/>
      <c r="Z656" s="339"/>
    </row>
    <row r="657" ht="14.25" customHeight="1">
      <c r="A657" s="339"/>
      <c r="B657" s="339"/>
      <c r="C657" s="339"/>
      <c r="D657" s="339"/>
      <c r="E657" s="339"/>
      <c r="F657" s="339"/>
      <c r="G657" s="339"/>
      <c r="H657" s="339"/>
      <c r="I657" s="339"/>
      <c r="J657" s="339"/>
      <c r="K657" s="339"/>
      <c r="L657" s="339"/>
      <c r="M657" s="339"/>
      <c r="N657" s="339"/>
      <c r="O657" s="339"/>
      <c r="P657" s="339"/>
      <c r="Q657" s="339"/>
      <c r="R657" s="339"/>
      <c r="S657" s="339"/>
      <c r="T657" s="339"/>
      <c r="U657" s="339"/>
      <c r="V657" s="339"/>
      <c r="W657" s="339"/>
      <c r="X657" s="339"/>
      <c r="Y657" s="339"/>
      <c r="Z657" s="339"/>
    </row>
    <row r="658" ht="14.25" customHeight="1">
      <c r="A658" s="339"/>
      <c r="B658" s="339"/>
      <c r="C658" s="339"/>
      <c r="D658" s="339"/>
      <c r="E658" s="339"/>
      <c r="F658" s="339"/>
      <c r="G658" s="339"/>
      <c r="H658" s="339"/>
      <c r="I658" s="339"/>
      <c r="J658" s="339"/>
      <c r="K658" s="339"/>
      <c r="L658" s="339"/>
      <c r="M658" s="339"/>
      <c r="N658" s="339"/>
      <c r="O658" s="339"/>
      <c r="P658" s="339"/>
      <c r="Q658" s="339"/>
      <c r="R658" s="339"/>
      <c r="S658" s="339"/>
      <c r="T658" s="339"/>
      <c r="U658" s="339"/>
      <c r="V658" s="339"/>
      <c r="W658" s="339"/>
      <c r="X658" s="339"/>
      <c r="Y658" s="339"/>
      <c r="Z658" s="339"/>
    </row>
    <row r="659" ht="14.25" customHeight="1">
      <c r="A659" s="339"/>
      <c r="B659" s="339"/>
      <c r="C659" s="339"/>
      <c r="D659" s="339"/>
      <c r="E659" s="339"/>
      <c r="F659" s="339"/>
      <c r="G659" s="339"/>
      <c r="H659" s="339"/>
      <c r="I659" s="339"/>
      <c r="J659" s="339"/>
      <c r="K659" s="339"/>
      <c r="L659" s="339"/>
      <c r="M659" s="339"/>
      <c r="N659" s="339"/>
      <c r="O659" s="339"/>
      <c r="P659" s="339"/>
      <c r="Q659" s="339"/>
      <c r="R659" s="339"/>
      <c r="S659" s="339"/>
      <c r="T659" s="339"/>
      <c r="U659" s="339"/>
      <c r="V659" s="339"/>
      <c r="W659" s="339"/>
      <c r="X659" s="339"/>
      <c r="Y659" s="339"/>
      <c r="Z659" s="339"/>
    </row>
    <row r="660" ht="14.25" customHeight="1">
      <c r="A660" s="339"/>
      <c r="B660" s="339"/>
      <c r="C660" s="339"/>
      <c r="D660" s="339"/>
      <c r="E660" s="339"/>
      <c r="F660" s="339"/>
      <c r="G660" s="339"/>
      <c r="H660" s="339"/>
      <c r="I660" s="339"/>
      <c r="J660" s="339"/>
      <c r="K660" s="339"/>
      <c r="L660" s="339"/>
      <c r="M660" s="339"/>
      <c r="N660" s="339"/>
      <c r="O660" s="339"/>
      <c r="P660" s="339"/>
      <c r="Q660" s="339"/>
      <c r="R660" s="339"/>
      <c r="S660" s="339"/>
      <c r="T660" s="339"/>
      <c r="U660" s="339"/>
      <c r="V660" s="339"/>
      <c r="W660" s="339"/>
      <c r="X660" s="339"/>
      <c r="Y660" s="339"/>
      <c r="Z660" s="339"/>
    </row>
    <row r="661" ht="14.25" customHeight="1">
      <c r="A661" s="339"/>
      <c r="B661" s="339"/>
      <c r="C661" s="339"/>
      <c r="D661" s="339"/>
      <c r="E661" s="339"/>
      <c r="F661" s="339"/>
      <c r="G661" s="339"/>
      <c r="H661" s="339"/>
      <c r="I661" s="339"/>
      <c r="J661" s="339"/>
      <c r="K661" s="339"/>
      <c r="L661" s="339"/>
      <c r="M661" s="339"/>
      <c r="N661" s="339"/>
      <c r="O661" s="339"/>
      <c r="P661" s="339"/>
      <c r="Q661" s="339"/>
      <c r="R661" s="339"/>
      <c r="S661" s="339"/>
      <c r="T661" s="339"/>
      <c r="U661" s="339"/>
      <c r="V661" s="339"/>
      <c r="W661" s="339"/>
      <c r="X661" s="339"/>
      <c r="Y661" s="339"/>
      <c r="Z661" s="339"/>
    </row>
    <row r="662" ht="14.25" customHeight="1">
      <c r="A662" s="339"/>
      <c r="B662" s="339"/>
      <c r="C662" s="339"/>
      <c r="D662" s="339"/>
      <c r="E662" s="339"/>
      <c r="F662" s="339"/>
      <c r="G662" s="339"/>
      <c r="H662" s="339"/>
      <c r="I662" s="339"/>
      <c r="J662" s="339"/>
      <c r="K662" s="339"/>
      <c r="L662" s="339"/>
      <c r="M662" s="339"/>
      <c r="N662" s="339"/>
      <c r="O662" s="339"/>
      <c r="P662" s="339"/>
      <c r="Q662" s="339"/>
      <c r="R662" s="339"/>
      <c r="S662" s="339"/>
      <c r="T662" s="339"/>
      <c r="U662" s="339"/>
      <c r="V662" s="339"/>
      <c r="W662" s="339"/>
      <c r="X662" s="339"/>
      <c r="Y662" s="339"/>
      <c r="Z662" s="339"/>
    </row>
    <row r="663" ht="14.25" customHeight="1">
      <c r="A663" s="339"/>
      <c r="B663" s="339"/>
      <c r="C663" s="339"/>
      <c r="D663" s="339"/>
      <c r="E663" s="339"/>
      <c r="F663" s="339"/>
      <c r="G663" s="339"/>
      <c r="H663" s="339"/>
      <c r="I663" s="339"/>
      <c r="J663" s="339"/>
      <c r="K663" s="339"/>
      <c r="L663" s="339"/>
      <c r="M663" s="339"/>
      <c r="N663" s="339"/>
      <c r="O663" s="339"/>
      <c r="P663" s="339"/>
      <c r="Q663" s="339"/>
      <c r="R663" s="339"/>
      <c r="S663" s="339"/>
      <c r="T663" s="339"/>
      <c r="U663" s="339"/>
      <c r="V663" s="339"/>
      <c r="W663" s="339"/>
      <c r="X663" s="339"/>
      <c r="Y663" s="339"/>
      <c r="Z663" s="339"/>
    </row>
    <row r="664" ht="14.25" customHeight="1">
      <c r="A664" s="339"/>
      <c r="B664" s="339"/>
      <c r="C664" s="339"/>
      <c r="D664" s="339"/>
      <c r="E664" s="339"/>
      <c r="F664" s="339"/>
      <c r="G664" s="339"/>
      <c r="H664" s="339"/>
      <c r="I664" s="339"/>
      <c r="J664" s="339"/>
      <c r="K664" s="339"/>
      <c r="L664" s="339"/>
      <c r="M664" s="339"/>
      <c r="N664" s="339"/>
      <c r="O664" s="339"/>
      <c r="P664" s="339"/>
      <c r="Q664" s="339"/>
      <c r="R664" s="339"/>
      <c r="S664" s="339"/>
      <c r="T664" s="339"/>
      <c r="U664" s="339"/>
      <c r="V664" s="339"/>
      <c r="W664" s="339"/>
      <c r="X664" s="339"/>
      <c r="Y664" s="339"/>
      <c r="Z664" s="339"/>
    </row>
    <row r="665" ht="14.25" customHeight="1">
      <c r="A665" s="339"/>
      <c r="B665" s="339"/>
      <c r="C665" s="339"/>
      <c r="D665" s="339"/>
      <c r="E665" s="339"/>
      <c r="F665" s="339"/>
      <c r="G665" s="339"/>
      <c r="H665" s="339"/>
      <c r="I665" s="339"/>
      <c r="J665" s="339"/>
      <c r="K665" s="339"/>
      <c r="L665" s="339"/>
      <c r="M665" s="339"/>
      <c r="N665" s="339"/>
      <c r="O665" s="339"/>
      <c r="P665" s="339"/>
      <c r="Q665" s="339"/>
      <c r="R665" s="339"/>
      <c r="S665" s="339"/>
      <c r="T665" s="339"/>
      <c r="U665" s="339"/>
      <c r="V665" s="339"/>
      <c r="W665" s="339"/>
      <c r="X665" s="339"/>
      <c r="Y665" s="339"/>
      <c r="Z665" s="339"/>
    </row>
    <row r="666" ht="14.25" customHeight="1">
      <c r="A666" s="339"/>
      <c r="B666" s="339"/>
      <c r="C666" s="339"/>
      <c r="D666" s="339"/>
      <c r="E666" s="339"/>
      <c r="F666" s="339"/>
      <c r="G666" s="339"/>
      <c r="H666" s="339"/>
      <c r="I666" s="339"/>
      <c r="J666" s="339"/>
      <c r="K666" s="339"/>
      <c r="L666" s="339"/>
      <c r="M666" s="339"/>
      <c r="N666" s="339"/>
      <c r="O666" s="339"/>
      <c r="P666" s="339"/>
      <c r="Q666" s="339"/>
      <c r="R666" s="339"/>
      <c r="S666" s="339"/>
      <c r="T666" s="339"/>
      <c r="U666" s="339"/>
      <c r="V666" s="339"/>
      <c r="W666" s="339"/>
      <c r="X666" s="339"/>
      <c r="Y666" s="339"/>
      <c r="Z666" s="339"/>
    </row>
    <row r="667" ht="14.25" customHeight="1">
      <c r="A667" s="339"/>
      <c r="B667" s="339"/>
      <c r="C667" s="339"/>
      <c r="D667" s="339"/>
      <c r="E667" s="339"/>
      <c r="F667" s="339"/>
      <c r="G667" s="339"/>
      <c r="H667" s="339"/>
      <c r="I667" s="339"/>
      <c r="J667" s="339"/>
      <c r="K667" s="339"/>
      <c r="L667" s="339"/>
      <c r="M667" s="339"/>
      <c r="N667" s="339"/>
      <c r="O667" s="339"/>
      <c r="P667" s="339"/>
      <c r="Q667" s="339"/>
      <c r="R667" s="339"/>
      <c r="S667" s="339"/>
      <c r="T667" s="339"/>
      <c r="U667" s="339"/>
      <c r="V667" s="339"/>
      <c r="W667" s="339"/>
      <c r="X667" s="339"/>
      <c r="Y667" s="339"/>
      <c r="Z667" s="339"/>
    </row>
    <row r="668" ht="14.25" customHeight="1">
      <c r="A668" s="339"/>
      <c r="B668" s="339"/>
      <c r="C668" s="339"/>
      <c r="D668" s="339"/>
      <c r="E668" s="339"/>
      <c r="F668" s="339"/>
      <c r="G668" s="339"/>
      <c r="H668" s="339"/>
      <c r="I668" s="339"/>
      <c r="J668" s="339"/>
      <c r="K668" s="339"/>
      <c r="L668" s="339"/>
      <c r="M668" s="339"/>
      <c r="N668" s="339"/>
      <c r="O668" s="339"/>
      <c r="P668" s="339"/>
      <c r="Q668" s="339"/>
      <c r="R668" s="339"/>
      <c r="S668" s="339"/>
      <c r="T668" s="339"/>
      <c r="U668" s="339"/>
      <c r="V668" s="339"/>
      <c r="W668" s="339"/>
      <c r="X668" s="339"/>
      <c r="Y668" s="339"/>
      <c r="Z668" s="339"/>
    </row>
    <row r="669" ht="14.25" customHeight="1">
      <c r="A669" s="339"/>
      <c r="B669" s="339"/>
      <c r="C669" s="339"/>
      <c r="D669" s="339"/>
      <c r="E669" s="339"/>
      <c r="F669" s="339"/>
      <c r="G669" s="339"/>
      <c r="H669" s="339"/>
      <c r="I669" s="339"/>
      <c r="J669" s="339"/>
      <c r="K669" s="339"/>
      <c r="L669" s="339"/>
      <c r="M669" s="339"/>
      <c r="N669" s="339"/>
      <c r="O669" s="339"/>
      <c r="P669" s="339"/>
      <c r="Q669" s="339"/>
      <c r="R669" s="339"/>
      <c r="S669" s="339"/>
      <c r="T669" s="339"/>
      <c r="U669" s="339"/>
      <c r="V669" s="339"/>
      <c r="W669" s="339"/>
      <c r="X669" s="339"/>
      <c r="Y669" s="339"/>
      <c r="Z669" s="339"/>
    </row>
    <row r="670" ht="14.25" customHeight="1">
      <c r="A670" s="339"/>
      <c r="B670" s="339"/>
      <c r="C670" s="339"/>
      <c r="D670" s="339"/>
      <c r="E670" s="339"/>
      <c r="F670" s="339"/>
      <c r="G670" s="339"/>
      <c r="H670" s="339"/>
      <c r="I670" s="339"/>
      <c r="J670" s="339"/>
      <c r="K670" s="339"/>
      <c r="L670" s="339"/>
      <c r="M670" s="339"/>
      <c r="N670" s="339"/>
      <c r="O670" s="339"/>
      <c r="P670" s="339"/>
      <c r="Q670" s="339"/>
      <c r="R670" s="339"/>
      <c r="S670" s="339"/>
      <c r="T670" s="339"/>
      <c r="U670" s="339"/>
      <c r="V670" s="339"/>
      <c r="W670" s="339"/>
      <c r="X670" s="339"/>
      <c r="Y670" s="339"/>
      <c r="Z670" s="339"/>
    </row>
    <row r="671" ht="14.25" customHeight="1">
      <c r="A671" s="339"/>
      <c r="B671" s="339"/>
      <c r="C671" s="339"/>
      <c r="D671" s="339"/>
      <c r="E671" s="339"/>
      <c r="F671" s="339"/>
      <c r="G671" s="339"/>
      <c r="H671" s="339"/>
      <c r="I671" s="339"/>
      <c r="J671" s="339"/>
      <c r="K671" s="339"/>
      <c r="L671" s="339"/>
      <c r="M671" s="339"/>
      <c r="N671" s="339"/>
      <c r="O671" s="339"/>
      <c r="P671" s="339"/>
      <c r="Q671" s="339"/>
      <c r="R671" s="339"/>
      <c r="S671" s="339"/>
      <c r="T671" s="339"/>
      <c r="U671" s="339"/>
      <c r="V671" s="339"/>
      <c r="W671" s="339"/>
      <c r="X671" s="339"/>
      <c r="Y671" s="339"/>
      <c r="Z671" s="339"/>
    </row>
    <row r="672" ht="14.25" customHeight="1">
      <c r="A672" s="339"/>
      <c r="B672" s="339"/>
      <c r="C672" s="339"/>
      <c r="D672" s="339"/>
      <c r="E672" s="339"/>
      <c r="F672" s="339"/>
      <c r="G672" s="339"/>
      <c r="H672" s="339"/>
      <c r="I672" s="339"/>
      <c r="J672" s="339"/>
      <c r="K672" s="339"/>
      <c r="L672" s="339"/>
      <c r="M672" s="339"/>
      <c r="N672" s="339"/>
      <c r="O672" s="339"/>
      <c r="P672" s="339"/>
      <c r="Q672" s="339"/>
      <c r="R672" s="339"/>
      <c r="S672" s="339"/>
      <c r="T672" s="339"/>
      <c r="U672" s="339"/>
      <c r="V672" s="339"/>
      <c r="W672" s="339"/>
      <c r="X672" s="339"/>
      <c r="Y672" s="339"/>
      <c r="Z672" s="339"/>
    </row>
    <row r="673" ht="14.25" customHeight="1">
      <c r="A673" s="339"/>
      <c r="B673" s="339"/>
      <c r="C673" s="339"/>
      <c r="D673" s="339"/>
      <c r="E673" s="339"/>
      <c r="F673" s="339"/>
      <c r="G673" s="339"/>
      <c r="H673" s="339"/>
      <c r="I673" s="339"/>
      <c r="J673" s="339"/>
      <c r="K673" s="339"/>
      <c r="L673" s="339"/>
      <c r="M673" s="339"/>
      <c r="N673" s="339"/>
      <c r="O673" s="339"/>
      <c r="P673" s="339"/>
      <c r="Q673" s="339"/>
      <c r="R673" s="339"/>
      <c r="S673" s="339"/>
      <c r="T673" s="339"/>
      <c r="U673" s="339"/>
      <c r="V673" s="339"/>
      <c r="W673" s="339"/>
      <c r="X673" s="339"/>
      <c r="Y673" s="339"/>
      <c r="Z673" s="339"/>
    </row>
    <row r="674" ht="14.25" customHeight="1">
      <c r="A674" s="339"/>
      <c r="B674" s="339"/>
      <c r="C674" s="339"/>
      <c r="D674" s="339"/>
      <c r="E674" s="339"/>
      <c r="F674" s="339"/>
      <c r="G674" s="339"/>
      <c r="H674" s="339"/>
      <c r="I674" s="339"/>
      <c r="J674" s="339"/>
      <c r="K674" s="339"/>
      <c r="L674" s="339"/>
      <c r="M674" s="339"/>
      <c r="N674" s="339"/>
      <c r="O674" s="339"/>
      <c r="P674" s="339"/>
      <c r="Q674" s="339"/>
      <c r="R674" s="339"/>
      <c r="S674" s="339"/>
      <c r="T674" s="339"/>
      <c r="U674" s="339"/>
      <c r="V674" s="339"/>
      <c r="W674" s="339"/>
      <c r="X674" s="339"/>
      <c r="Y674" s="339"/>
      <c r="Z674" s="339"/>
    </row>
    <row r="675" ht="14.25" customHeight="1">
      <c r="A675" s="339"/>
      <c r="B675" s="339"/>
      <c r="C675" s="339"/>
      <c r="D675" s="339"/>
      <c r="E675" s="339"/>
      <c r="F675" s="339"/>
      <c r="G675" s="339"/>
      <c r="H675" s="339"/>
      <c r="I675" s="339"/>
      <c r="J675" s="339"/>
      <c r="K675" s="339"/>
      <c r="L675" s="339"/>
      <c r="M675" s="339"/>
      <c r="N675" s="339"/>
      <c r="O675" s="339"/>
      <c r="P675" s="339"/>
      <c r="Q675" s="339"/>
      <c r="R675" s="339"/>
      <c r="S675" s="339"/>
      <c r="T675" s="339"/>
      <c r="U675" s="339"/>
      <c r="V675" s="339"/>
      <c r="W675" s="339"/>
      <c r="X675" s="339"/>
      <c r="Y675" s="339"/>
      <c r="Z675" s="339"/>
    </row>
    <row r="676" ht="14.25" customHeight="1">
      <c r="A676" s="339"/>
      <c r="B676" s="339"/>
      <c r="C676" s="339"/>
      <c r="D676" s="339"/>
      <c r="E676" s="339"/>
      <c r="F676" s="339"/>
      <c r="G676" s="339"/>
      <c r="H676" s="339"/>
      <c r="I676" s="339"/>
      <c r="J676" s="339"/>
      <c r="K676" s="339"/>
      <c r="L676" s="339"/>
      <c r="M676" s="339"/>
      <c r="N676" s="339"/>
      <c r="O676" s="339"/>
      <c r="P676" s="339"/>
      <c r="Q676" s="339"/>
      <c r="R676" s="339"/>
      <c r="S676" s="339"/>
      <c r="T676" s="339"/>
      <c r="U676" s="339"/>
      <c r="V676" s="339"/>
      <c r="W676" s="339"/>
      <c r="X676" s="339"/>
      <c r="Y676" s="339"/>
      <c r="Z676" s="339"/>
    </row>
    <row r="677" ht="14.25" customHeight="1">
      <c r="A677" s="339"/>
      <c r="B677" s="339"/>
      <c r="C677" s="339"/>
      <c r="D677" s="339"/>
      <c r="E677" s="339"/>
      <c r="F677" s="339"/>
      <c r="G677" s="339"/>
      <c r="H677" s="339"/>
      <c r="I677" s="339"/>
      <c r="J677" s="339"/>
      <c r="K677" s="339"/>
      <c r="L677" s="339"/>
      <c r="M677" s="339"/>
      <c r="N677" s="339"/>
      <c r="O677" s="339"/>
      <c r="P677" s="339"/>
      <c r="Q677" s="339"/>
      <c r="R677" s="339"/>
      <c r="S677" s="339"/>
      <c r="T677" s="339"/>
      <c r="U677" s="339"/>
      <c r="V677" s="339"/>
      <c r="W677" s="339"/>
      <c r="X677" s="339"/>
      <c r="Y677" s="339"/>
      <c r="Z677" s="339"/>
    </row>
    <row r="678" ht="14.25" customHeight="1">
      <c r="A678" s="339"/>
      <c r="B678" s="339"/>
      <c r="C678" s="339"/>
      <c r="D678" s="339"/>
      <c r="E678" s="339"/>
      <c r="F678" s="339"/>
      <c r="G678" s="339"/>
      <c r="H678" s="339"/>
      <c r="I678" s="339"/>
      <c r="J678" s="339"/>
      <c r="K678" s="339"/>
      <c r="L678" s="339"/>
      <c r="M678" s="339"/>
      <c r="N678" s="339"/>
      <c r="O678" s="339"/>
      <c r="P678" s="339"/>
      <c r="Q678" s="339"/>
      <c r="R678" s="339"/>
      <c r="S678" s="339"/>
      <c r="T678" s="339"/>
      <c r="U678" s="339"/>
      <c r="V678" s="339"/>
      <c r="W678" s="339"/>
      <c r="X678" s="339"/>
      <c r="Y678" s="339"/>
      <c r="Z678" s="339"/>
    </row>
    <row r="679" ht="14.25" customHeight="1">
      <c r="A679" s="339"/>
      <c r="B679" s="339"/>
      <c r="C679" s="339"/>
      <c r="D679" s="339"/>
      <c r="E679" s="339"/>
      <c r="F679" s="339"/>
      <c r="G679" s="339"/>
      <c r="H679" s="339"/>
      <c r="I679" s="339"/>
      <c r="J679" s="339"/>
      <c r="K679" s="339"/>
      <c r="L679" s="339"/>
      <c r="M679" s="339"/>
      <c r="N679" s="339"/>
      <c r="O679" s="339"/>
      <c r="P679" s="339"/>
      <c r="Q679" s="339"/>
      <c r="R679" s="339"/>
      <c r="S679" s="339"/>
      <c r="T679" s="339"/>
      <c r="U679" s="339"/>
      <c r="V679" s="339"/>
      <c r="W679" s="339"/>
      <c r="X679" s="339"/>
      <c r="Y679" s="339"/>
      <c r="Z679" s="339"/>
    </row>
    <row r="680" ht="14.25" customHeight="1">
      <c r="A680" s="339"/>
      <c r="B680" s="339"/>
      <c r="C680" s="339"/>
      <c r="D680" s="339"/>
      <c r="E680" s="339"/>
      <c r="F680" s="339"/>
      <c r="G680" s="339"/>
      <c r="H680" s="339"/>
      <c r="I680" s="339"/>
      <c r="J680" s="339"/>
      <c r="K680" s="339"/>
      <c r="L680" s="339"/>
      <c r="M680" s="339"/>
      <c r="N680" s="339"/>
      <c r="O680" s="339"/>
      <c r="P680" s="339"/>
      <c r="Q680" s="339"/>
      <c r="R680" s="339"/>
      <c r="S680" s="339"/>
      <c r="T680" s="339"/>
      <c r="U680" s="339"/>
      <c r="V680" s="339"/>
      <c r="W680" s="339"/>
      <c r="X680" s="339"/>
      <c r="Y680" s="339"/>
      <c r="Z680" s="339"/>
    </row>
    <row r="681" ht="14.25" customHeight="1">
      <c r="A681" s="339"/>
      <c r="B681" s="339"/>
      <c r="C681" s="339"/>
      <c r="D681" s="339"/>
      <c r="E681" s="339"/>
      <c r="F681" s="339"/>
      <c r="G681" s="339"/>
      <c r="H681" s="339"/>
      <c r="I681" s="339"/>
      <c r="J681" s="339"/>
      <c r="K681" s="339"/>
      <c r="L681" s="339"/>
      <c r="M681" s="339"/>
      <c r="N681" s="339"/>
      <c r="O681" s="339"/>
      <c r="P681" s="339"/>
      <c r="Q681" s="339"/>
      <c r="R681" s="339"/>
      <c r="S681" s="339"/>
      <c r="T681" s="339"/>
      <c r="U681" s="339"/>
      <c r="V681" s="339"/>
      <c r="W681" s="339"/>
      <c r="X681" s="339"/>
      <c r="Y681" s="339"/>
      <c r="Z681" s="339"/>
    </row>
    <row r="682" ht="14.25" customHeight="1">
      <c r="A682" s="339"/>
      <c r="B682" s="339"/>
      <c r="C682" s="339"/>
      <c r="D682" s="339"/>
      <c r="E682" s="339"/>
      <c r="F682" s="339"/>
      <c r="G682" s="339"/>
      <c r="H682" s="339"/>
      <c r="I682" s="339"/>
      <c r="J682" s="339"/>
      <c r="K682" s="339"/>
      <c r="L682" s="339"/>
      <c r="M682" s="339"/>
      <c r="N682" s="339"/>
      <c r="O682" s="339"/>
      <c r="P682" s="339"/>
      <c r="Q682" s="339"/>
      <c r="R682" s="339"/>
      <c r="S682" s="339"/>
      <c r="T682" s="339"/>
      <c r="U682" s="339"/>
      <c r="V682" s="339"/>
      <c r="W682" s="339"/>
      <c r="X682" s="339"/>
      <c r="Y682" s="339"/>
      <c r="Z682" s="339"/>
    </row>
    <row r="683" ht="14.25" customHeight="1">
      <c r="A683" s="339"/>
      <c r="B683" s="339"/>
      <c r="C683" s="339"/>
      <c r="D683" s="339"/>
      <c r="E683" s="339"/>
      <c r="F683" s="339"/>
      <c r="G683" s="339"/>
      <c r="H683" s="339"/>
      <c r="I683" s="339"/>
      <c r="J683" s="339"/>
      <c r="K683" s="339"/>
      <c r="L683" s="339"/>
      <c r="M683" s="339"/>
      <c r="N683" s="339"/>
      <c r="O683" s="339"/>
      <c r="P683" s="339"/>
      <c r="Q683" s="339"/>
      <c r="R683" s="339"/>
      <c r="S683" s="339"/>
      <c r="T683" s="339"/>
      <c r="U683" s="339"/>
      <c r="V683" s="339"/>
      <c r="W683" s="339"/>
      <c r="X683" s="339"/>
      <c r="Y683" s="339"/>
      <c r="Z683" s="339"/>
    </row>
    <row r="684" ht="14.25" customHeight="1">
      <c r="A684" s="339"/>
      <c r="B684" s="339"/>
      <c r="C684" s="339"/>
      <c r="D684" s="339"/>
      <c r="E684" s="339"/>
      <c r="F684" s="339"/>
      <c r="G684" s="339"/>
      <c r="H684" s="339"/>
      <c r="I684" s="339"/>
      <c r="J684" s="339"/>
      <c r="K684" s="339"/>
      <c r="L684" s="339"/>
      <c r="M684" s="339"/>
      <c r="N684" s="339"/>
      <c r="O684" s="339"/>
      <c r="P684" s="339"/>
      <c r="Q684" s="339"/>
      <c r="R684" s="339"/>
      <c r="S684" s="339"/>
      <c r="T684" s="339"/>
      <c r="U684" s="339"/>
      <c r="V684" s="339"/>
      <c r="W684" s="339"/>
      <c r="X684" s="339"/>
      <c r="Y684" s="339"/>
      <c r="Z684" s="339"/>
    </row>
    <row r="685" ht="14.25" customHeight="1">
      <c r="A685" s="339"/>
      <c r="B685" s="339"/>
      <c r="C685" s="339"/>
      <c r="D685" s="339"/>
      <c r="E685" s="339"/>
      <c r="F685" s="339"/>
      <c r="G685" s="339"/>
      <c r="H685" s="339"/>
      <c r="I685" s="339"/>
      <c r="J685" s="339"/>
      <c r="K685" s="339"/>
      <c r="L685" s="339"/>
      <c r="M685" s="339"/>
      <c r="N685" s="339"/>
      <c r="O685" s="339"/>
      <c r="P685" s="339"/>
      <c r="Q685" s="339"/>
      <c r="R685" s="339"/>
      <c r="S685" s="339"/>
      <c r="T685" s="339"/>
      <c r="U685" s="339"/>
      <c r="V685" s="339"/>
      <c r="W685" s="339"/>
      <c r="X685" s="339"/>
      <c r="Y685" s="339"/>
      <c r="Z685" s="339"/>
    </row>
    <row r="686" ht="14.25" customHeight="1">
      <c r="A686" s="339"/>
      <c r="B686" s="339"/>
      <c r="C686" s="339"/>
      <c r="D686" s="339"/>
      <c r="E686" s="339"/>
      <c r="F686" s="339"/>
      <c r="G686" s="339"/>
      <c r="H686" s="339"/>
      <c r="I686" s="339"/>
      <c r="J686" s="339"/>
      <c r="K686" s="339"/>
      <c r="L686" s="339"/>
      <c r="M686" s="339"/>
      <c r="N686" s="339"/>
      <c r="O686" s="339"/>
      <c r="P686" s="339"/>
      <c r="Q686" s="339"/>
      <c r="R686" s="339"/>
      <c r="S686" s="339"/>
      <c r="T686" s="339"/>
      <c r="U686" s="339"/>
      <c r="V686" s="339"/>
      <c r="W686" s="339"/>
      <c r="X686" s="339"/>
      <c r="Y686" s="339"/>
      <c r="Z686" s="339"/>
    </row>
    <row r="687" ht="14.25" customHeight="1">
      <c r="A687" s="339"/>
      <c r="B687" s="339"/>
      <c r="C687" s="339"/>
      <c r="D687" s="339"/>
      <c r="E687" s="339"/>
      <c r="F687" s="339"/>
      <c r="G687" s="339"/>
      <c r="H687" s="339"/>
      <c r="I687" s="339"/>
      <c r="J687" s="339"/>
      <c r="K687" s="339"/>
      <c r="L687" s="339"/>
      <c r="M687" s="339"/>
      <c r="N687" s="339"/>
      <c r="O687" s="339"/>
      <c r="P687" s="339"/>
      <c r="Q687" s="339"/>
      <c r="R687" s="339"/>
      <c r="S687" s="339"/>
      <c r="T687" s="339"/>
      <c r="U687" s="339"/>
      <c r="V687" s="339"/>
      <c r="W687" s="339"/>
      <c r="X687" s="339"/>
      <c r="Y687" s="339"/>
      <c r="Z687" s="339"/>
    </row>
    <row r="688" ht="14.25" customHeight="1">
      <c r="A688" s="339"/>
      <c r="B688" s="339"/>
      <c r="C688" s="339"/>
      <c r="D688" s="339"/>
      <c r="E688" s="339"/>
      <c r="F688" s="339"/>
      <c r="G688" s="339"/>
      <c r="H688" s="339"/>
      <c r="I688" s="339"/>
      <c r="J688" s="339"/>
      <c r="K688" s="339"/>
      <c r="L688" s="339"/>
      <c r="M688" s="339"/>
      <c r="N688" s="339"/>
      <c r="O688" s="339"/>
      <c r="P688" s="339"/>
      <c r="Q688" s="339"/>
      <c r="R688" s="339"/>
      <c r="S688" s="339"/>
      <c r="T688" s="339"/>
      <c r="U688" s="339"/>
      <c r="V688" s="339"/>
      <c r="W688" s="339"/>
      <c r="X688" s="339"/>
      <c r="Y688" s="339"/>
      <c r="Z688" s="339"/>
    </row>
    <row r="689" ht="14.25" customHeight="1">
      <c r="A689" s="339"/>
      <c r="B689" s="339"/>
      <c r="C689" s="339"/>
      <c r="D689" s="339"/>
      <c r="E689" s="339"/>
      <c r="F689" s="339"/>
      <c r="G689" s="339"/>
      <c r="H689" s="339"/>
      <c r="I689" s="339"/>
      <c r="J689" s="339"/>
      <c r="K689" s="339"/>
      <c r="L689" s="339"/>
      <c r="M689" s="339"/>
      <c r="N689" s="339"/>
      <c r="O689" s="339"/>
      <c r="P689" s="339"/>
      <c r="Q689" s="339"/>
      <c r="R689" s="339"/>
      <c r="S689" s="339"/>
      <c r="T689" s="339"/>
      <c r="U689" s="339"/>
      <c r="V689" s="339"/>
      <c r="W689" s="339"/>
      <c r="X689" s="339"/>
      <c r="Y689" s="339"/>
      <c r="Z689" s="339"/>
    </row>
    <row r="690" ht="14.25" customHeight="1">
      <c r="A690" s="339"/>
      <c r="B690" s="339"/>
      <c r="C690" s="339"/>
      <c r="D690" s="339"/>
      <c r="E690" s="339"/>
      <c r="F690" s="339"/>
      <c r="G690" s="339"/>
      <c r="H690" s="339"/>
      <c r="I690" s="339"/>
      <c r="J690" s="339"/>
      <c r="K690" s="339"/>
      <c r="L690" s="339"/>
      <c r="M690" s="339"/>
      <c r="N690" s="339"/>
      <c r="O690" s="339"/>
      <c r="P690" s="339"/>
      <c r="Q690" s="339"/>
      <c r="R690" s="339"/>
      <c r="S690" s="339"/>
      <c r="T690" s="339"/>
      <c r="U690" s="339"/>
      <c r="V690" s="339"/>
      <c r="W690" s="339"/>
      <c r="X690" s="339"/>
      <c r="Y690" s="339"/>
      <c r="Z690" s="339"/>
    </row>
    <row r="691" ht="14.25" customHeight="1">
      <c r="A691" s="339"/>
      <c r="B691" s="339"/>
      <c r="C691" s="339"/>
      <c r="D691" s="339"/>
      <c r="E691" s="339"/>
      <c r="F691" s="339"/>
      <c r="G691" s="339"/>
      <c r="H691" s="339"/>
      <c r="I691" s="339"/>
      <c r="J691" s="339"/>
      <c r="K691" s="339"/>
      <c r="L691" s="339"/>
      <c r="M691" s="339"/>
      <c r="N691" s="339"/>
      <c r="O691" s="339"/>
      <c r="P691" s="339"/>
      <c r="Q691" s="339"/>
      <c r="R691" s="339"/>
      <c r="S691" s="339"/>
      <c r="T691" s="339"/>
      <c r="U691" s="339"/>
      <c r="V691" s="339"/>
      <c r="W691" s="339"/>
      <c r="X691" s="339"/>
      <c r="Y691" s="339"/>
      <c r="Z691" s="339"/>
    </row>
    <row r="692" ht="14.25" customHeight="1">
      <c r="A692" s="339"/>
      <c r="B692" s="339"/>
      <c r="C692" s="339"/>
      <c r="D692" s="339"/>
      <c r="E692" s="339"/>
      <c r="F692" s="339"/>
      <c r="G692" s="339"/>
      <c r="H692" s="339"/>
      <c r="I692" s="339"/>
      <c r="J692" s="339"/>
      <c r="K692" s="339"/>
      <c r="L692" s="339"/>
      <c r="M692" s="339"/>
      <c r="N692" s="339"/>
      <c r="O692" s="339"/>
      <c r="P692" s="339"/>
      <c r="Q692" s="339"/>
      <c r="R692" s="339"/>
      <c r="S692" s="339"/>
      <c r="T692" s="339"/>
      <c r="U692" s="339"/>
      <c r="V692" s="339"/>
      <c r="W692" s="339"/>
      <c r="X692" s="339"/>
      <c r="Y692" s="339"/>
      <c r="Z692" s="339"/>
    </row>
    <row r="693" ht="14.25" customHeight="1">
      <c r="A693" s="339"/>
      <c r="B693" s="339"/>
      <c r="C693" s="339"/>
      <c r="D693" s="339"/>
      <c r="E693" s="339"/>
      <c r="F693" s="339"/>
      <c r="G693" s="339"/>
      <c r="H693" s="339"/>
      <c r="I693" s="339"/>
      <c r="J693" s="339"/>
      <c r="K693" s="339"/>
      <c r="L693" s="339"/>
      <c r="M693" s="339"/>
      <c r="N693" s="339"/>
      <c r="O693" s="339"/>
      <c r="P693" s="339"/>
      <c r="Q693" s="339"/>
      <c r="R693" s="339"/>
      <c r="S693" s="339"/>
      <c r="T693" s="339"/>
      <c r="U693" s="339"/>
      <c r="V693" s="339"/>
      <c r="W693" s="339"/>
      <c r="X693" s="339"/>
      <c r="Y693" s="339"/>
      <c r="Z693" s="339"/>
    </row>
    <row r="694" ht="14.25" customHeight="1">
      <c r="A694" s="339"/>
      <c r="B694" s="339"/>
      <c r="C694" s="339"/>
      <c r="D694" s="339"/>
      <c r="E694" s="339"/>
      <c r="F694" s="339"/>
      <c r="G694" s="339"/>
      <c r="H694" s="339"/>
      <c r="I694" s="339"/>
      <c r="J694" s="339"/>
      <c r="K694" s="339"/>
      <c r="L694" s="339"/>
      <c r="M694" s="339"/>
      <c r="N694" s="339"/>
      <c r="O694" s="339"/>
      <c r="P694" s="339"/>
      <c r="Q694" s="339"/>
      <c r="R694" s="339"/>
      <c r="S694" s="339"/>
      <c r="T694" s="339"/>
      <c r="U694" s="339"/>
      <c r="V694" s="339"/>
      <c r="W694" s="339"/>
      <c r="X694" s="339"/>
      <c r="Y694" s="339"/>
      <c r="Z694" s="339"/>
    </row>
    <row r="695" ht="14.25" customHeight="1">
      <c r="A695" s="339"/>
      <c r="B695" s="339"/>
      <c r="C695" s="339"/>
      <c r="D695" s="339"/>
      <c r="E695" s="339"/>
      <c r="F695" s="339"/>
      <c r="G695" s="339"/>
      <c r="H695" s="339"/>
      <c r="I695" s="339"/>
      <c r="J695" s="339"/>
      <c r="K695" s="339"/>
      <c r="L695" s="339"/>
      <c r="M695" s="339"/>
      <c r="N695" s="339"/>
      <c r="O695" s="339"/>
      <c r="P695" s="339"/>
      <c r="Q695" s="339"/>
      <c r="R695" s="339"/>
      <c r="S695" s="339"/>
      <c r="T695" s="339"/>
      <c r="U695" s="339"/>
      <c r="V695" s="339"/>
      <c r="W695" s="339"/>
      <c r="X695" s="339"/>
      <c r="Y695" s="339"/>
      <c r="Z695" s="339"/>
    </row>
    <row r="696" ht="14.25" customHeight="1">
      <c r="A696" s="339"/>
      <c r="B696" s="339"/>
      <c r="C696" s="339"/>
      <c r="D696" s="339"/>
      <c r="E696" s="339"/>
      <c r="F696" s="339"/>
      <c r="G696" s="339"/>
      <c r="H696" s="339"/>
      <c r="I696" s="339"/>
      <c r="J696" s="339"/>
      <c r="K696" s="339"/>
      <c r="L696" s="339"/>
      <c r="M696" s="339"/>
      <c r="N696" s="339"/>
      <c r="O696" s="339"/>
      <c r="P696" s="339"/>
      <c r="Q696" s="339"/>
      <c r="R696" s="339"/>
      <c r="S696" s="339"/>
      <c r="T696" s="339"/>
      <c r="U696" s="339"/>
      <c r="V696" s="339"/>
      <c r="W696" s="339"/>
      <c r="X696" s="339"/>
      <c r="Y696" s="339"/>
      <c r="Z696" s="339"/>
    </row>
    <row r="697" ht="14.25" customHeight="1">
      <c r="A697" s="339"/>
      <c r="B697" s="339"/>
      <c r="C697" s="339"/>
      <c r="D697" s="339"/>
      <c r="E697" s="339"/>
      <c r="F697" s="339"/>
      <c r="G697" s="339"/>
      <c r="H697" s="339"/>
      <c r="I697" s="339"/>
      <c r="J697" s="339"/>
      <c r="K697" s="339"/>
      <c r="L697" s="339"/>
      <c r="M697" s="339"/>
      <c r="N697" s="339"/>
      <c r="O697" s="339"/>
      <c r="P697" s="339"/>
      <c r="Q697" s="339"/>
      <c r="R697" s="339"/>
      <c r="S697" s="339"/>
      <c r="T697" s="339"/>
      <c r="U697" s="339"/>
      <c r="V697" s="339"/>
      <c r="W697" s="339"/>
      <c r="X697" s="339"/>
      <c r="Y697" s="339"/>
      <c r="Z697" s="339"/>
    </row>
    <row r="698" ht="14.25" customHeight="1">
      <c r="A698" s="339"/>
      <c r="B698" s="339"/>
      <c r="C698" s="339"/>
      <c r="D698" s="339"/>
      <c r="E698" s="339"/>
      <c r="F698" s="339"/>
      <c r="G698" s="339"/>
      <c r="H698" s="339"/>
      <c r="I698" s="339"/>
      <c r="J698" s="339"/>
      <c r="K698" s="339"/>
      <c r="L698" s="339"/>
      <c r="M698" s="339"/>
      <c r="N698" s="339"/>
      <c r="O698" s="339"/>
      <c r="P698" s="339"/>
      <c r="Q698" s="339"/>
      <c r="R698" s="339"/>
      <c r="S698" s="339"/>
      <c r="T698" s="339"/>
      <c r="U698" s="339"/>
      <c r="V698" s="339"/>
      <c r="W698" s="339"/>
      <c r="X698" s="339"/>
      <c r="Y698" s="339"/>
      <c r="Z698" s="339"/>
    </row>
    <row r="699" ht="14.25" customHeight="1">
      <c r="A699" s="339"/>
      <c r="B699" s="339"/>
      <c r="C699" s="339"/>
      <c r="D699" s="339"/>
      <c r="E699" s="339"/>
      <c r="F699" s="339"/>
      <c r="G699" s="339"/>
      <c r="H699" s="339"/>
      <c r="I699" s="339"/>
      <c r="J699" s="339"/>
      <c r="K699" s="339"/>
      <c r="L699" s="339"/>
      <c r="M699" s="339"/>
      <c r="N699" s="339"/>
      <c r="O699" s="339"/>
      <c r="P699" s="339"/>
      <c r="Q699" s="339"/>
      <c r="R699" s="339"/>
      <c r="S699" s="339"/>
      <c r="T699" s="339"/>
      <c r="U699" s="339"/>
      <c r="V699" s="339"/>
      <c r="W699" s="339"/>
      <c r="X699" s="339"/>
      <c r="Y699" s="339"/>
      <c r="Z699" s="339"/>
    </row>
    <row r="700" ht="14.25" customHeight="1">
      <c r="A700" s="339"/>
      <c r="B700" s="339"/>
      <c r="C700" s="339"/>
      <c r="D700" s="339"/>
      <c r="E700" s="339"/>
      <c r="F700" s="339"/>
      <c r="G700" s="339"/>
      <c r="H700" s="339"/>
      <c r="I700" s="339"/>
      <c r="J700" s="339"/>
      <c r="K700" s="339"/>
      <c r="L700" s="339"/>
      <c r="M700" s="339"/>
      <c r="N700" s="339"/>
      <c r="O700" s="339"/>
      <c r="P700" s="339"/>
      <c r="Q700" s="339"/>
      <c r="R700" s="339"/>
      <c r="S700" s="339"/>
      <c r="T700" s="339"/>
      <c r="U700" s="339"/>
      <c r="V700" s="339"/>
      <c r="W700" s="339"/>
      <c r="X700" s="339"/>
      <c r="Y700" s="339"/>
      <c r="Z700" s="339"/>
    </row>
    <row r="701" ht="14.25" customHeight="1">
      <c r="A701" s="339"/>
      <c r="B701" s="339"/>
      <c r="C701" s="339"/>
      <c r="D701" s="339"/>
      <c r="E701" s="339"/>
      <c r="F701" s="339"/>
      <c r="G701" s="339"/>
      <c r="H701" s="339"/>
      <c r="I701" s="339"/>
      <c r="J701" s="339"/>
      <c r="K701" s="339"/>
      <c r="L701" s="339"/>
      <c r="M701" s="339"/>
      <c r="N701" s="339"/>
      <c r="O701" s="339"/>
      <c r="P701" s="339"/>
      <c r="Q701" s="339"/>
      <c r="R701" s="339"/>
      <c r="S701" s="339"/>
      <c r="T701" s="339"/>
      <c r="U701" s="339"/>
      <c r="V701" s="339"/>
      <c r="W701" s="339"/>
      <c r="X701" s="339"/>
      <c r="Y701" s="339"/>
      <c r="Z701" s="339"/>
    </row>
    <row r="702" ht="14.25" customHeight="1">
      <c r="A702" s="339"/>
      <c r="B702" s="339"/>
      <c r="C702" s="339"/>
      <c r="D702" s="339"/>
      <c r="E702" s="339"/>
      <c r="F702" s="339"/>
      <c r="G702" s="339"/>
      <c r="H702" s="339"/>
      <c r="I702" s="339"/>
      <c r="J702" s="339"/>
      <c r="K702" s="339"/>
      <c r="L702" s="339"/>
      <c r="M702" s="339"/>
      <c r="N702" s="339"/>
      <c r="O702" s="339"/>
      <c r="P702" s="339"/>
      <c r="Q702" s="339"/>
      <c r="R702" s="339"/>
      <c r="S702" s="339"/>
      <c r="T702" s="339"/>
      <c r="U702" s="339"/>
      <c r="V702" s="339"/>
      <c r="W702" s="339"/>
      <c r="X702" s="339"/>
      <c r="Y702" s="339"/>
      <c r="Z702" s="339"/>
    </row>
    <row r="703" ht="14.25" customHeight="1">
      <c r="A703" s="339"/>
      <c r="B703" s="339"/>
      <c r="C703" s="339"/>
      <c r="D703" s="339"/>
      <c r="E703" s="339"/>
      <c r="F703" s="339"/>
      <c r="G703" s="339"/>
      <c r="H703" s="339"/>
      <c r="I703" s="339"/>
      <c r="J703" s="339"/>
      <c r="K703" s="339"/>
      <c r="L703" s="339"/>
      <c r="M703" s="339"/>
      <c r="N703" s="339"/>
      <c r="O703" s="339"/>
      <c r="P703" s="339"/>
      <c r="Q703" s="339"/>
      <c r="R703" s="339"/>
      <c r="S703" s="339"/>
      <c r="T703" s="339"/>
      <c r="U703" s="339"/>
      <c r="V703" s="339"/>
      <c r="W703" s="339"/>
      <c r="X703" s="339"/>
      <c r="Y703" s="339"/>
      <c r="Z703" s="339"/>
    </row>
    <row r="704" ht="14.25" customHeight="1">
      <c r="A704" s="339"/>
      <c r="B704" s="339"/>
      <c r="C704" s="339"/>
      <c r="D704" s="339"/>
      <c r="E704" s="339"/>
      <c r="F704" s="339"/>
      <c r="G704" s="339"/>
      <c r="H704" s="339"/>
      <c r="I704" s="339"/>
      <c r="J704" s="339"/>
      <c r="K704" s="339"/>
      <c r="L704" s="339"/>
      <c r="M704" s="339"/>
      <c r="N704" s="339"/>
      <c r="O704" s="339"/>
      <c r="P704" s="339"/>
      <c r="Q704" s="339"/>
      <c r="R704" s="339"/>
      <c r="S704" s="339"/>
      <c r="T704" s="339"/>
      <c r="U704" s="339"/>
      <c r="V704" s="339"/>
      <c r="W704" s="339"/>
      <c r="X704" s="339"/>
      <c r="Y704" s="339"/>
      <c r="Z704" s="339"/>
    </row>
    <row r="705" ht="14.25" customHeight="1">
      <c r="A705" s="339"/>
      <c r="B705" s="339"/>
      <c r="C705" s="339"/>
      <c r="D705" s="339"/>
      <c r="E705" s="339"/>
      <c r="F705" s="339"/>
      <c r="G705" s="339"/>
      <c r="H705" s="339"/>
      <c r="I705" s="339"/>
      <c r="J705" s="339"/>
      <c r="K705" s="339"/>
      <c r="L705" s="339"/>
      <c r="M705" s="339"/>
      <c r="N705" s="339"/>
      <c r="O705" s="339"/>
      <c r="P705" s="339"/>
      <c r="Q705" s="339"/>
      <c r="R705" s="339"/>
      <c r="S705" s="339"/>
      <c r="T705" s="339"/>
      <c r="U705" s="339"/>
      <c r="V705" s="339"/>
      <c r="W705" s="339"/>
      <c r="X705" s="339"/>
      <c r="Y705" s="339"/>
      <c r="Z705" s="339"/>
    </row>
    <row r="706" ht="14.25" customHeight="1">
      <c r="A706" s="339"/>
      <c r="B706" s="339"/>
      <c r="C706" s="339"/>
      <c r="D706" s="339"/>
      <c r="E706" s="339"/>
      <c r="F706" s="339"/>
      <c r="G706" s="339"/>
      <c r="H706" s="339"/>
      <c r="I706" s="339"/>
      <c r="J706" s="339"/>
      <c r="K706" s="339"/>
      <c r="L706" s="339"/>
      <c r="M706" s="339"/>
      <c r="N706" s="339"/>
      <c r="O706" s="339"/>
      <c r="P706" s="339"/>
      <c r="Q706" s="339"/>
      <c r="R706" s="339"/>
      <c r="S706" s="339"/>
      <c r="T706" s="339"/>
      <c r="U706" s="339"/>
      <c r="V706" s="339"/>
      <c r="W706" s="339"/>
      <c r="X706" s="339"/>
      <c r="Y706" s="339"/>
      <c r="Z706" s="339"/>
    </row>
    <row r="707" ht="14.25" customHeight="1">
      <c r="A707" s="339"/>
      <c r="B707" s="339"/>
      <c r="C707" s="339"/>
      <c r="D707" s="339"/>
      <c r="E707" s="339"/>
      <c r="F707" s="339"/>
      <c r="G707" s="339"/>
      <c r="H707" s="339"/>
      <c r="I707" s="339"/>
      <c r="J707" s="339"/>
      <c r="K707" s="339"/>
      <c r="L707" s="339"/>
      <c r="M707" s="339"/>
      <c r="N707" s="339"/>
      <c r="O707" s="339"/>
      <c r="P707" s="339"/>
      <c r="Q707" s="339"/>
      <c r="R707" s="339"/>
      <c r="S707" s="339"/>
      <c r="T707" s="339"/>
      <c r="U707" s="339"/>
      <c r="V707" s="339"/>
      <c r="W707" s="339"/>
      <c r="X707" s="339"/>
      <c r="Y707" s="339"/>
      <c r="Z707" s="339"/>
    </row>
    <row r="708" ht="14.25" customHeight="1">
      <c r="A708" s="339"/>
      <c r="B708" s="339"/>
      <c r="C708" s="339"/>
      <c r="D708" s="339"/>
      <c r="E708" s="339"/>
      <c r="F708" s="339"/>
      <c r="G708" s="339"/>
      <c r="H708" s="339"/>
      <c r="I708" s="339"/>
      <c r="J708" s="339"/>
      <c r="K708" s="339"/>
      <c r="L708" s="339"/>
      <c r="M708" s="339"/>
      <c r="N708" s="339"/>
      <c r="O708" s="339"/>
      <c r="P708" s="339"/>
      <c r="Q708" s="339"/>
      <c r="R708" s="339"/>
      <c r="S708" s="339"/>
      <c r="T708" s="339"/>
      <c r="U708" s="339"/>
      <c r="V708" s="339"/>
      <c r="W708" s="339"/>
      <c r="X708" s="339"/>
      <c r="Y708" s="339"/>
      <c r="Z708" s="339"/>
    </row>
    <row r="709" ht="14.25" customHeight="1">
      <c r="A709" s="339"/>
      <c r="B709" s="339"/>
      <c r="C709" s="339"/>
      <c r="D709" s="339"/>
      <c r="E709" s="339"/>
      <c r="F709" s="339"/>
      <c r="G709" s="339"/>
      <c r="H709" s="339"/>
      <c r="I709" s="339"/>
      <c r="J709" s="339"/>
      <c r="K709" s="339"/>
      <c r="L709" s="339"/>
      <c r="M709" s="339"/>
      <c r="N709" s="339"/>
      <c r="O709" s="339"/>
      <c r="P709" s="339"/>
      <c r="Q709" s="339"/>
      <c r="R709" s="339"/>
      <c r="S709" s="339"/>
      <c r="T709" s="339"/>
      <c r="U709" s="339"/>
      <c r="V709" s="339"/>
      <c r="W709" s="339"/>
      <c r="X709" s="339"/>
      <c r="Y709" s="339"/>
      <c r="Z709" s="339"/>
    </row>
    <row r="710" ht="14.25" customHeight="1">
      <c r="A710" s="339"/>
      <c r="B710" s="339"/>
      <c r="C710" s="339"/>
      <c r="D710" s="339"/>
      <c r="E710" s="339"/>
      <c r="F710" s="339"/>
      <c r="G710" s="339"/>
      <c r="H710" s="339"/>
      <c r="I710" s="339"/>
      <c r="J710" s="339"/>
      <c r="K710" s="339"/>
      <c r="L710" s="339"/>
      <c r="M710" s="339"/>
      <c r="N710" s="339"/>
      <c r="O710" s="339"/>
      <c r="P710" s="339"/>
      <c r="Q710" s="339"/>
      <c r="R710" s="339"/>
      <c r="S710" s="339"/>
      <c r="T710" s="339"/>
      <c r="U710" s="339"/>
      <c r="V710" s="339"/>
      <c r="W710" s="339"/>
      <c r="X710" s="339"/>
      <c r="Y710" s="339"/>
      <c r="Z710" s="339"/>
    </row>
    <row r="711" ht="14.25" customHeight="1">
      <c r="A711" s="339"/>
      <c r="B711" s="339"/>
      <c r="C711" s="339"/>
      <c r="D711" s="339"/>
      <c r="E711" s="339"/>
      <c r="F711" s="339"/>
      <c r="G711" s="339"/>
      <c r="H711" s="339"/>
      <c r="I711" s="339"/>
      <c r="J711" s="339"/>
      <c r="K711" s="339"/>
      <c r="L711" s="339"/>
      <c r="M711" s="339"/>
      <c r="N711" s="339"/>
      <c r="O711" s="339"/>
      <c r="P711" s="339"/>
      <c r="Q711" s="339"/>
      <c r="R711" s="339"/>
      <c r="S711" s="339"/>
      <c r="T711" s="339"/>
      <c r="U711" s="339"/>
      <c r="V711" s="339"/>
      <c r="W711" s="339"/>
      <c r="X711" s="339"/>
      <c r="Y711" s="339"/>
      <c r="Z711" s="339"/>
    </row>
    <row r="712" ht="14.25" customHeight="1">
      <c r="A712" s="339"/>
      <c r="B712" s="339"/>
      <c r="C712" s="339"/>
      <c r="D712" s="339"/>
      <c r="E712" s="339"/>
      <c r="F712" s="339"/>
      <c r="G712" s="339"/>
      <c r="H712" s="339"/>
      <c r="I712" s="339"/>
      <c r="J712" s="339"/>
      <c r="K712" s="339"/>
      <c r="L712" s="339"/>
      <c r="M712" s="339"/>
      <c r="N712" s="339"/>
      <c r="O712" s="339"/>
      <c r="P712" s="339"/>
      <c r="Q712" s="339"/>
      <c r="R712" s="339"/>
      <c r="S712" s="339"/>
      <c r="T712" s="339"/>
      <c r="U712" s="339"/>
      <c r="V712" s="339"/>
      <c r="W712" s="339"/>
      <c r="X712" s="339"/>
      <c r="Y712" s="339"/>
      <c r="Z712" s="339"/>
    </row>
    <row r="713" ht="14.25" customHeight="1">
      <c r="A713" s="339"/>
      <c r="B713" s="339"/>
      <c r="C713" s="339"/>
      <c r="D713" s="339"/>
      <c r="E713" s="339"/>
      <c r="F713" s="339"/>
      <c r="G713" s="339"/>
      <c r="H713" s="339"/>
      <c r="I713" s="339"/>
      <c r="J713" s="339"/>
      <c r="K713" s="339"/>
      <c r="L713" s="339"/>
      <c r="M713" s="339"/>
      <c r="N713" s="339"/>
      <c r="O713" s="339"/>
      <c r="P713" s="339"/>
      <c r="Q713" s="339"/>
      <c r="R713" s="339"/>
      <c r="S713" s="339"/>
      <c r="T713" s="339"/>
      <c r="U713" s="339"/>
      <c r="V713" s="339"/>
      <c r="W713" s="339"/>
      <c r="X713" s="339"/>
      <c r="Y713" s="339"/>
      <c r="Z713" s="339"/>
    </row>
    <row r="714" ht="14.25" customHeight="1">
      <c r="A714" s="339"/>
      <c r="B714" s="339"/>
      <c r="C714" s="339"/>
      <c r="D714" s="339"/>
      <c r="E714" s="339"/>
      <c r="F714" s="339"/>
      <c r="G714" s="339"/>
      <c r="H714" s="339"/>
      <c r="I714" s="339"/>
      <c r="J714" s="339"/>
      <c r="K714" s="339"/>
      <c r="L714" s="339"/>
      <c r="M714" s="339"/>
      <c r="N714" s="339"/>
      <c r="O714" s="339"/>
      <c r="P714" s="339"/>
      <c r="Q714" s="339"/>
      <c r="R714" s="339"/>
      <c r="S714" s="339"/>
      <c r="T714" s="339"/>
      <c r="U714" s="339"/>
      <c r="V714" s="339"/>
      <c r="W714" s="339"/>
      <c r="X714" s="339"/>
      <c r="Y714" s="339"/>
      <c r="Z714" s="339"/>
    </row>
    <row r="715" ht="14.25" customHeight="1">
      <c r="A715" s="339"/>
      <c r="B715" s="339"/>
      <c r="C715" s="339"/>
      <c r="D715" s="339"/>
      <c r="E715" s="339"/>
      <c r="F715" s="339"/>
      <c r="G715" s="339"/>
      <c r="H715" s="339"/>
      <c r="I715" s="339"/>
      <c r="J715" s="339"/>
      <c r="K715" s="339"/>
      <c r="L715" s="339"/>
      <c r="M715" s="339"/>
      <c r="N715" s="339"/>
      <c r="O715" s="339"/>
      <c r="P715" s="339"/>
      <c r="Q715" s="339"/>
      <c r="R715" s="339"/>
      <c r="S715" s="339"/>
      <c r="T715" s="339"/>
      <c r="U715" s="339"/>
      <c r="V715" s="339"/>
      <c r="W715" s="339"/>
      <c r="X715" s="339"/>
      <c r="Y715" s="339"/>
      <c r="Z715" s="339"/>
    </row>
    <row r="716" ht="14.25" customHeight="1">
      <c r="A716" s="339"/>
      <c r="B716" s="339"/>
      <c r="C716" s="339"/>
      <c r="D716" s="339"/>
      <c r="E716" s="339"/>
      <c r="F716" s="339"/>
      <c r="G716" s="339"/>
      <c r="H716" s="339"/>
      <c r="I716" s="339"/>
      <c r="J716" s="339"/>
      <c r="K716" s="339"/>
      <c r="L716" s="339"/>
      <c r="M716" s="339"/>
      <c r="N716" s="339"/>
      <c r="O716" s="339"/>
      <c r="P716" s="339"/>
      <c r="Q716" s="339"/>
      <c r="R716" s="339"/>
      <c r="S716" s="339"/>
      <c r="T716" s="339"/>
      <c r="U716" s="339"/>
      <c r="V716" s="339"/>
      <c r="W716" s="339"/>
      <c r="X716" s="339"/>
      <c r="Y716" s="339"/>
      <c r="Z716" s="339"/>
    </row>
    <row r="717" ht="14.25" customHeight="1">
      <c r="A717" s="339"/>
      <c r="B717" s="339"/>
      <c r="C717" s="339"/>
      <c r="D717" s="339"/>
      <c r="E717" s="339"/>
      <c r="F717" s="339"/>
      <c r="G717" s="339"/>
      <c r="H717" s="339"/>
      <c r="I717" s="339"/>
      <c r="J717" s="339"/>
      <c r="K717" s="339"/>
      <c r="L717" s="339"/>
      <c r="M717" s="339"/>
      <c r="N717" s="339"/>
      <c r="O717" s="339"/>
      <c r="P717" s="339"/>
      <c r="Q717" s="339"/>
      <c r="R717" s="339"/>
      <c r="S717" s="339"/>
      <c r="T717" s="339"/>
      <c r="U717" s="339"/>
      <c r="V717" s="339"/>
      <c r="W717" s="339"/>
      <c r="X717" s="339"/>
      <c r="Y717" s="339"/>
      <c r="Z717" s="339"/>
    </row>
    <row r="718" ht="14.25" customHeight="1">
      <c r="A718" s="339"/>
      <c r="B718" s="339"/>
      <c r="C718" s="339"/>
      <c r="D718" s="339"/>
      <c r="E718" s="339"/>
      <c r="F718" s="339"/>
      <c r="G718" s="339"/>
      <c r="H718" s="339"/>
      <c r="I718" s="339"/>
      <c r="J718" s="339"/>
      <c r="K718" s="339"/>
      <c r="L718" s="339"/>
      <c r="M718" s="339"/>
      <c r="N718" s="339"/>
      <c r="O718" s="339"/>
      <c r="P718" s="339"/>
      <c r="Q718" s="339"/>
      <c r="R718" s="339"/>
      <c r="S718" s="339"/>
      <c r="T718" s="339"/>
      <c r="U718" s="339"/>
      <c r="V718" s="339"/>
      <c r="W718" s="339"/>
      <c r="X718" s="339"/>
      <c r="Y718" s="339"/>
      <c r="Z718" s="339"/>
    </row>
    <row r="719" ht="14.25" customHeight="1">
      <c r="A719" s="339"/>
      <c r="B719" s="339"/>
      <c r="C719" s="339"/>
      <c r="D719" s="339"/>
      <c r="E719" s="339"/>
      <c r="F719" s="339"/>
      <c r="G719" s="339"/>
      <c r="H719" s="339"/>
      <c r="I719" s="339"/>
      <c r="J719" s="339"/>
      <c r="K719" s="339"/>
      <c r="L719" s="339"/>
      <c r="M719" s="339"/>
      <c r="N719" s="339"/>
      <c r="O719" s="339"/>
      <c r="P719" s="339"/>
      <c r="Q719" s="339"/>
      <c r="R719" s="339"/>
      <c r="S719" s="339"/>
      <c r="T719" s="339"/>
      <c r="U719" s="339"/>
      <c r="V719" s="339"/>
      <c r="W719" s="339"/>
      <c r="X719" s="339"/>
      <c r="Y719" s="339"/>
      <c r="Z719" s="339"/>
    </row>
    <row r="720" ht="14.25" customHeight="1">
      <c r="A720" s="339"/>
      <c r="B720" s="339"/>
      <c r="C720" s="339"/>
      <c r="D720" s="339"/>
      <c r="E720" s="339"/>
      <c r="F720" s="339"/>
      <c r="G720" s="339"/>
      <c r="H720" s="339"/>
      <c r="I720" s="339"/>
      <c r="J720" s="339"/>
      <c r="K720" s="339"/>
      <c r="L720" s="339"/>
      <c r="M720" s="339"/>
      <c r="N720" s="339"/>
      <c r="O720" s="339"/>
      <c r="P720" s="339"/>
      <c r="Q720" s="339"/>
      <c r="R720" s="339"/>
      <c r="S720" s="339"/>
      <c r="T720" s="339"/>
      <c r="U720" s="339"/>
      <c r="V720" s="339"/>
      <c r="W720" s="339"/>
      <c r="X720" s="339"/>
      <c r="Y720" s="339"/>
      <c r="Z720" s="339"/>
    </row>
    <row r="721" ht="14.25" customHeight="1">
      <c r="A721" s="339"/>
      <c r="B721" s="339"/>
      <c r="C721" s="339"/>
      <c r="D721" s="339"/>
      <c r="E721" s="339"/>
      <c r="F721" s="339"/>
      <c r="G721" s="339"/>
      <c r="H721" s="339"/>
      <c r="I721" s="339"/>
      <c r="J721" s="339"/>
      <c r="K721" s="339"/>
      <c r="L721" s="339"/>
      <c r="M721" s="339"/>
      <c r="N721" s="339"/>
      <c r="O721" s="339"/>
      <c r="P721" s="339"/>
      <c r="Q721" s="339"/>
      <c r="R721" s="339"/>
      <c r="S721" s="339"/>
      <c r="T721" s="339"/>
      <c r="U721" s="339"/>
      <c r="V721" s="339"/>
      <c r="W721" s="339"/>
      <c r="X721" s="339"/>
      <c r="Y721" s="339"/>
      <c r="Z721" s="339"/>
    </row>
    <row r="722" ht="14.25" customHeight="1">
      <c r="A722" s="339"/>
      <c r="B722" s="339"/>
      <c r="C722" s="339"/>
      <c r="D722" s="339"/>
      <c r="E722" s="339"/>
      <c r="F722" s="339"/>
      <c r="G722" s="339"/>
      <c r="H722" s="339"/>
      <c r="I722" s="339"/>
      <c r="J722" s="339"/>
      <c r="K722" s="339"/>
      <c r="L722" s="339"/>
      <c r="M722" s="339"/>
      <c r="N722" s="339"/>
      <c r="O722" s="339"/>
      <c r="P722" s="339"/>
      <c r="Q722" s="339"/>
      <c r="R722" s="339"/>
      <c r="S722" s="339"/>
      <c r="T722" s="339"/>
      <c r="U722" s="339"/>
      <c r="V722" s="339"/>
      <c r="W722" s="339"/>
      <c r="X722" s="339"/>
      <c r="Y722" s="339"/>
      <c r="Z722" s="339"/>
    </row>
    <row r="723" ht="14.25" customHeight="1">
      <c r="A723" s="339"/>
      <c r="B723" s="339"/>
      <c r="C723" s="339"/>
      <c r="D723" s="339"/>
      <c r="E723" s="339"/>
      <c r="F723" s="339"/>
      <c r="G723" s="339"/>
      <c r="H723" s="339"/>
      <c r="I723" s="339"/>
      <c r="J723" s="339"/>
      <c r="K723" s="339"/>
      <c r="L723" s="339"/>
      <c r="M723" s="339"/>
      <c r="N723" s="339"/>
      <c r="O723" s="339"/>
      <c r="P723" s="339"/>
      <c r="Q723" s="339"/>
      <c r="R723" s="339"/>
      <c r="S723" s="339"/>
      <c r="T723" s="339"/>
      <c r="U723" s="339"/>
      <c r="V723" s="339"/>
      <c r="W723" s="339"/>
      <c r="X723" s="339"/>
      <c r="Y723" s="339"/>
      <c r="Z723" s="339"/>
    </row>
    <row r="724" ht="14.25" customHeight="1">
      <c r="A724" s="339"/>
      <c r="B724" s="339"/>
      <c r="C724" s="339"/>
      <c r="D724" s="339"/>
      <c r="E724" s="339"/>
      <c r="F724" s="339"/>
      <c r="G724" s="339"/>
      <c r="H724" s="339"/>
      <c r="I724" s="339"/>
      <c r="J724" s="339"/>
      <c r="K724" s="339"/>
      <c r="L724" s="339"/>
      <c r="M724" s="339"/>
      <c r="N724" s="339"/>
      <c r="O724" s="339"/>
      <c r="P724" s="339"/>
      <c r="Q724" s="339"/>
      <c r="R724" s="339"/>
      <c r="S724" s="339"/>
      <c r="T724" s="339"/>
      <c r="U724" s="339"/>
      <c r="V724" s="339"/>
      <c r="W724" s="339"/>
      <c r="X724" s="339"/>
      <c r="Y724" s="339"/>
      <c r="Z724" s="339"/>
    </row>
    <row r="725" ht="14.25" customHeight="1">
      <c r="A725" s="339"/>
      <c r="B725" s="339"/>
      <c r="C725" s="339"/>
      <c r="D725" s="339"/>
      <c r="E725" s="339"/>
      <c r="F725" s="339"/>
      <c r="G725" s="339"/>
      <c r="H725" s="339"/>
      <c r="I725" s="339"/>
      <c r="J725" s="339"/>
      <c r="K725" s="339"/>
      <c r="L725" s="339"/>
      <c r="M725" s="339"/>
      <c r="N725" s="339"/>
      <c r="O725" s="339"/>
      <c r="P725" s="339"/>
      <c r="Q725" s="339"/>
      <c r="R725" s="339"/>
      <c r="S725" s="339"/>
      <c r="T725" s="339"/>
      <c r="U725" s="339"/>
      <c r="V725" s="339"/>
      <c r="W725" s="339"/>
      <c r="X725" s="339"/>
      <c r="Y725" s="339"/>
      <c r="Z725" s="339"/>
    </row>
    <row r="726" ht="14.25" customHeight="1">
      <c r="A726" s="339"/>
      <c r="B726" s="339"/>
      <c r="C726" s="339"/>
      <c r="D726" s="339"/>
      <c r="E726" s="339"/>
      <c r="F726" s="339"/>
      <c r="G726" s="339"/>
      <c r="H726" s="339"/>
      <c r="I726" s="339"/>
      <c r="J726" s="339"/>
      <c r="K726" s="339"/>
      <c r="L726" s="339"/>
      <c r="M726" s="339"/>
      <c r="N726" s="339"/>
      <c r="O726" s="339"/>
      <c r="P726" s="339"/>
      <c r="Q726" s="339"/>
      <c r="R726" s="339"/>
      <c r="S726" s="339"/>
      <c r="T726" s="339"/>
      <c r="U726" s="339"/>
      <c r="V726" s="339"/>
      <c r="W726" s="339"/>
      <c r="X726" s="339"/>
      <c r="Y726" s="339"/>
      <c r="Z726" s="339"/>
    </row>
    <row r="727" ht="14.25" customHeight="1">
      <c r="A727" s="339"/>
      <c r="B727" s="339"/>
      <c r="C727" s="339"/>
      <c r="D727" s="339"/>
      <c r="E727" s="339"/>
      <c r="F727" s="339"/>
      <c r="G727" s="339"/>
      <c r="H727" s="339"/>
      <c r="I727" s="339"/>
      <c r="J727" s="339"/>
      <c r="K727" s="339"/>
      <c r="L727" s="339"/>
      <c r="M727" s="339"/>
      <c r="N727" s="339"/>
      <c r="O727" s="339"/>
      <c r="P727" s="339"/>
      <c r="Q727" s="339"/>
      <c r="R727" s="339"/>
      <c r="S727" s="339"/>
      <c r="T727" s="339"/>
      <c r="U727" s="339"/>
      <c r="V727" s="339"/>
      <c r="W727" s="339"/>
      <c r="X727" s="339"/>
      <c r="Y727" s="339"/>
      <c r="Z727" s="339"/>
    </row>
    <row r="728" ht="14.25" customHeight="1">
      <c r="A728" s="339"/>
      <c r="B728" s="339"/>
      <c r="C728" s="339"/>
      <c r="D728" s="339"/>
      <c r="E728" s="339"/>
      <c r="F728" s="339"/>
      <c r="G728" s="339"/>
      <c r="H728" s="339"/>
      <c r="I728" s="339"/>
      <c r="J728" s="339"/>
      <c r="K728" s="339"/>
      <c r="L728" s="339"/>
      <c r="M728" s="339"/>
      <c r="N728" s="339"/>
      <c r="O728" s="339"/>
      <c r="P728" s="339"/>
      <c r="Q728" s="339"/>
      <c r="R728" s="339"/>
      <c r="S728" s="339"/>
      <c r="T728" s="339"/>
      <c r="U728" s="339"/>
      <c r="V728" s="339"/>
      <c r="W728" s="339"/>
      <c r="X728" s="339"/>
      <c r="Y728" s="339"/>
      <c r="Z728" s="339"/>
    </row>
    <row r="729" ht="14.25" customHeight="1">
      <c r="A729" s="339"/>
      <c r="B729" s="339"/>
      <c r="C729" s="339"/>
      <c r="D729" s="339"/>
      <c r="E729" s="339"/>
      <c r="F729" s="339"/>
      <c r="G729" s="339"/>
      <c r="H729" s="339"/>
      <c r="I729" s="339"/>
      <c r="J729" s="339"/>
      <c r="K729" s="339"/>
      <c r="L729" s="339"/>
      <c r="M729" s="339"/>
      <c r="N729" s="339"/>
      <c r="O729" s="339"/>
      <c r="P729" s="339"/>
      <c r="Q729" s="339"/>
      <c r="R729" s="339"/>
      <c r="S729" s="339"/>
      <c r="T729" s="339"/>
      <c r="U729" s="339"/>
      <c r="V729" s="339"/>
      <c r="W729" s="339"/>
      <c r="X729" s="339"/>
      <c r="Y729" s="339"/>
      <c r="Z729" s="339"/>
    </row>
    <row r="730" ht="14.25" customHeight="1">
      <c r="A730" s="339"/>
      <c r="B730" s="339"/>
      <c r="C730" s="339"/>
      <c r="D730" s="339"/>
      <c r="E730" s="339"/>
      <c r="F730" s="339"/>
      <c r="G730" s="339"/>
      <c r="H730" s="339"/>
      <c r="I730" s="339"/>
      <c r="J730" s="339"/>
      <c r="K730" s="339"/>
      <c r="L730" s="339"/>
      <c r="M730" s="339"/>
      <c r="N730" s="339"/>
      <c r="O730" s="339"/>
      <c r="P730" s="339"/>
      <c r="Q730" s="339"/>
      <c r="R730" s="339"/>
      <c r="S730" s="339"/>
      <c r="T730" s="339"/>
      <c r="U730" s="339"/>
      <c r="V730" s="339"/>
      <c r="W730" s="339"/>
      <c r="X730" s="339"/>
      <c r="Y730" s="339"/>
      <c r="Z730" s="339"/>
    </row>
    <row r="731" ht="14.25" customHeight="1">
      <c r="A731" s="339"/>
      <c r="B731" s="339"/>
      <c r="C731" s="339"/>
      <c r="D731" s="339"/>
      <c r="E731" s="339"/>
      <c r="F731" s="339"/>
      <c r="G731" s="339"/>
      <c r="H731" s="339"/>
      <c r="I731" s="339"/>
      <c r="J731" s="339"/>
      <c r="K731" s="339"/>
      <c r="L731" s="339"/>
      <c r="M731" s="339"/>
      <c r="N731" s="339"/>
      <c r="O731" s="339"/>
      <c r="P731" s="339"/>
      <c r="Q731" s="339"/>
      <c r="R731" s="339"/>
      <c r="S731" s="339"/>
      <c r="T731" s="339"/>
      <c r="U731" s="339"/>
      <c r="V731" s="339"/>
      <c r="W731" s="339"/>
      <c r="X731" s="339"/>
      <c r="Y731" s="339"/>
      <c r="Z731" s="339"/>
    </row>
    <row r="732" ht="14.25" customHeight="1">
      <c r="A732" s="339"/>
      <c r="B732" s="339"/>
      <c r="C732" s="339"/>
      <c r="D732" s="339"/>
      <c r="E732" s="339"/>
      <c r="F732" s="339"/>
      <c r="G732" s="339"/>
      <c r="H732" s="339"/>
      <c r="I732" s="339"/>
      <c r="J732" s="339"/>
      <c r="K732" s="339"/>
      <c r="L732" s="339"/>
      <c r="M732" s="339"/>
      <c r="N732" s="339"/>
      <c r="O732" s="339"/>
      <c r="P732" s="339"/>
      <c r="Q732" s="339"/>
      <c r="R732" s="339"/>
      <c r="S732" s="339"/>
      <c r="T732" s="339"/>
      <c r="U732" s="339"/>
      <c r="V732" s="339"/>
      <c r="W732" s="339"/>
      <c r="X732" s="339"/>
      <c r="Y732" s="339"/>
      <c r="Z732" s="339"/>
    </row>
    <row r="733" ht="14.25" customHeight="1">
      <c r="A733" s="339"/>
      <c r="B733" s="339"/>
      <c r="C733" s="339"/>
      <c r="D733" s="339"/>
      <c r="E733" s="339"/>
      <c r="F733" s="339"/>
      <c r="G733" s="339"/>
      <c r="H733" s="339"/>
      <c r="I733" s="339"/>
      <c r="J733" s="339"/>
      <c r="K733" s="339"/>
      <c r="L733" s="339"/>
      <c r="M733" s="339"/>
      <c r="N733" s="339"/>
      <c r="O733" s="339"/>
      <c r="P733" s="339"/>
      <c r="Q733" s="339"/>
      <c r="R733" s="339"/>
      <c r="S733" s="339"/>
      <c r="T733" s="339"/>
      <c r="U733" s="339"/>
      <c r="V733" s="339"/>
      <c r="W733" s="339"/>
      <c r="X733" s="339"/>
      <c r="Y733" s="339"/>
      <c r="Z733" s="339"/>
    </row>
    <row r="734" ht="14.25" customHeight="1">
      <c r="A734" s="339"/>
      <c r="B734" s="339"/>
      <c r="C734" s="339"/>
      <c r="D734" s="339"/>
      <c r="E734" s="339"/>
      <c r="F734" s="339"/>
      <c r="G734" s="339"/>
      <c r="H734" s="339"/>
      <c r="I734" s="339"/>
      <c r="J734" s="339"/>
      <c r="K734" s="339"/>
      <c r="L734" s="339"/>
      <c r="M734" s="339"/>
      <c r="N734" s="339"/>
      <c r="O734" s="339"/>
      <c r="P734" s="339"/>
      <c r="Q734" s="339"/>
      <c r="R734" s="339"/>
      <c r="S734" s="339"/>
      <c r="T734" s="339"/>
      <c r="U734" s="339"/>
      <c r="V734" s="339"/>
      <c r="W734" s="339"/>
      <c r="X734" s="339"/>
      <c r="Y734" s="339"/>
      <c r="Z734" s="339"/>
    </row>
    <row r="735" ht="14.25" customHeight="1">
      <c r="A735" s="339"/>
      <c r="B735" s="339"/>
      <c r="C735" s="339"/>
      <c r="D735" s="339"/>
      <c r="E735" s="339"/>
      <c r="F735" s="339"/>
      <c r="G735" s="339"/>
      <c r="H735" s="339"/>
      <c r="I735" s="339"/>
      <c r="J735" s="339"/>
      <c r="K735" s="339"/>
      <c r="L735" s="339"/>
      <c r="M735" s="339"/>
      <c r="N735" s="339"/>
      <c r="O735" s="339"/>
      <c r="P735" s="339"/>
      <c r="Q735" s="339"/>
      <c r="R735" s="339"/>
      <c r="S735" s="339"/>
      <c r="T735" s="339"/>
      <c r="U735" s="339"/>
      <c r="V735" s="339"/>
      <c r="W735" s="339"/>
      <c r="X735" s="339"/>
      <c r="Y735" s="339"/>
      <c r="Z735" s="339"/>
    </row>
    <row r="736" ht="14.25" customHeight="1">
      <c r="A736" s="339"/>
      <c r="B736" s="339"/>
      <c r="C736" s="339"/>
      <c r="D736" s="339"/>
      <c r="E736" s="339"/>
      <c r="F736" s="339"/>
      <c r="G736" s="339"/>
      <c r="H736" s="339"/>
      <c r="I736" s="339"/>
      <c r="J736" s="339"/>
      <c r="K736" s="339"/>
      <c r="L736" s="339"/>
      <c r="M736" s="339"/>
      <c r="N736" s="339"/>
      <c r="O736" s="339"/>
      <c r="P736" s="339"/>
      <c r="Q736" s="339"/>
      <c r="R736" s="339"/>
      <c r="S736" s="339"/>
      <c r="T736" s="339"/>
      <c r="U736" s="339"/>
      <c r="V736" s="339"/>
      <c r="W736" s="339"/>
      <c r="X736" s="339"/>
      <c r="Y736" s="339"/>
      <c r="Z736" s="339"/>
    </row>
    <row r="737" ht="14.25" customHeight="1">
      <c r="A737" s="339"/>
      <c r="B737" s="339"/>
      <c r="C737" s="339"/>
      <c r="D737" s="339"/>
      <c r="E737" s="339"/>
      <c r="F737" s="339"/>
      <c r="G737" s="339"/>
      <c r="H737" s="339"/>
      <c r="I737" s="339"/>
      <c r="J737" s="339"/>
      <c r="K737" s="339"/>
      <c r="L737" s="339"/>
      <c r="M737" s="339"/>
      <c r="N737" s="339"/>
      <c r="O737" s="339"/>
      <c r="P737" s="339"/>
      <c r="Q737" s="339"/>
      <c r="R737" s="339"/>
      <c r="S737" s="339"/>
      <c r="T737" s="339"/>
      <c r="U737" s="339"/>
      <c r="V737" s="339"/>
      <c r="W737" s="339"/>
      <c r="X737" s="339"/>
      <c r="Y737" s="339"/>
      <c r="Z737" s="339"/>
    </row>
    <row r="738" ht="14.25" customHeight="1">
      <c r="A738" s="339"/>
      <c r="B738" s="339"/>
      <c r="C738" s="339"/>
      <c r="D738" s="339"/>
      <c r="E738" s="339"/>
      <c r="F738" s="339"/>
      <c r="G738" s="339"/>
      <c r="H738" s="339"/>
      <c r="I738" s="339"/>
      <c r="J738" s="339"/>
      <c r="K738" s="339"/>
      <c r="L738" s="339"/>
      <c r="M738" s="339"/>
      <c r="N738" s="339"/>
      <c r="O738" s="339"/>
      <c r="P738" s="339"/>
      <c r="Q738" s="339"/>
      <c r="R738" s="339"/>
      <c r="S738" s="339"/>
      <c r="T738" s="339"/>
      <c r="U738" s="339"/>
      <c r="V738" s="339"/>
      <c r="W738" s="339"/>
      <c r="X738" s="339"/>
      <c r="Y738" s="339"/>
      <c r="Z738" s="339"/>
    </row>
    <row r="739" ht="14.25" customHeight="1">
      <c r="A739" s="339"/>
      <c r="B739" s="339"/>
      <c r="C739" s="339"/>
      <c r="D739" s="339"/>
      <c r="E739" s="339"/>
      <c r="F739" s="339"/>
      <c r="G739" s="339"/>
      <c r="H739" s="339"/>
      <c r="I739" s="339"/>
      <c r="J739" s="339"/>
      <c r="K739" s="339"/>
      <c r="L739" s="339"/>
      <c r="M739" s="339"/>
      <c r="N739" s="339"/>
      <c r="O739" s="339"/>
      <c r="P739" s="339"/>
      <c r="Q739" s="339"/>
      <c r="R739" s="339"/>
      <c r="S739" s="339"/>
      <c r="T739" s="339"/>
      <c r="U739" s="339"/>
      <c r="V739" s="339"/>
      <c r="W739" s="339"/>
      <c r="X739" s="339"/>
      <c r="Y739" s="339"/>
      <c r="Z739" s="339"/>
    </row>
    <row r="740" ht="14.25" customHeight="1">
      <c r="A740" s="339"/>
      <c r="B740" s="339"/>
      <c r="C740" s="339"/>
      <c r="D740" s="339"/>
      <c r="E740" s="339"/>
      <c r="F740" s="339"/>
      <c r="G740" s="339"/>
      <c r="H740" s="339"/>
      <c r="I740" s="339"/>
      <c r="J740" s="339"/>
      <c r="K740" s="339"/>
      <c r="L740" s="339"/>
      <c r="M740" s="339"/>
      <c r="N740" s="339"/>
      <c r="O740" s="339"/>
      <c r="P740" s="339"/>
      <c r="Q740" s="339"/>
      <c r="R740" s="339"/>
      <c r="S740" s="339"/>
      <c r="T740" s="339"/>
      <c r="U740" s="339"/>
      <c r="V740" s="339"/>
      <c r="W740" s="339"/>
      <c r="X740" s="339"/>
      <c r="Y740" s="339"/>
      <c r="Z740" s="339"/>
    </row>
    <row r="741" ht="14.25" customHeight="1">
      <c r="A741" s="339"/>
      <c r="B741" s="339"/>
      <c r="C741" s="339"/>
      <c r="D741" s="339"/>
      <c r="E741" s="339"/>
      <c r="F741" s="339"/>
      <c r="G741" s="339"/>
      <c r="H741" s="339"/>
      <c r="I741" s="339"/>
      <c r="J741" s="339"/>
      <c r="K741" s="339"/>
      <c r="L741" s="339"/>
      <c r="M741" s="339"/>
      <c r="N741" s="339"/>
      <c r="O741" s="339"/>
      <c r="P741" s="339"/>
      <c r="Q741" s="339"/>
      <c r="R741" s="339"/>
      <c r="S741" s="339"/>
      <c r="T741" s="339"/>
      <c r="U741" s="339"/>
      <c r="V741" s="339"/>
      <c r="W741" s="339"/>
      <c r="X741" s="339"/>
      <c r="Y741" s="339"/>
      <c r="Z741" s="339"/>
    </row>
    <row r="742" ht="14.25" customHeight="1">
      <c r="A742" s="339"/>
      <c r="B742" s="339"/>
      <c r="C742" s="339"/>
      <c r="D742" s="339"/>
      <c r="E742" s="339"/>
      <c r="F742" s="339"/>
      <c r="G742" s="339"/>
      <c r="H742" s="339"/>
      <c r="I742" s="339"/>
      <c r="J742" s="339"/>
      <c r="K742" s="339"/>
      <c r="L742" s="339"/>
      <c r="M742" s="339"/>
      <c r="N742" s="339"/>
      <c r="O742" s="339"/>
      <c r="P742" s="339"/>
      <c r="Q742" s="339"/>
      <c r="R742" s="339"/>
      <c r="S742" s="339"/>
      <c r="T742" s="339"/>
      <c r="U742" s="339"/>
      <c r="V742" s="339"/>
      <c r="W742" s="339"/>
      <c r="X742" s="339"/>
      <c r="Y742" s="339"/>
      <c r="Z742" s="339"/>
    </row>
    <row r="743" ht="14.25" customHeight="1">
      <c r="A743" s="339"/>
      <c r="B743" s="339"/>
      <c r="C743" s="339"/>
      <c r="D743" s="339"/>
      <c r="E743" s="339"/>
      <c r="F743" s="339"/>
      <c r="G743" s="339"/>
      <c r="H743" s="339"/>
      <c r="I743" s="339"/>
      <c r="J743" s="339"/>
      <c r="K743" s="339"/>
      <c r="L743" s="339"/>
      <c r="M743" s="339"/>
      <c r="N743" s="339"/>
      <c r="O743" s="339"/>
      <c r="P743" s="339"/>
      <c r="Q743" s="339"/>
      <c r="R743" s="339"/>
      <c r="S743" s="339"/>
      <c r="T743" s="339"/>
      <c r="U743" s="339"/>
      <c r="V743" s="339"/>
      <c r="W743" s="339"/>
      <c r="X743" s="339"/>
      <c r="Y743" s="339"/>
      <c r="Z743" s="339"/>
    </row>
    <row r="744" ht="14.25" customHeight="1">
      <c r="A744" s="339"/>
      <c r="B744" s="339"/>
      <c r="C744" s="339"/>
      <c r="D744" s="339"/>
      <c r="E744" s="339"/>
      <c r="F744" s="339"/>
      <c r="G744" s="339"/>
      <c r="H744" s="339"/>
      <c r="I744" s="339"/>
      <c r="J744" s="339"/>
      <c r="K744" s="339"/>
      <c r="L744" s="339"/>
      <c r="M744" s="339"/>
      <c r="N744" s="339"/>
      <c r="O744" s="339"/>
      <c r="P744" s="339"/>
      <c r="Q744" s="339"/>
      <c r="R744" s="339"/>
      <c r="S744" s="339"/>
      <c r="T744" s="339"/>
      <c r="U744" s="339"/>
      <c r="V744" s="339"/>
      <c r="W744" s="339"/>
      <c r="X744" s="339"/>
      <c r="Y744" s="339"/>
      <c r="Z744" s="339"/>
    </row>
    <row r="745" ht="14.25" customHeight="1">
      <c r="A745" s="339"/>
      <c r="B745" s="339"/>
      <c r="C745" s="339"/>
      <c r="D745" s="339"/>
      <c r="E745" s="339"/>
      <c r="F745" s="339"/>
      <c r="G745" s="339"/>
      <c r="H745" s="339"/>
      <c r="I745" s="339"/>
      <c r="J745" s="339"/>
      <c r="K745" s="339"/>
      <c r="L745" s="339"/>
      <c r="M745" s="339"/>
      <c r="N745" s="339"/>
      <c r="O745" s="339"/>
      <c r="P745" s="339"/>
      <c r="Q745" s="339"/>
      <c r="R745" s="339"/>
      <c r="S745" s="339"/>
      <c r="T745" s="339"/>
      <c r="U745" s="339"/>
      <c r="V745" s="339"/>
      <c r="W745" s="339"/>
      <c r="X745" s="339"/>
      <c r="Y745" s="339"/>
      <c r="Z745" s="339"/>
    </row>
    <row r="746" ht="14.25" customHeight="1">
      <c r="A746" s="339"/>
      <c r="B746" s="339"/>
      <c r="C746" s="339"/>
      <c r="D746" s="339"/>
      <c r="E746" s="339"/>
      <c r="F746" s="339"/>
      <c r="G746" s="339"/>
      <c r="H746" s="339"/>
      <c r="I746" s="339"/>
      <c r="J746" s="339"/>
      <c r="K746" s="339"/>
      <c r="L746" s="339"/>
      <c r="M746" s="339"/>
      <c r="N746" s="339"/>
      <c r="O746" s="339"/>
      <c r="P746" s="339"/>
      <c r="Q746" s="339"/>
      <c r="R746" s="339"/>
      <c r="S746" s="339"/>
      <c r="T746" s="339"/>
      <c r="U746" s="339"/>
      <c r="V746" s="339"/>
      <c r="W746" s="339"/>
      <c r="X746" s="339"/>
      <c r="Y746" s="339"/>
      <c r="Z746" s="339"/>
    </row>
    <row r="747" ht="14.25" customHeight="1">
      <c r="A747" s="339"/>
      <c r="B747" s="339"/>
      <c r="C747" s="339"/>
      <c r="D747" s="339"/>
      <c r="E747" s="339"/>
      <c r="F747" s="339"/>
      <c r="G747" s="339"/>
      <c r="H747" s="339"/>
      <c r="I747" s="339"/>
      <c r="J747" s="339"/>
      <c r="K747" s="339"/>
      <c r="L747" s="339"/>
      <c r="M747" s="339"/>
      <c r="N747" s="339"/>
      <c r="O747" s="339"/>
      <c r="P747" s="339"/>
      <c r="Q747" s="339"/>
      <c r="R747" s="339"/>
      <c r="S747" s="339"/>
      <c r="T747" s="339"/>
      <c r="U747" s="339"/>
      <c r="V747" s="339"/>
      <c r="W747" s="339"/>
      <c r="X747" s="339"/>
      <c r="Y747" s="339"/>
      <c r="Z747" s="339"/>
    </row>
    <row r="748" ht="14.25" customHeight="1">
      <c r="A748" s="339"/>
      <c r="B748" s="339"/>
      <c r="C748" s="339"/>
      <c r="D748" s="339"/>
      <c r="E748" s="339"/>
      <c r="F748" s="339"/>
      <c r="G748" s="339"/>
      <c r="H748" s="339"/>
      <c r="I748" s="339"/>
      <c r="J748" s="339"/>
      <c r="K748" s="339"/>
      <c r="L748" s="339"/>
      <c r="M748" s="339"/>
      <c r="N748" s="339"/>
      <c r="O748" s="339"/>
      <c r="P748" s="339"/>
      <c r="Q748" s="339"/>
      <c r="R748" s="339"/>
      <c r="S748" s="339"/>
      <c r="T748" s="339"/>
      <c r="U748" s="339"/>
      <c r="V748" s="339"/>
      <c r="W748" s="339"/>
      <c r="X748" s="339"/>
      <c r="Y748" s="339"/>
      <c r="Z748" s="339"/>
    </row>
    <row r="749" ht="14.25" customHeight="1">
      <c r="A749" s="339"/>
      <c r="B749" s="339"/>
      <c r="C749" s="339"/>
      <c r="D749" s="339"/>
      <c r="E749" s="339"/>
      <c r="F749" s="339"/>
      <c r="G749" s="339"/>
      <c r="H749" s="339"/>
      <c r="I749" s="339"/>
      <c r="J749" s="339"/>
      <c r="K749" s="339"/>
      <c r="L749" s="339"/>
      <c r="M749" s="339"/>
      <c r="N749" s="339"/>
      <c r="O749" s="339"/>
      <c r="P749" s="339"/>
      <c r="Q749" s="339"/>
      <c r="R749" s="339"/>
      <c r="S749" s="339"/>
      <c r="T749" s="339"/>
      <c r="U749" s="339"/>
      <c r="V749" s="339"/>
      <c r="W749" s="339"/>
      <c r="X749" s="339"/>
      <c r="Y749" s="339"/>
      <c r="Z749" s="339"/>
    </row>
    <row r="750" ht="14.25" customHeight="1">
      <c r="A750" s="339"/>
      <c r="B750" s="339"/>
      <c r="C750" s="339"/>
      <c r="D750" s="339"/>
      <c r="E750" s="339"/>
      <c r="F750" s="339"/>
      <c r="G750" s="339"/>
      <c r="H750" s="339"/>
      <c r="I750" s="339"/>
      <c r="J750" s="339"/>
      <c r="K750" s="339"/>
      <c r="L750" s="339"/>
      <c r="M750" s="339"/>
      <c r="N750" s="339"/>
      <c r="O750" s="339"/>
      <c r="P750" s="339"/>
      <c r="Q750" s="339"/>
      <c r="R750" s="339"/>
      <c r="S750" s="339"/>
      <c r="T750" s="339"/>
      <c r="U750" s="339"/>
      <c r="V750" s="339"/>
      <c r="W750" s="339"/>
      <c r="X750" s="339"/>
      <c r="Y750" s="339"/>
      <c r="Z750" s="339"/>
    </row>
    <row r="751" ht="14.25" customHeight="1">
      <c r="A751" s="339"/>
      <c r="B751" s="339"/>
      <c r="C751" s="339"/>
      <c r="D751" s="339"/>
      <c r="E751" s="339"/>
      <c r="F751" s="339"/>
      <c r="G751" s="339"/>
      <c r="H751" s="339"/>
      <c r="I751" s="339"/>
      <c r="J751" s="339"/>
      <c r="K751" s="339"/>
      <c r="L751" s="339"/>
      <c r="M751" s="339"/>
      <c r="N751" s="339"/>
      <c r="O751" s="339"/>
      <c r="P751" s="339"/>
      <c r="Q751" s="339"/>
      <c r="R751" s="339"/>
      <c r="S751" s="339"/>
      <c r="T751" s="339"/>
      <c r="U751" s="339"/>
      <c r="V751" s="339"/>
      <c r="W751" s="339"/>
      <c r="X751" s="339"/>
      <c r="Y751" s="339"/>
      <c r="Z751" s="339"/>
    </row>
    <row r="752" ht="14.25" customHeight="1">
      <c r="A752" s="339"/>
      <c r="B752" s="339"/>
      <c r="C752" s="339"/>
      <c r="D752" s="339"/>
      <c r="E752" s="339"/>
      <c r="F752" s="339"/>
      <c r="G752" s="339"/>
      <c r="H752" s="339"/>
      <c r="I752" s="339"/>
      <c r="J752" s="339"/>
      <c r="K752" s="339"/>
      <c r="L752" s="339"/>
      <c r="M752" s="339"/>
      <c r="N752" s="339"/>
      <c r="O752" s="339"/>
      <c r="P752" s="339"/>
      <c r="Q752" s="339"/>
      <c r="R752" s="339"/>
      <c r="S752" s="339"/>
      <c r="T752" s="339"/>
      <c r="U752" s="339"/>
      <c r="V752" s="339"/>
      <c r="W752" s="339"/>
      <c r="X752" s="339"/>
      <c r="Y752" s="339"/>
      <c r="Z752" s="339"/>
    </row>
    <row r="753" ht="14.25" customHeight="1">
      <c r="A753" s="339"/>
      <c r="B753" s="339"/>
      <c r="C753" s="339"/>
      <c r="D753" s="339"/>
      <c r="E753" s="339"/>
      <c r="F753" s="339"/>
      <c r="G753" s="339"/>
      <c r="H753" s="339"/>
      <c r="I753" s="339"/>
      <c r="J753" s="339"/>
      <c r="K753" s="339"/>
      <c r="L753" s="339"/>
      <c r="M753" s="339"/>
      <c r="N753" s="339"/>
      <c r="O753" s="339"/>
      <c r="P753" s="339"/>
      <c r="Q753" s="339"/>
      <c r="R753" s="339"/>
      <c r="S753" s="339"/>
      <c r="T753" s="339"/>
      <c r="U753" s="339"/>
      <c r="V753" s="339"/>
      <c r="W753" s="339"/>
      <c r="X753" s="339"/>
      <c r="Y753" s="339"/>
      <c r="Z753" s="339"/>
    </row>
    <row r="754" ht="14.25" customHeight="1">
      <c r="A754" s="339"/>
      <c r="B754" s="339"/>
      <c r="C754" s="339"/>
      <c r="D754" s="339"/>
      <c r="E754" s="339"/>
      <c r="F754" s="339"/>
      <c r="G754" s="339"/>
      <c r="H754" s="339"/>
      <c r="I754" s="339"/>
      <c r="J754" s="339"/>
      <c r="K754" s="339"/>
      <c r="L754" s="339"/>
      <c r="M754" s="339"/>
      <c r="N754" s="339"/>
      <c r="O754" s="339"/>
      <c r="P754" s="339"/>
      <c r="Q754" s="339"/>
      <c r="R754" s="339"/>
      <c r="S754" s="339"/>
      <c r="T754" s="339"/>
      <c r="U754" s="339"/>
      <c r="V754" s="339"/>
      <c r="W754" s="339"/>
      <c r="X754" s="339"/>
      <c r="Y754" s="339"/>
      <c r="Z754" s="339"/>
    </row>
    <row r="755" ht="14.25" customHeight="1">
      <c r="A755" s="339"/>
      <c r="B755" s="339"/>
      <c r="C755" s="339"/>
      <c r="D755" s="339"/>
      <c r="E755" s="339"/>
      <c r="F755" s="339"/>
      <c r="G755" s="339"/>
      <c r="H755" s="339"/>
      <c r="I755" s="339"/>
      <c r="J755" s="339"/>
      <c r="K755" s="339"/>
      <c r="L755" s="339"/>
      <c r="M755" s="339"/>
      <c r="N755" s="339"/>
      <c r="O755" s="339"/>
      <c r="P755" s="339"/>
      <c r="Q755" s="339"/>
      <c r="R755" s="339"/>
      <c r="S755" s="339"/>
      <c r="T755" s="339"/>
      <c r="U755" s="339"/>
      <c r="V755" s="339"/>
      <c r="W755" s="339"/>
      <c r="X755" s="339"/>
      <c r="Y755" s="339"/>
      <c r="Z755" s="339"/>
    </row>
    <row r="756" ht="14.25" customHeight="1">
      <c r="A756" s="339"/>
      <c r="B756" s="339"/>
      <c r="C756" s="339"/>
      <c r="D756" s="339"/>
      <c r="E756" s="339"/>
      <c r="F756" s="339"/>
      <c r="G756" s="339"/>
      <c r="H756" s="339"/>
      <c r="I756" s="339"/>
      <c r="J756" s="339"/>
      <c r="K756" s="339"/>
      <c r="L756" s="339"/>
      <c r="M756" s="339"/>
      <c r="N756" s="339"/>
      <c r="O756" s="339"/>
      <c r="P756" s="339"/>
      <c r="Q756" s="339"/>
      <c r="R756" s="339"/>
      <c r="S756" s="339"/>
      <c r="T756" s="339"/>
      <c r="U756" s="339"/>
      <c r="V756" s="339"/>
      <c r="W756" s="339"/>
      <c r="X756" s="339"/>
      <c r="Y756" s="339"/>
      <c r="Z756" s="339"/>
    </row>
    <row r="757" ht="14.25" customHeight="1">
      <c r="A757" s="339"/>
      <c r="B757" s="339"/>
      <c r="C757" s="339"/>
      <c r="D757" s="339"/>
      <c r="E757" s="339"/>
      <c r="F757" s="339"/>
      <c r="G757" s="339"/>
      <c r="H757" s="339"/>
      <c r="I757" s="339"/>
      <c r="J757" s="339"/>
      <c r="K757" s="339"/>
      <c r="L757" s="339"/>
      <c r="M757" s="339"/>
      <c r="N757" s="339"/>
      <c r="O757" s="339"/>
      <c r="P757" s="339"/>
      <c r="Q757" s="339"/>
      <c r="R757" s="339"/>
      <c r="S757" s="339"/>
      <c r="T757" s="339"/>
      <c r="U757" s="339"/>
      <c r="V757" s="339"/>
      <c r="W757" s="339"/>
      <c r="X757" s="339"/>
      <c r="Y757" s="339"/>
      <c r="Z757" s="339"/>
    </row>
    <row r="758" ht="14.25" customHeight="1">
      <c r="A758" s="339"/>
      <c r="B758" s="339"/>
      <c r="C758" s="339"/>
      <c r="D758" s="339"/>
      <c r="E758" s="339"/>
      <c r="F758" s="339"/>
      <c r="G758" s="339"/>
      <c r="H758" s="339"/>
      <c r="I758" s="339"/>
      <c r="J758" s="339"/>
      <c r="K758" s="339"/>
      <c r="L758" s="339"/>
      <c r="M758" s="339"/>
      <c r="N758" s="339"/>
      <c r="O758" s="339"/>
      <c r="P758" s="339"/>
      <c r="Q758" s="339"/>
      <c r="R758" s="339"/>
      <c r="S758" s="339"/>
      <c r="T758" s="339"/>
      <c r="U758" s="339"/>
      <c r="V758" s="339"/>
      <c r="W758" s="339"/>
      <c r="X758" s="339"/>
      <c r="Y758" s="339"/>
      <c r="Z758" s="339"/>
    </row>
    <row r="759" ht="14.25" customHeight="1">
      <c r="A759" s="339"/>
      <c r="B759" s="339"/>
      <c r="C759" s="339"/>
      <c r="D759" s="339"/>
      <c r="E759" s="339"/>
      <c r="F759" s="339"/>
      <c r="G759" s="339"/>
      <c r="H759" s="339"/>
      <c r="I759" s="339"/>
      <c r="J759" s="339"/>
      <c r="K759" s="339"/>
      <c r="L759" s="339"/>
      <c r="M759" s="339"/>
      <c r="N759" s="339"/>
      <c r="O759" s="339"/>
      <c r="P759" s="339"/>
      <c r="Q759" s="339"/>
      <c r="R759" s="339"/>
      <c r="S759" s="339"/>
      <c r="T759" s="339"/>
      <c r="U759" s="339"/>
      <c r="V759" s="339"/>
      <c r="W759" s="339"/>
      <c r="X759" s="339"/>
      <c r="Y759" s="339"/>
      <c r="Z759" s="339"/>
    </row>
    <row r="760" ht="14.25" customHeight="1">
      <c r="A760" s="339"/>
      <c r="B760" s="339"/>
      <c r="C760" s="339"/>
      <c r="D760" s="339"/>
      <c r="E760" s="339"/>
      <c r="F760" s="339"/>
      <c r="G760" s="339"/>
      <c r="H760" s="339"/>
      <c r="I760" s="339"/>
      <c r="J760" s="339"/>
      <c r="K760" s="339"/>
      <c r="L760" s="339"/>
      <c r="M760" s="339"/>
      <c r="N760" s="339"/>
      <c r="O760" s="339"/>
      <c r="P760" s="339"/>
      <c r="Q760" s="339"/>
      <c r="R760" s="339"/>
      <c r="S760" s="339"/>
      <c r="T760" s="339"/>
      <c r="U760" s="339"/>
      <c r="V760" s="339"/>
      <c r="W760" s="339"/>
      <c r="X760" s="339"/>
      <c r="Y760" s="339"/>
      <c r="Z760" s="339"/>
    </row>
    <row r="761" ht="14.25" customHeight="1">
      <c r="A761" s="339"/>
      <c r="B761" s="339"/>
      <c r="C761" s="339"/>
      <c r="D761" s="339"/>
      <c r="E761" s="339"/>
      <c r="F761" s="339"/>
      <c r="G761" s="339"/>
      <c r="H761" s="339"/>
      <c r="I761" s="339"/>
      <c r="J761" s="339"/>
      <c r="K761" s="339"/>
      <c r="L761" s="339"/>
      <c r="M761" s="339"/>
      <c r="N761" s="339"/>
      <c r="O761" s="339"/>
      <c r="P761" s="339"/>
      <c r="Q761" s="339"/>
      <c r="R761" s="339"/>
      <c r="S761" s="339"/>
      <c r="T761" s="339"/>
      <c r="U761" s="339"/>
      <c r="V761" s="339"/>
      <c r="W761" s="339"/>
      <c r="X761" s="339"/>
      <c r="Y761" s="339"/>
      <c r="Z761" s="339"/>
    </row>
    <row r="762" ht="14.25" customHeight="1">
      <c r="A762" s="339"/>
      <c r="B762" s="339"/>
      <c r="C762" s="339"/>
      <c r="D762" s="339"/>
      <c r="E762" s="339"/>
      <c r="F762" s="339"/>
      <c r="G762" s="339"/>
      <c r="H762" s="339"/>
      <c r="I762" s="339"/>
      <c r="J762" s="339"/>
      <c r="K762" s="339"/>
      <c r="L762" s="339"/>
      <c r="M762" s="339"/>
      <c r="N762" s="339"/>
      <c r="O762" s="339"/>
      <c r="P762" s="339"/>
      <c r="Q762" s="339"/>
      <c r="R762" s="339"/>
      <c r="S762" s="339"/>
      <c r="T762" s="339"/>
      <c r="U762" s="339"/>
      <c r="V762" s="339"/>
      <c r="W762" s="339"/>
      <c r="X762" s="339"/>
      <c r="Y762" s="339"/>
      <c r="Z762" s="339"/>
    </row>
    <row r="763" ht="14.25" customHeight="1">
      <c r="A763" s="339"/>
      <c r="B763" s="339"/>
      <c r="C763" s="339"/>
      <c r="D763" s="339"/>
      <c r="E763" s="339"/>
      <c r="F763" s="339"/>
      <c r="G763" s="339"/>
      <c r="H763" s="339"/>
      <c r="I763" s="339"/>
      <c r="J763" s="339"/>
      <c r="K763" s="339"/>
      <c r="L763" s="339"/>
      <c r="M763" s="339"/>
      <c r="N763" s="339"/>
      <c r="O763" s="339"/>
      <c r="P763" s="339"/>
      <c r="Q763" s="339"/>
      <c r="R763" s="339"/>
      <c r="S763" s="339"/>
      <c r="T763" s="339"/>
      <c r="U763" s="339"/>
      <c r="V763" s="339"/>
      <c r="W763" s="339"/>
      <c r="X763" s="339"/>
      <c r="Y763" s="339"/>
      <c r="Z763" s="339"/>
    </row>
    <row r="764" ht="14.25" customHeight="1">
      <c r="A764" s="339"/>
      <c r="B764" s="339"/>
      <c r="C764" s="339"/>
      <c r="D764" s="339"/>
      <c r="E764" s="339"/>
      <c r="F764" s="339"/>
      <c r="G764" s="339"/>
      <c r="H764" s="339"/>
      <c r="I764" s="339"/>
      <c r="J764" s="339"/>
      <c r="K764" s="339"/>
      <c r="L764" s="339"/>
      <c r="M764" s="339"/>
      <c r="N764" s="339"/>
      <c r="O764" s="339"/>
      <c r="P764" s="339"/>
      <c r="Q764" s="339"/>
      <c r="R764" s="339"/>
      <c r="S764" s="339"/>
      <c r="T764" s="339"/>
      <c r="U764" s="339"/>
      <c r="V764" s="339"/>
      <c r="W764" s="339"/>
      <c r="X764" s="339"/>
      <c r="Y764" s="339"/>
      <c r="Z764" s="339"/>
    </row>
    <row r="765" ht="14.25" customHeight="1">
      <c r="A765" s="339"/>
      <c r="B765" s="339"/>
      <c r="C765" s="339"/>
      <c r="D765" s="339"/>
      <c r="E765" s="339"/>
      <c r="F765" s="339"/>
      <c r="G765" s="339"/>
      <c r="H765" s="339"/>
      <c r="I765" s="339"/>
      <c r="J765" s="339"/>
      <c r="K765" s="339"/>
      <c r="L765" s="339"/>
      <c r="M765" s="339"/>
      <c r="N765" s="339"/>
      <c r="O765" s="339"/>
      <c r="P765" s="339"/>
      <c r="Q765" s="339"/>
      <c r="R765" s="339"/>
      <c r="S765" s="339"/>
      <c r="T765" s="339"/>
      <c r="U765" s="339"/>
      <c r="V765" s="339"/>
      <c r="W765" s="339"/>
      <c r="X765" s="339"/>
      <c r="Y765" s="339"/>
      <c r="Z765" s="339"/>
    </row>
    <row r="766" ht="14.25" customHeight="1">
      <c r="A766" s="339"/>
      <c r="B766" s="339"/>
      <c r="C766" s="339"/>
      <c r="D766" s="339"/>
      <c r="E766" s="339"/>
      <c r="F766" s="339"/>
      <c r="G766" s="339"/>
      <c r="H766" s="339"/>
      <c r="I766" s="339"/>
      <c r="J766" s="339"/>
      <c r="K766" s="339"/>
      <c r="L766" s="339"/>
      <c r="M766" s="339"/>
      <c r="N766" s="339"/>
      <c r="O766" s="339"/>
      <c r="P766" s="339"/>
      <c r="Q766" s="339"/>
      <c r="R766" s="339"/>
      <c r="S766" s="339"/>
      <c r="T766" s="339"/>
      <c r="U766" s="339"/>
      <c r="V766" s="339"/>
      <c r="W766" s="339"/>
      <c r="X766" s="339"/>
      <c r="Y766" s="339"/>
      <c r="Z766" s="339"/>
    </row>
    <row r="767" ht="14.25" customHeight="1">
      <c r="A767" s="339"/>
      <c r="B767" s="339"/>
      <c r="C767" s="339"/>
      <c r="D767" s="339"/>
      <c r="E767" s="339"/>
      <c r="F767" s="339"/>
      <c r="G767" s="339"/>
      <c r="H767" s="339"/>
      <c r="I767" s="339"/>
      <c r="J767" s="339"/>
      <c r="K767" s="339"/>
      <c r="L767" s="339"/>
      <c r="M767" s="339"/>
      <c r="N767" s="339"/>
      <c r="O767" s="339"/>
      <c r="P767" s="339"/>
      <c r="Q767" s="339"/>
      <c r="R767" s="339"/>
      <c r="S767" s="339"/>
      <c r="T767" s="339"/>
      <c r="U767" s="339"/>
      <c r="V767" s="339"/>
      <c r="W767" s="339"/>
      <c r="X767" s="339"/>
      <c r="Y767" s="339"/>
      <c r="Z767" s="339"/>
    </row>
    <row r="768" ht="14.25" customHeight="1">
      <c r="A768" s="339"/>
      <c r="B768" s="339"/>
      <c r="C768" s="339"/>
      <c r="D768" s="339"/>
      <c r="E768" s="339"/>
      <c r="F768" s="339"/>
      <c r="G768" s="339"/>
      <c r="H768" s="339"/>
      <c r="I768" s="339"/>
      <c r="J768" s="339"/>
      <c r="K768" s="339"/>
      <c r="L768" s="339"/>
      <c r="M768" s="339"/>
      <c r="N768" s="339"/>
      <c r="O768" s="339"/>
      <c r="P768" s="339"/>
      <c r="Q768" s="339"/>
      <c r="R768" s="339"/>
      <c r="S768" s="339"/>
      <c r="T768" s="339"/>
      <c r="U768" s="339"/>
      <c r="V768" s="339"/>
      <c r="W768" s="339"/>
      <c r="X768" s="339"/>
      <c r="Y768" s="339"/>
      <c r="Z768" s="339"/>
    </row>
    <row r="769" ht="14.25" customHeight="1">
      <c r="A769" s="339"/>
      <c r="B769" s="339"/>
      <c r="C769" s="339"/>
      <c r="D769" s="339"/>
      <c r="E769" s="339"/>
      <c r="F769" s="339"/>
      <c r="G769" s="339"/>
      <c r="H769" s="339"/>
      <c r="I769" s="339"/>
      <c r="J769" s="339"/>
      <c r="K769" s="339"/>
      <c r="L769" s="339"/>
      <c r="M769" s="339"/>
      <c r="N769" s="339"/>
      <c r="O769" s="339"/>
      <c r="P769" s="339"/>
      <c r="Q769" s="339"/>
      <c r="R769" s="339"/>
      <c r="S769" s="339"/>
      <c r="T769" s="339"/>
      <c r="U769" s="339"/>
      <c r="V769" s="339"/>
      <c r="W769" s="339"/>
      <c r="X769" s="339"/>
      <c r="Y769" s="339"/>
      <c r="Z769" s="339"/>
    </row>
    <row r="770" ht="14.25" customHeight="1">
      <c r="A770" s="339"/>
      <c r="B770" s="339"/>
      <c r="C770" s="339"/>
      <c r="D770" s="339"/>
      <c r="E770" s="339"/>
      <c r="F770" s="339"/>
      <c r="G770" s="339"/>
      <c r="H770" s="339"/>
      <c r="I770" s="339"/>
      <c r="J770" s="339"/>
      <c r="K770" s="339"/>
      <c r="L770" s="339"/>
      <c r="M770" s="339"/>
      <c r="N770" s="339"/>
      <c r="O770" s="339"/>
      <c r="P770" s="339"/>
      <c r="Q770" s="339"/>
      <c r="R770" s="339"/>
      <c r="S770" s="339"/>
      <c r="T770" s="339"/>
      <c r="U770" s="339"/>
      <c r="V770" s="339"/>
      <c r="W770" s="339"/>
      <c r="X770" s="339"/>
      <c r="Y770" s="339"/>
      <c r="Z770" s="339"/>
    </row>
    <row r="771" ht="14.25" customHeight="1">
      <c r="A771" s="339"/>
      <c r="B771" s="339"/>
      <c r="C771" s="339"/>
      <c r="D771" s="339"/>
      <c r="E771" s="339"/>
      <c r="F771" s="339"/>
      <c r="G771" s="339"/>
      <c r="H771" s="339"/>
      <c r="I771" s="339"/>
      <c r="J771" s="339"/>
      <c r="K771" s="339"/>
      <c r="L771" s="339"/>
      <c r="M771" s="339"/>
      <c r="N771" s="339"/>
      <c r="O771" s="339"/>
      <c r="P771" s="339"/>
      <c r="Q771" s="339"/>
      <c r="R771" s="339"/>
      <c r="S771" s="339"/>
      <c r="T771" s="339"/>
      <c r="U771" s="339"/>
      <c r="V771" s="339"/>
      <c r="W771" s="339"/>
      <c r="X771" s="339"/>
      <c r="Y771" s="339"/>
      <c r="Z771" s="339"/>
    </row>
    <row r="772" ht="14.25" customHeight="1">
      <c r="A772" s="339"/>
      <c r="B772" s="339"/>
      <c r="C772" s="339"/>
      <c r="D772" s="339"/>
      <c r="E772" s="339"/>
      <c r="F772" s="339"/>
      <c r="G772" s="339"/>
      <c r="H772" s="339"/>
      <c r="I772" s="339"/>
      <c r="J772" s="339"/>
      <c r="K772" s="339"/>
      <c r="L772" s="339"/>
      <c r="M772" s="339"/>
      <c r="N772" s="339"/>
      <c r="O772" s="339"/>
      <c r="P772" s="339"/>
      <c r="Q772" s="339"/>
      <c r="R772" s="339"/>
      <c r="S772" s="339"/>
      <c r="T772" s="339"/>
      <c r="U772" s="339"/>
      <c r="V772" s="339"/>
      <c r="W772" s="339"/>
      <c r="X772" s="339"/>
      <c r="Y772" s="339"/>
      <c r="Z772" s="339"/>
    </row>
    <row r="773" ht="14.25" customHeight="1">
      <c r="A773" s="339"/>
      <c r="B773" s="339"/>
      <c r="C773" s="339"/>
      <c r="D773" s="339"/>
      <c r="E773" s="339"/>
      <c r="F773" s="339"/>
      <c r="G773" s="339"/>
      <c r="H773" s="339"/>
      <c r="I773" s="339"/>
      <c r="J773" s="339"/>
      <c r="K773" s="339"/>
      <c r="L773" s="339"/>
      <c r="M773" s="339"/>
      <c r="N773" s="339"/>
      <c r="O773" s="339"/>
      <c r="P773" s="339"/>
      <c r="Q773" s="339"/>
      <c r="R773" s="339"/>
      <c r="S773" s="339"/>
      <c r="T773" s="339"/>
      <c r="U773" s="339"/>
      <c r="V773" s="339"/>
      <c r="W773" s="339"/>
      <c r="X773" s="339"/>
      <c r="Y773" s="339"/>
      <c r="Z773" s="339"/>
    </row>
    <row r="774" ht="14.25" customHeight="1">
      <c r="A774" s="339"/>
      <c r="B774" s="339"/>
      <c r="C774" s="339"/>
      <c r="D774" s="339"/>
      <c r="E774" s="339"/>
      <c r="F774" s="339"/>
      <c r="G774" s="339"/>
      <c r="H774" s="339"/>
      <c r="I774" s="339"/>
      <c r="J774" s="339"/>
      <c r="K774" s="339"/>
      <c r="L774" s="339"/>
      <c r="M774" s="339"/>
      <c r="N774" s="339"/>
      <c r="O774" s="339"/>
      <c r="P774" s="339"/>
      <c r="Q774" s="339"/>
      <c r="R774" s="339"/>
      <c r="S774" s="339"/>
      <c r="T774" s="339"/>
      <c r="U774" s="339"/>
      <c r="V774" s="339"/>
      <c r="W774" s="339"/>
      <c r="X774" s="339"/>
      <c r="Y774" s="339"/>
      <c r="Z774" s="339"/>
    </row>
    <row r="775" ht="14.25" customHeight="1">
      <c r="A775" s="339"/>
      <c r="B775" s="339"/>
      <c r="C775" s="339"/>
      <c r="D775" s="339"/>
      <c r="E775" s="339"/>
      <c r="F775" s="339"/>
      <c r="G775" s="339"/>
      <c r="H775" s="339"/>
      <c r="I775" s="339"/>
      <c r="J775" s="339"/>
      <c r="K775" s="339"/>
      <c r="L775" s="339"/>
      <c r="M775" s="339"/>
      <c r="N775" s="339"/>
      <c r="O775" s="339"/>
      <c r="P775" s="339"/>
      <c r="Q775" s="339"/>
      <c r="R775" s="339"/>
      <c r="S775" s="339"/>
      <c r="T775" s="339"/>
      <c r="U775" s="339"/>
      <c r="V775" s="339"/>
      <c r="W775" s="339"/>
      <c r="X775" s="339"/>
      <c r="Y775" s="339"/>
      <c r="Z775" s="339"/>
    </row>
    <row r="776" ht="14.25" customHeight="1">
      <c r="A776" s="339"/>
      <c r="B776" s="339"/>
      <c r="C776" s="339"/>
      <c r="D776" s="339"/>
      <c r="E776" s="339"/>
      <c r="F776" s="339"/>
      <c r="G776" s="339"/>
      <c r="H776" s="339"/>
      <c r="I776" s="339"/>
      <c r="J776" s="339"/>
      <c r="K776" s="339"/>
      <c r="L776" s="339"/>
      <c r="M776" s="339"/>
      <c r="N776" s="339"/>
      <c r="O776" s="339"/>
      <c r="P776" s="339"/>
      <c r="Q776" s="339"/>
      <c r="R776" s="339"/>
      <c r="S776" s="339"/>
      <c r="T776" s="339"/>
      <c r="U776" s="339"/>
      <c r="V776" s="339"/>
      <c r="W776" s="339"/>
      <c r="X776" s="339"/>
      <c r="Y776" s="339"/>
      <c r="Z776" s="339"/>
    </row>
    <row r="777" ht="14.25" customHeight="1">
      <c r="A777" s="339"/>
      <c r="B777" s="339"/>
      <c r="C777" s="339"/>
      <c r="D777" s="339"/>
      <c r="E777" s="339"/>
      <c r="F777" s="339"/>
      <c r="G777" s="339"/>
      <c r="H777" s="339"/>
      <c r="I777" s="339"/>
      <c r="J777" s="339"/>
      <c r="K777" s="339"/>
      <c r="L777" s="339"/>
      <c r="M777" s="339"/>
      <c r="N777" s="339"/>
      <c r="O777" s="339"/>
      <c r="P777" s="339"/>
      <c r="Q777" s="339"/>
      <c r="R777" s="339"/>
      <c r="S777" s="339"/>
      <c r="T777" s="339"/>
      <c r="U777" s="339"/>
      <c r="V777" s="339"/>
      <c r="W777" s="339"/>
      <c r="X777" s="339"/>
      <c r="Y777" s="339"/>
      <c r="Z777" s="339"/>
    </row>
    <row r="778" ht="14.25" customHeight="1">
      <c r="A778" s="339"/>
      <c r="B778" s="339"/>
      <c r="C778" s="339"/>
      <c r="D778" s="339"/>
      <c r="E778" s="339"/>
      <c r="F778" s="339"/>
      <c r="G778" s="339"/>
      <c r="H778" s="339"/>
      <c r="I778" s="339"/>
      <c r="J778" s="339"/>
      <c r="K778" s="339"/>
      <c r="L778" s="339"/>
      <c r="M778" s="339"/>
      <c r="N778" s="339"/>
      <c r="O778" s="339"/>
      <c r="P778" s="339"/>
      <c r="Q778" s="339"/>
      <c r="R778" s="339"/>
      <c r="S778" s="339"/>
      <c r="T778" s="339"/>
      <c r="U778" s="339"/>
      <c r="V778" s="339"/>
      <c r="W778" s="339"/>
      <c r="X778" s="339"/>
      <c r="Y778" s="339"/>
      <c r="Z778" s="339"/>
    </row>
    <row r="779" ht="14.25" customHeight="1">
      <c r="A779" s="339"/>
      <c r="B779" s="339"/>
      <c r="C779" s="339"/>
      <c r="D779" s="339"/>
      <c r="E779" s="339"/>
      <c r="F779" s="339"/>
      <c r="G779" s="339"/>
      <c r="H779" s="339"/>
      <c r="I779" s="339"/>
      <c r="J779" s="339"/>
      <c r="K779" s="339"/>
      <c r="L779" s="339"/>
      <c r="M779" s="339"/>
      <c r="N779" s="339"/>
      <c r="O779" s="339"/>
      <c r="P779" s="339"/>
      <c r="Q779" s="339"/>
      <c r="R779" s="339"/>
      <c r="S779" s="339"/>
      <c r="T779" s="339"/>
      <c r="U779" s="339"/>
      <c r="V779" s="339"/>
      <c r="W779" s="339"/>
      <c r="X779" s="339"/>
      <c r="Y779" s="339"/>
      <c r="Z779" s="339"/>
    </row>
    <row r="780" ht="14.25" customHeight="1">
      <c r="A780" s="339"/>
      <c r="B780" s="339"/>
      <c r="C780" s="339"/>
      <c r="D780" s="339"/>
      <c r="E780" s="339"/>
      <c r="F780" s="339"/>
      <c r="G780" s="339"/>
      <c r="H780" s="339"/>
      <c r="I780" s="339"/>
      <c r="J780" s="339"/>
      <c r="K780" s="339"/>
      <c r="L780" s="339"/>
      <c r="M780" s="339"/>
      <c r="N780" s="339"/>
      <c r="O780" s="339"/>
      <c r="P780" s="339"/>
      <c r="Q780" s="339"/>
      <c r="R780" s="339"/>
      <c r="S780" s="339"/>
      <c r="T780" s="339"/>
      <c r="U780" s="339"/>
      <c r="V780" s="339"/>
      <c r="W780" s="339"/>
      <c r="X780" s="339"/>
      <c r="Y780" s="339"/>
      <c r="Z780" s="339"/>
    </row>
    <row r="781" ht="14.25" customHeight="1">
      <c r="A781" s="339"/>
      <c r="B781" s="339"/>
      <c r="C781" s="339"/>
      <c r="D781" s="339"/>
      <c r="E781" s="339"/>
      <c r="F781" s="339"/>
      <c r="G781" s="339"/>
      <c r="H781" s="339"/>
      <c r="I781" s="339"/>
      <c r="J781" s="339"/>
      <c r="K781" s="339"/>
      <c r="L781" s="339"/>
      <c r="M781" s="339"/>
      <c r="N781" s="339"/>
      <c r="O781" s="339"/>
      <c r="P781" s="339"/>
      <c r="Q781" s="339"/>
      <c r="R781" s="339"/>
      <c r="S781" s="339"/>
      <c r="T781" s="339"/>
      <c r="U781" s="339"/>
      <c r="V781" s="339"/>
      <c r="W781" s="339"/>
      <c r="X781" s="339"/>
      <c r="Y781" s="339"/>
      <c r="Z781" s="339"/>
    </row>
    <row r="782" ht="14.25" customHeight="1">
      <c r="A782" s="339"/>
      <c r="B782" s="339"/>
      <c r="C782" s="339"/>
      <c r="D782" s="339"/>
      <c r="E782" s="339"/>
      <c r="F782" s="339"/>
      <c r="G782" s="339"/>
      <c r="H782" s="339"/>
      <c r="I782" s="339"/>
      <c r="J782" s="339"/>
      <c r="K782" s="339"/>
      <c r="L782" s="339"/>
      <c r="M782" s="339"/>
      <c r="N782" s="339"/>
      <c r="O782" s="339"/>
      <c r="P782" s="339"/>
      <c r="Q782" s="339"/>
      <c r="R782" s="339"/>
      <c r="S782" s="339"/>
      <c r="T782" s="339"/>
      <c r="U782" s="339"/>
      <c r="V782" s="339"/>
      <c r="W782" s="339"/>
      <c r="X782" s="339"/>
      <c r="Y782" s="339"/>
      <c r="Z782" s="339"/>
    </row>
    <row r="783" ht="14.25" customHeight="1">
      <c r="A783" s="339"/>
      <c r="B783" s="339"/>
      <c r="C783" s="339"/>
      <c r="D783" s="339"/>
      <c r="E783" s="339"/>
      <c r="F783" s="339"/>
      <c r="G783" s="339"/>
      <c r="H783" s="339"/>
      <c r="I783" s="339"/>
      <c r="J783" s="339"/>
      <c r="K783" s="339"/>
      <c r="L783" s="339"/>
      <c r="M783" s="339"/>
      <c r="N783" s="339"/>
      <c r="O783" s="339"/>
      <c r="P783" s="339"/>
      <c r="Q783" s="339"/>
      <c r="R783" s="339"/>
      <c r="S783" s="339"/>
      <c r="T783" s="339"/>
      <c r="U783" s="339"/>
      <c r="V783" s="339"/>
      <c r="W783" s="339"/>
      <c r="X783" s="339"/>
      <c r="Y783" s="339"/>
      <c r="Z783" s="339"/>
    </row>
    <row r="784" ht="14.25" customHeight="1">
      <c r="A784" s="339"/>
      <c r="B784" s="339"/>
      <c r="C784" s="339"/>
      <c r="D784" s="339"/>
      <c r="E784" s="339"/>
      <c r="F784" s="339"/>
      <c r="G784" s="339"/>
      <c r="H784" s="339"/>
      <c r="I784" s="339"/>
      <c r="J784" s="339"/>
      <c r="K784" s="339"/>
      <c r="L784" s="339"/>
      <c r="M784" s="339"/>
      <c r="N784" s="339"/>
      <c r="O784" s="339"/>
      <c r="P784" s="339"/>
      <c r="Q784" s="339"/>
      <c r="R784" s="339"/>
      <c r="S784" s="339"/>
      <c r="T784" s="339"/>
      <c r="U784" s="339"/>
      <c r="V784" s="339"/>
      <c r="W784" s="339"/>
      <c r="X784" s="339"/>
      <c r="Y784" s="339"/>
      <c r="Z784" s="339"/>
    </row>
    <row r="785" ht="14.25" customHeight="1">
      <c r="A785" s="339"/>
      <c r="B785" s="339"/>
      <c r="C785" s="339"/>
      <c r="D785" s="339"/>
      <c r="E785" s="339"/>
      <c r="F785" s="339"/>
      <c r="G785" s="339"/>
      <c r="H785" s="339"/>
      <c r="I785" s="339"/>
      <c r="J785" s="339"/>
      <c r="K785" s="339"/>
      <c r="L785" s="339"/>
      <c r="M785" s="339"/>
      <c r="N785" s="339"/>
      <c r="O785" s="339"/>
      <c r="P785" s="339"/>
      <c r="Q785" s="339"/>
      <c r="R785" s="339"/>
      <c r="S785" s="339"/>
      <c r="T785" s="339"/>
      <c r="U785" s="339"/>
      <c r="V785" s="339"/>
      <c r="W785" s="339"/>
      <c r="X785" s="339"/>
      <c r="Y785" s="339"/>
      <c r="Z785" s="339"/>
    </row>
    <row r="786" ht="14.25" customHeight="1">
      <c r="A786" s="339"/>
      <c r="B786" s="339"/>
      <c r="C786" s="339"/>
      <c r="D786" s="339"/>
      <c r="E786" s="339"/>
      <c r="F786" s="339"/>
      <c r="G786" s="339"/>
      <c r="H786" s="339"/>
      <c r="I786" s="339"/>
      <c r="J786" s="339"/>
      <c r="K786" s="339"/>
      <c r="L786" s="339"/>
      <c r="M786" s="339"/>
      <c r="N786" s="339"/>
      <c r="O786" s="339"/>
      <c r="P786" s="339"/>
      <c r="Q786" s="339"/>
      <c r="R786" s="339"/>
      <c r="S786" s="339"/>
      <c r="T786" s="339"/>
      <c r="U786" s="339"/>
      <c r="V786" s="339"/>
      <c r="W786" s="339"/>
      <c r="X786" s="339"/>
      <c r="Y786" s="339"/>
      <c r="Z786" s="339"/>
    </row>
    <row r="787" ht="14.25" customHeight="1">
      <c r="A787" s="339"/>
      <c r="B787" s="339"/>
      <c r="C787" s="339"/>
      <c r="D787" s="339"/>
      <c r="E787" s="339"/>
      <c r="F787" s="339"/>
      <c r="G787" s="339"/>
      <c r="H787" s="339"/>
      <c r="I787" s="339"/>
      <c r="J787" s="339"/>
      <c r="K787" s="339"/>
      <c r="L787" s="339"/>
      <c r="M787" s="339"/>
      <c r="N787" s="339"/>
      <c r="O787" s="339"/>
      <c r="P787" s="339"/>
      <c r="Q787" s="339"/>
      <c r="R787" s="339"/>
      <c r="S787" s="339"/>
      <c r="T787" s="339"/>
      <c r="U787" s="339"/>
      <c r="V787" s="339"/>
      <c r="W787" s="339"/>
      <c r="X787" s="339"/>
      <c r="Y787" s="339"/>
      <c r="Z787" s="339"/>
    </row>
    <row r="788" ht="14.25" customHeight="1">
      <c r="A788" s="339"/>
      <c r="B788" s="339"/>
      <c r="C788" s="339"/>
      <c r="D788" s="339"/>
      <c r="E788" s="339"/>
      <c r="F788" s="339"/>
      <c r="G788" s="339"/>
      <c r="H788" s="339"/>
      <c r="I788" s="339"/>
      <c r="J788" s="339"/>
      <c r="K788" s="339"/>
      <c r="L788" s="339"/>
      <c r="M788" s="339"/>
      <c r="N788" s="339"/>
      <c r="O788" s="339"/>
      <c r="P788" s="339"/>
      <c r="Q788" s="339"/>
      <c r="R788" s="339"/>
      <c r="S788" s="339"/>
      <c r="T788" s="339"/>
      <c r="U788" s="339"/>
      <c r="V788" s="339"/>
      <c r="W788" s="339"/>
      <c r="X788" s="339"/>
      <c r="Y788" s="339"/>
      <c r="Z788" s="339"/>
    </row>
    <row r="789" ht="14.25" customHeight="1">
      <c r="A789" s="339"/>
      <c r="B789" s="339"/>
      <c r="C789" s="339"/>
      <c r="D789" s="339"/>
      <c r="E789" s="339"/>
      <c r="F789" s="339"/>
      <c r="G789" s="339"/>
      <c r="H789" s="339"/>
      <c r="I789" s="339"/>
      <c r="J789" s="339"/>
      <c r="K789" s="339"/>
      <c r="L789" s="339"/>
      <c r="M789" s="339"/>
      <c r="N789" s="339"/>
      <c r="O789" s="339"/>
      <c r="P789" s="339"/>
      <c r="Q789" s="339"/>
      <c r="R789" s="339"/>
      <c r="S789" s="339"/>
      <c r="T789" s="339"/>
      <c r="U789" s="339"/>
      <c r="V789" s="339"/>
      <c r="W789" s="339"/>
      <c r="X789" s="339"/>
      <c r="Y789" s="339"/>
      <c r="Z789" s="339"/>
    </row>
    <row r="790" ht="14.25" customHeight="1">
      <c r="A790" s="339"/>
      <c r="B790" s="339"/>
      <c r="C790" s="339"/>
      <c r="D790" s="339"/>
      <c r="E790" s="339"/>
      <c r="F790" s="339"/>
      <c r="G790" s="339"/>
      <c r="H790" s="339"/>
      <c r="I790" s="339"/>
      <c r="J790" s="339"/>
      <c r="K790" s="339"/>
      <c r="L790" s="339"/>
      <c r="M790" s="339"/>
      <c r="N790" s="339"/>
      <c r="O790" s="339"/>
      <c r="P790" s="339"/>
      <c r="Q790" s="339"/>
      <c r="R790" s="339"/>
      <c r="S790" s="339"/>
      <c r="T790" s="339"/>
      <c r="U790" s="339"/>
      <c r="V790" s="339"/>
      <c r="W790" s="339"/>
      <c r="X790" s="339"/>
      <c r="Y790" s="339"/>
      <c r="Z790" s="339"/>
    </row>
    <row r="791" ht="14.25" customHeight="1">
      <c r="A791" s="339"/>
      <c r="B791" s="339"/>
      <c r="C791" s="339"/>
      <c r="D791" s="339"/>
      <c r="E791" s="339"/>
      <c r="F791" s="339"/>
      <c r="G791" s="339"/>
      <c r="H791" s="339"/>
      <c r="I791" s="339"/>
      <c r="J791" s="339"/>
      <c r="K791" s="339"/>
      <c r="L791" s="339"/>
      <c r="M791" s="339"/>
      <c r="N791" s="339"/>
      <c r="O791" s="339"/>
      <c r="P791" s="339"/>
      <c r="Q791" s="339"/>
      <c r="R791" s="339"/>
      <c r="S791" s="339"/>
      <c r="T791" s="339"/>
      <c r="U791" s="339"/>
      <c r="V791" s="339"/>
      <c r="W791" s="339"/>
      <c r="X791" s="339"/>
      <c r="Y791" s="339"/>
      <c r="Z791" s="339"/>
    </row>
    <row r="792" ht="14.25" customHeight="1">
      <c r="A792" s="339"/>
      <c r="B792" s="339"/>
      <c r="C792" s="339"/>
      <c r="D792" s="339"/>
      <c r="E792" s="339"/>
      <c r="F792" s="339"/>
      <c r="G792" s="339"/>
      <c r="H792" s="339"/>
      <c r="I792" s="339"/>
      <c r="J792" s="339"/>
      <c r="K792" s="339"/>
      <c r="L792" s="339"/>
      <c r="M792" s="339"/>
      <c r="N792" s="339"/>
      <c r="O792" s="339"/>
      <c r="P792" s="339"/>
      <c r="Q792" s="339"/>
      <c r="R792" s="339"/>
      <c r="S792" s="339"/>
      <c r="T792" s="339"/>
      <c r="U792" s="339"/>
      <c r="V792" s="339"/>
      <c r="W792" s="339"/>
      <c r="X792" s="339"/>
      <c r="Y792" s="339"/>
      <c r="Z792" s="339"/>
    </row>
    <row r="793" ht="14.25" customHeight="1">
      <c r="A793" s="339"/>
      <c r="B793" s="339"/>
      <c r="C793" s="339"/>
      <c r="D793" s="339"/>
      <c r="E793" s="339"/>
      <c r="F793" s="339"/>
      <c r="G793" s="339"/>
      <c r="H793" s="339"/>
      <c r="I793" s="339"/>
      <c r="J793" s="339"/>
      <c r="K793" s="339"/>
      <c r="L793" s="339"/>
      <c r="M793" s="339"/>
      <c r="N793" s="339"/>
      <c r="O793" s="339"/>
      <c r="P793" s="339"/>
      <c r="Q793" s="339"/>
      <c r="R793" s="339"/>
      <c r="S793" s="339"/>
      <c r="T793" s="339"/>
      <c r="U793" s="339"/>
      <c r="V793" s="339"/>
      <c r="W793" s="339"/>
      <c r="X793" s="339"/>
      <c r="Y793" s="339"/>
      <c r="Z793" s="339"/>
    </row>
    <row r="794" ht="14.25" customHeight="1">
      <c r="A794" s="339"/>
      <c r="B794" s="339"/>
      <c r="C794" s="339"/>
      <c r="D794" s="339"/>
      <c r="E794" s="339"/>
      <c r="F794" s="339"/>
      <c r="G794" s="339"/>
      <c r="H794" s="339"/>
      <c r="I794" s="339"/>
      <c r="J794" s="339"/>
      <c r="K794" s="339"/>
      <c r="L794" s="339"/>
      <c r="M794" s="339"/>
      <c r="N794" s="339"/>
      <c r="O794" s="339"/>
      <c r="P794" s="339"/>
      <c r="Q794" s="339"/>
      <c r="R794" s="339"/>
      <c r="S794" s="339"/>
      <c r="T794" s="339"/>
      <c r="U794" s="339"/>
      <c r="V794" s="339"/>
      <c r="W794" s="339"/>
      <c r="X794" s="339"/>
      <c r="Y794" s="339"/>
      <c r="Z794" s="339"/>
    </row>
    <row r="795" ht="14.25" customHeight="1">
      <c r="A795" s="339"/>
      <c r="B795" s="339"/>
      <c r="C795" s="339"/>
      <c r="D795" s="339"/>
      <c r="E795" s="339"/>
      <c r="F795" s="339"/>
      <c r="G795" s="339"/>
      <c r="H795" s="339"/>
      <c r="I795" s="339"/>
      <c r="J795" s="339"/>
      <c r="K795" s="339"/>
      <c r="L795" s="339"/>
      <c r="M795" s="339"/>
      <c r="N795" s="339"/>
      <c r="O795" s="339"/>
      <c r="P795" s="339"/>
      <c r="Q795" s="339"/>
      <c r="R795" s="339"/>
      <c r="S795" s="339"/>
      <c r="T795" s="339"/>
      <c r="U795" s="339"/>
      <c r="V795" s="339"/>
      <c r="W795" s="339"/>
      <c r="X795" s="339"/>
      <c r="Y795" s="339"/>
      <c r="Z795" s="339"/>
    </row>
    <row r="796" ht="14.25" customHeight="1">
      <c r="A796" s="339"/>
      <c r="B796" s="339"/>
      <c r="C796" s="339"/>
      <c r="D796" s="339"/>
      <c r="E796" s="339"/>
      <c r="F796" s="339"/>
      <c r="G796" s="339"/>
      <c r="H796" s="339"/>
      <c r="I796" s="339"/>
      <c r="J796" s="339"/>
      <c r="K796" s="339"/>
      <c r="L796" s="339"/>
      <c r="M796" s="339"/>
      <c r="N796" s="339"/>
      <c r="O796" s="339"/>
      <c r="P796" s="339"/>
      <c r="Q796" s="339"/>
      <c r="R796" s="339"/>
      <c r="S796" s="339"/>
      <c r="T796" s="339"/>
      <c r="U796" s="339"/>
      <c r="V796" s="339"/>
      <c r="W796" s="339"/>
      <c r="X796" s="339"/>
      <c r="Y796" s="339"/>
      <c r="Z796" s="339"/>
    </row>
    <row r="797" ht="14.25" customHeight="1">
      <c r="A797" s="339"/>
      <c r="B797" s="339"/>
      <c r="C797" s="339"/>
      <c r="D797" s="339"/>
      <c r="E797" s="339"/>
      <c r="F797" s="339"/>
      <c r="G797" s="339"/>
      <c r="H797" s="339"/>
      <c r="I797" s="339"/>
      <c r="J797" s="339"/>
      <c r="K797" s="339"/>
      <c r="L797" s="339"/>
      <c r="M797" s="339"/>
      <c r="N797" s="339"/>
      <c r="O797" s="339"/>
      <c r="P797" s="339"/>
      <c r="Q797" s="339"/>
      <c r="R797" s="339"/>
      <c r="S797" s="339"/>
      <c r="T797" s="339"/>
      <c r="U797" s="339"/>
      <c r="V797" s="339"/>
      <c r="W797" s="339"/>
      <c r="X797" s="339"/>
      <c r="Y797" s="339"/>
      <c r="Z797" s="339"/>
    </row>
    <row r="798" ht="14.25" customHeight="1">
      <c r="A798" s="339"/>
      <c r="B798" s="339"/>
      <c r="C798" s="339"/>
      <c r="D798" s="339"/>
      <c r="E798" s="339"/>
      <c r="F798" s="339"/>
      <c r="G798" s="339"/>
      <c r="H798" s="339"/>
      <c r="I798" s="339"/>
      <c r="J798" s="339"/>
      <c r="K798" s="339"/>
      <c r="L798" s="339"/>
      <c r="M798" s="339"/>
      <c r="N798" s="339"/>
      <c r="O798" s="339"/>
      <c r="P798" s="339"/>
      <c r="Q798" s="339"/>
      <c r="R798" s="339"/>
      <c r="S798" s="339"/>
      <c r="T798" s="339"/>
      <c r="U798" s="339"/>
      <c r="V798" s="339"/>
      <c r="W798" s="339"/>
      <c r="X798" s="339"/>
      <c r="Y798" s="339"/>
      <c r="Z798" s="339"/>
    </row>
    <row r="799" ht="14.25" customHeight="1">
      <c r="A799" s="339"/>
      <c r="B799" s="339"/>
      <c r="C799" s="339"/>
      <c r="D799" s="339"/>
      <c r="E799" s="339"/>
      <c r="F799" s="339"/>
      <c r="G799" s="339"/>
      <c r="H799" s="339"/>
      <c r="I799" s="339"/>
      <c r="J799" s="339"/>
      <c r="K799" s="339"/>
      <c r="L799" s="339"/>
      <c r="M799" s="339"/>
      <c r="N799" s="339"/>
      <c r="O799" s="339"/>
      <c r="P799" s="339"/>
      <c r="Q799" s="339"/>
      <c r="R799" s="339"/>
      <c r="S799" s="339"/>
      <c r="T799" s="339"/>
      <c r="U799" s="339"/>
      <c r="V799" s="339"/>
      <c r="W799" s="339"/>
      <c r="X799" s="339"/>
      <c r="Y799" s="339"/>
      <c r="Z799" s="339"/>
    </row>
    <row r="800" ht="14.25" customHeight="1">
      <c r="A800" s="339"/>
      <c r="B800" s="339"/>
      <c r="C800" s="339"/>
      <c r="D800" s="339"/>
      <c r="E800" s="339"/>
      <c r="F800" s="339"/>
      <c r="G800" s="339"/>
      <c r="H800" s="339"/>
      <c r="I800" s="339"/>
      <c r="J800" s="339"/>
      <c r="K800" s="339"/>
      <c r="L800" s="339"/>
      <c r="M800" s="339"/>
      <c r="N800" s="339"/>
      <c r="O800" s="339"/>
      <c r="P800" s="339"/>
      <c r="Q800" s="339"/>
      <c r="R800" s="339"/>
      <c r="S800" s="339"/>
      <c r="T800" s="339"/>
      <c r="U800" s="339"/>
      <c r="V800" s="339"/>
      <c r="W800" s="339"/>
      <c r="X800" s="339"/>
      <c r="Y800" s="339"/>
      <c r="Z800" s="339"/>
    </row>
    <row r="801" ht="14.25" customHeight="1">
      <c r="A801" s="339"/>
      <c r="B801" s="339"/>
      <c r="C801" s="339"/>
      <c r="D801" s="339"/>
      <c r="E801" s="339"/>
      <c r="F801" s="339"/>
      <c r="G801" s="339"/>
      <c r="H801" s="339"/>
      <c r="I801" s="339"/>
      <c r="J801" s="339"/>
      <c r="K801" s="339"/>
      <c r="L801" s="339"/>
      <c r="M801" s="339"/>
      <c r="N801" s="339"/>
      <c r="O801" s="339"/>
      <c r="P801" s="339"/>
      <c r="Q801" s="339"/>
      <c r="R801" s="339"/>
      <c r="S801" s="339"/>
      <c r="T801" s="339"/>
      <c r="U801" s="339"/>
      <c r="V801" s="339"/>
      <c r="W801" s="339"/>
      <c r="X801" s="339"/>
      <c r="Y801" s="339"/>
      <c r="Z801" s="339"/>
    </row>
    <row r="802" ht="14.25" customHeight="1">
      <c r="A802" s="339"/>
      <c r="B802" s="339"/>
      <c r="C802" s="339"/>
      <c r="D802" s="339"/>
      <c r="E802" s="339"/>
      <c r="F802" s="339"/>
      <c r="G802" s="339"/>
      <c r="H802" s="339"/>
      <c r="I802" s="339"/>
      <c r="J802" s="339"/>
      <c r="K802" s="339"/>
      <c r="L802" s="339"/>
      <c r="M802" s="339"/>
      <c r="N802" s="339"/>
      <c r="O802" s="339"/>
      <c r="P802" s="339"/>
      <c r="Q802" s="339"/>
      <c r="R802" s="339"/>
      <c r="S802" s="339"/>
      <c r="T802" s="339"/>
      <c r="U802" s="339"/>
      <c r="V802" s="339"/>
      <c r="W802" s="339"/>
      <c r="X802" s="339"/>
      <c r="Y802" s="339"/>
      <c r="Z802" s="339"/>
    </row>
    <row r="803" ht="14.25" customHeight="1">
      <c r="A803" s="339"/>
      <c r="B803" s="339"/>
      <c r="C803" s="339"/>
      <c r="D803" s="339"/>
      <c r="E803" s="339"/>
      <c r="F803" s="339"/>
      <c r="G803" s="339"/>
      <c r="H803" s="339"/>
      <c r="I803" s="339"/>
      <c r="J803" s="339"/>
      <c r="K803" s="339"/>
      <c r="L803" s="339"/>
      <c r="M803" s="339"/>
      <c r="N803" s="339"/>
      <c r="O803" s="339"/>
      <c r="P803" s="339"/>
      <c r="Q803" s="339"/>
      <c r="R803" s="339"/>
      <c r="S803" s="339"/>
      <c r="T803" s="339"/>
      <c r="U803" s="339"/>
      <c r="V803" s="339"/>
      <c r="W803" s="339"/>
      <c r="X803" s="339"/>
      <c r="Y803" s="339"/>
      <c r="Z803" s="339"/>
    </row>
    <row r="804" ht="14.25" customHeight="1">
      <c r="A804" s="339"/>
      <c r="B804" s="339"/>
      <c r="C804" s="339"/>
      <c r="D804" s="339"/>
      <c r="E804" s="339"/>
      <c r="F804" s="339"/>
      <c r="G804" s="339"/>
      <c r="H804" s="339"/>
      <c r="I804" s="339"/>
      <c r="J804" s="339"/>
      <c r="K804" s="339"/>
      <c r="L804" s="339"/>
      <c r="M804" s="339"/>
      <c r="N804" s="339"/>
      <c r="O804" s="339"/>
      <c r="P804" s="339"/>
      <c r="Q804" s="339"/>
      <c r="R804" s="339"/>
      <c r="S804" s="339"/>
      <c r="T804" s="339"/>
      <c r="U804" s="339"/>
      <c r="V804" s="339"/>
      <c r="W804" s="339"/>
      <c r="X804" s="339"/>
      <c r="Y804" s="339"/>
      <c r="Z804" s="339"/>
    </row>
    <row r="805" ht="14.25" customHeight="1">
      <c r="A805" s="339"/>
      <c r="B805" s="339"/>
      <c r="C805" s="339"/>
      <c r="D805" s="339"/>
      <c r="E805" s="339"/>
      <c r="F805" s="339"/>
      <c r="G805" s="339"/>
      <c r="H805" s="339"/>
      <c r="I805" s="339"/>
      <c r="J805" s="339"/>
      <c r="K805" s="339"/>
      <c r="L805" s="339"/>
      <c r="M805" s="339"/>
      <c r="N805" s="339"/>
      <c r="O805" s="339"/>
      <c r="P805" s="339"/>
      <c r="Q805" s="339"/>
      <c r="R805" s="339"/>
      <c r="S805" s="339"/>
      <c r="T805" s="339"/>
      <c r="U805" s="339"/>
      <c r="V805" s="339"/>
      <c r="W805" s="339"/>
      <c r="X805" s="339"/>
      <c r="Y805" s="339"/>
      <c r="Z805" s="339"/>
    </row>
    <row r="806" ht="14.25" customHeight="1">
      <c r="A806" s="339"/>
      <c r="B806" s="339"/>
      <c r="C806" s="339"/>
      <c r="D806" s="339"/>
      <c r="E806" s="339"/>
      <c r="F806" s="339"/>
      <c r="G806" s="339"/>
      <c r="H806" s="339"/>
      <c r="I806" s="339"/>
      <c r="J806" s="339"/>
      <c r="K806" s="339"/>
      <c r="L806" s="339"/>
      <c r="M806" s="339"/>
      <c r="N806" s="339"/>
      <c r="O806" s="339"/>
      <c r="P806" s="339"/>
      <c r="Q806" s="339"/>
      <c r="R806" s="339"/>
      <c r="S806" s="339"/>
      <c r="T806" s="339"/>
      <c r="U806" s="339"/>
      <c r="V806" s="339"/>
      <c r="W806" s="339"/>
      <c r="X806" s="339"/>
      <c r="Y806" s="339"/>
      <c r="Z806" s="339"/>
    </row>
    <row r="807" ht="14.25" customHeight="1">
      <c r="A807" s="339"/>
      <c r="B807" s="339"/>
      <c r="C807" s="339"/>
      <c r="D807" s="339"/>
      <c r="E807" s="339"/>
      <c r="F807" s="339"/>
      <c r="G807" s="339"/>
      <c r="H807" s="339"/>
      <c r="I807" s="339"/>
      <c r="J807" s="339"/>
      <c r="K807" s="339"/>
      <c r="L807" s="339"/>
      <c r="M807" s="339"/>
      <c r="N807" s="339"/>
      <c r="O807" s="339"/>
      <c r="P807" s="339"/>
      <c r="Q807" s="339"/>
      <c r="R807" s="339"/>
      <c r="S807" s="339"/>
      <c r="T807" s="339"/>
      <c r="U807" s="339"/>
      <c r="V807" s="339"/>
      <c r="W807" s="339"/>
      <c r="X807" s="339"/>
      <c r="Y807" s="339"/>
      <c r="Z807" s="339"/>
    </row>
    <row r="808" ht="14.25" customHeight="1">
      <c r="A808" s="339"/>
      <c r="B808" s="339"/>
      <c r="C808" s="339"/>
      <c r="D808" s="339"/>
      <c r="E808" s="339"/>
      <c r="F808" s="339"/>
      <c r="G808" s="339"/>
      <c r="H808" s="339"/>
      <c r="I808" s="339"/>
      <c r="J808" s="339"/>
      <c r="K808" s="339"/>
      <c r="L808" s="339"/>
      <c r="M808" s="339"/>
      <c r="N808" s="339"/>
      <c r="O808" s="339"/>
      <c r="P808" s="339"/>
      <c r="Q808" s="339"/>
      <c r="R808" s="339"/>
      <c r="S808" s="339"/>
      <c r="T808" s="339"/>
      <c r="U808" s="339"/>
      <c r="V808" s="339"/>
      <c r="W808" s="339"/>
      <c r="X808" s="339"/>
      <c r="Y808" s="339"/>
      <c r="Z808" s="339"/>
    </row>
    <row r="809" ht="14.25" customHeight="1">
      <c r="A809" s="339"/>
      <c r="B809" s="339"/>
      <c r="C809" s="339"/>
      <c r="D809" s="339"/>
      <c r="E809" s="339"/>
      <c r="F809" s="339"/>
      <c r="G809" s="339"/>
      <c r="H809" s="339"/>
      <c r="I809" s="339"/>
      <c r="J809" s="339"/>
      <c r="K809" s="339"/>
      <c r="L809" s="339"/>
      <c r="M809" s="339"/>
      <c r="N809" s="339"/>
      <c r="O809" s="339"/>
      <c r="P809" s="339"/>
      <c r="Q809" s="339"/>
      <c r="R809" s="339"/>
      <c r="S809" s="339"/>
      <c r="T809" s="339"/>
      <c r="U809" s="339"/>
      <c r="V809" s="339"/>
      <c r="W809" s="339"/>
      <c r="X809" s="339"/>
      <c r="Y809" s="339"/>
      <c r="Z809" s="339"/>
    </row>
    <row r="810" ht="14.25" customHeight="1">
      <c r="A810" s="339"/>
      <c r="B810" s="339"/>
      <c r="C810" s="339"/>
      <c r="D810" s="339"/>
      <c r="E810" s="339"/>
      <c r="F810" s="339"/>
      <c r="G810" s="339"/>
      <c r="H810" s="339"/>
      <c r="I810" s="339"/>
      <c r="J810" s="339"/>
      <c r="K810" s="339"/>
      <c r="L810" s="339"/>
      <c r="M810" s="339"/>
      <c r="N810" s="339"/>
      <c r="O810" s="339"/>
      <c r="P810" s="339"/>
      <c r="Q810" s="339"/>
      <c r="R810" s="339"/>
      <c r="S810" s="339"/>
      <c r="T810" s="339"/>
      <c r="U810" s="339"/>
      <c r="V810" s="339"/>
      <c r="W810" s="339"/>
      <c r="X810" s="339"/>
      <c r="Y810" s="339"/>
      <c r="Z810" s="339"/>
    </row>
    <row r="811" ht="14.25" customHeight="1">
      <c r="A811" s="339"/>
      <c r="B811" s="339"/>
      <c r="C811" s="339"/>
      <c r="D811" s="339"/>
      <c r="E811" s="339"/>
      <c r="F811" s="339"/>
      <c r="G811" s="339"/>
      <c r="H811" s="339"/>
      <c r="I811" s="339"/>
      <c r="J811" s="339"/>
      <c r="K811" s="339"/>
      <c r="L811" s="339"/>
      <c r="M811" s="339"/>
      <c r="N811" s="339"/>
      <c r="O811" s="339"/>
      <c r="P811" s="339"/>
      <c r="Q811" s="339"/>
      <c r="R811" s="339"/>
      <c r="S811" s="339"/>
      <c r="T811" s="339"/>
      <c r="U811" s="339"/>
      <c r="V811" s="339"/>
      <c r="W811" s="339"/>
      <c r="X811" s="339"/>
      <c r="Y811" s="339"/>
      <c r="Z811" s="339"/>
    </row>
    <row r="812" ht="14.25" customHeight="1">
      <c r="A812" s="339"/>
      <c r="B812" s="339"/>
      <c r="C812" s="339"/>
      <c r="D812" s="339"/>
      <c r="E812" s="339"/>
      <c r="F812" s="339"/>
      <c r="G812" s="339"/>
      <c r="H812" s="339"/>
      <c r="I812" s="339"/>
      <c r="J812" s="339"/>
      <c r="K812" s="339"/>
      <c r="L812" s="339"/>
      <c r="M812" s="339"/>
      <c r="N812" s="339"/>
      <c r="O812" s="339"/>
      <c r="P812" s="339"/>
      <c r="Q812" s="339"/>
      <c r="R812" s="339"/>
      <c r="S812" s="339"/>
      <c r="T812" s="339"/>
      <c r="U812" s="339"/>
      <c r="V812" s="339"/>
      <c r="W812" s="339"/>
      <c r="X812" s="339"/>
      <c r="Y812" s="339"/>
      <c r="Z812" s="339"/>
    </row>
    <row r="813" ht="14.25" customHeight="1">
      <c r="A813" s="339"/>
      <c r="B813" s="339"/>
      <c r="C813" s="339"/>
      <c r="D813" s="339"/>
      <c r="E813" s="339"/>
      <c r="F813" s="339"/>
      <c r="G813" s="339"/>
      <c r="H813" s="339"/>
      <c r="I813" s="339"/>
      <c r="J813" s="339"/>
      <c r="K813" s="339"/>
      <c r="L813" s="339"/>
      <c r="M813" s="339"/>
      <c r="N813" s="339"/>
      <c r="O813" s="339"/>
      <c r="P813" s="339"/>
      <c r="Q813" s="339"/>
      <c r="R813" s="339"/>
      <c r="S813" s="339"/>
      <c r="T813" s="339"/>
      <c r="U813" s="339"/>
      <c r="V813" s="339"/>
      <c r="W813" s="339"/>
      <c r="X813" s="339"/>
      <c r="Y813" s="339"/>
      <c r="Z813" s="339"/>
    </row>
    <row r="814" ht="14.25" customHeight="1">
      <c r="A814" s="339"/>
      <c r="B814" s="339"/>
      <c r="C814" s="339"/>
      <c r="D814" s="339"/>
      <c r="E814" s="339"/>
      <c r="F814" s="339"/>
      <c r="G814" s="339"/>
      <c r="H814" s="339"/>
      <c r="I814" s="339"/>
      <c r="J814" s="339"/>
      <c r="K814" s="339"/>
      <c r="L814" s="339"/>
      <c r="M814" s="339"/>
      <c r="N814" s="339"/>
      <c r="O814" s="339"/>
      <c r="P814" s="339"/>
      <c r="Q814" s="339"/>
      <c r="R814" s="339"/>
      <c r="S814" s="339"/>
      <c r="T814" s="339"/>
      <c r="U814" s="339"/>
      <c r="V814" s="339"/>
      <c r="W814" s="339"/>
      <c r="X814" s="339"/>
      <c r="Y814" s="339"/>
      <c r="Z814" s="339"/>
    </row>
    <row r="815" ht="14.25" customHeight="1">
      <c r="A815" s="339"/>
      <c r="B815" s="339"/>
      <c r="C815" s="339"/>
      <c r="D815" s="339"/>
      <c r="E815" s="339"/>
      <c r="F815" s="339"/>
      <c r="G815" s="339"/>
      <c r="H815" s="339"/>
      <c r="I815" s="339"/>
      <c r="J815" s="339"/>
      <c r="K815" s="339"/>
      <c r="L815" s="339"/>
      <c r="M815" s="339"/>
      <c r="N815" s="339"/>
      <c r="O815" s="339"/>
      <c r="P815" s="339"/>
      <c r="Q815" s="339"/>
      <c r="R815" s="339"/>
      <c r="S815" s="339"/>
      <c r="T815" s="339"/>
      <c r="U815" s="339"/>
      <c r="V815" s="339"/>
      <c r="W815" s="339"/>
      <c r="X815" s="339"/>
      <c r="Y815" s="339"/>
      <c r="Z815" s="339"/>
    </row>
    <row r="816" ht="14.25" customHeight="1">
      <c r="A816" s="339"/>
      <c r="B816" s="339"/>
      <c r="C816" s="339"/>
      <c r="D816" s="339"/>
      <c r="E816" s="339"/>
      <c r="F816" s="339"/>
      <c r="G816" s="339"/>
      <c r="H816" s="339"/>
      <c r="I816" s="339"/>
      <c r="J816" s="339"/>
      <c r="K816" s="339"/>
      <c r="L816" s="339"/>
      <c r="M816" s="339"/>
      <c r="N816" s="339"/>
      <c r="O816" s="339"/>
      <c r="P816" s="339"/>
      <c r="Q816" s="339"/>
      <c r="R816" s="339"/>
      <c r="S816" s="339"/>
      <c r="T816" s="339"/>
      <c r="U816" s="339"/>
      <c r="V816" s="339"/>
      <c r="W816" s="339"/>
      <c r="X816" s="339"/>
      <c r="Y816" s="339"/>
      <c r="Z816" s="339"/>
    </row>
    <row r="817" ht="14.25" customHeight="1">
      <c r="A817" s="339"/>
      <c r="B817" s="339"/>
      <c r="C817" s="339"/>
      <c r="D817" s="339"/>
      <c r="E817" s="339"/>
      <c r="F817" s="339"/>
      <c r="G817" s="339"/>
      <c r="H817" s="339"/>
      <c r="I817" s="339"/>
      <c r="J817" s="339"/>
      <c r="K817" s="339"/>
      <c r="L817" s="339"/>
      <c r="M817" s="339"/>
      <c r="N817" s="339"/>
      <c r="O817" s="339"/>
      <c r="P817" s="339"/>
      <c r="Q817" s="339"/>
      <c r="R817" s="339"/>
      <c r="S817" s="339"/>
      <c r="T817" s="339"/>
      <c r="U817" s="339"/>
      <c r="V817" s="339"/>
      <c r="W817" s="339"/>
      <c r="X817" s="339"/>
      <c r="Y817" s="339"/>
      <c r="Z817" s="339"/>
    </row>
    <row r="818" ht="14.25" customHeight="1">
      <c r="A818" s="339"/>
      <c r="B818" s="339"/>
      <c r="C818" s="339"/>
      <c r="D818" s="339"/>
      <c r="E818" s="339"/>
      <c r="F818" s="339"/>
      <c r="G818" s="339"/>
      <c r="H818" s="339"/>
      <c r="I818" s="339"/>
      <c r="J818" s="339"/>
      <c r="K818" s="339"/>
      <c r="L818" s="339"/>
      <c r="M818" s="339"/>
      <c r="N818" s="339"/>
      <c r="O818" s="339"/>
      <c r="P818" s="339"/>
      <c r="Q818" s="339"/>
      <c r="R818" s="339"/>
      <c r="S818" s="339"/>
      <c r="T818" s="339"/>
      <c r="U818" s="339"/>
      <c r="V818" s="339"/>
      <c r="W818" s="339"/>
      <c r="X818" s="339"/>
      <c r="Y818" s="339"/>
      <c r="Z818" s="339"/>
    </row>
    <row r="819" ht="14.25" customHeight="1">
      <c r="A819" s="339"/>
      <c r="B819" s="339"/>
      <c r="C819" s="339"/>
      <c r="D819" s="339"/>
      <c r="E819" s="339"/>
      <c r="F819" s="339"/>
      <c r="G819" s="339"/>
      <c r="H819" s="339"/>
      <c r="I819" s="339"/>
      <c r="J819" s="339"/>
      <c r="K819" s="339"/>
      <c r="L819" s="339"/>
      <c r="M819" s="339"/>
      <c r="N819" s="339"/>
      <c r="O819" s="339"/>
      <c r="P819" s="339"/>
      <c r="Q819" s="339"/>
      <c r="R819" s="339"/>
      <c r="S819" s="339"/>
      <c r="T819" s="339"/>
      <c r="U819" s="339"/>
      <c r="V819" s="339"/>
      <c r="W819" s="339"/>
      <c r="X819" s="339"/>
      <c r="Y819" s="339"/>
      <c r="Z819" s="339"/>
    </row>
    <row r="820" ht="14.25" customHeight="1">
      <c r="A820" s="339"/>
      <c r="B820" s="339"/>
      <c r="C820" s="339"/>
      <c r="D820" s="339"/>
      <c r="E820" s="339"/>
      <c r="F820" s="339"/>
      <c r="G820" s="339"/>
      <c r="H820" s="339"/>
      <c r="I820" s="339"/>
      <c r="J820" s="339"/>
      <c r="K820" s="339"/>
      <c r="L820" s="339"/>
      <c r="M820" s="339"/>
      <c r="N820" s="339"/>
      <c r="O820" s="339"/>
      <c r="P820" s="339"/>
      <c r="Q820" s="339"/>
      <c r="R820" s="339"/>
      <c r="S820" s="339"/>
      <c r="T820" s="339"/>
      <c r="U820" s="339"/>
      <c r="V820" s="339"/>
      <c r="W820" s="339"/>
      <c r="X820" s="339"/>
      <c r="Y820" s="339"/>
      <c r="Z820" s="339"/>
    </row>
    <row r="821" ht="14.25" customHeight="1">
      <c r="A821" s="339"/>
      <c r="B821" s="339"/>
      <c r="C821" s="339"/>
      <c r="D821" s="339"/>
      <c r="E821" s="339"/>
      <c r="F821" s="339"/>
      <c r="G821" s="339"/>
      <c r="H821" s="339"/>
      <c r="I821" s="339"/>
      <c r="J821" s="339"/>
      <c r="K821" s="339"/>
      <c r="L821" s="339"/>
      <c r="M821" s="339"/>
      <c r="N821" s="339"/>
      <c r="O821" s="339"/>
      <c r="P821" s="339"/>
      <c r="Q821" s="339"/>
      <c r="R821" s="339"/>
      <c r="S821" s="339"/>
      <c r="T821" s="339"/>
      <c r="U821" s="339"/>
      <c r="V821" s="339"/>
      <c r="W821" s="339"/>
      <c r="X821" s="339"/>
      <c r="Y821" s="339"/>
      <c r="Z821" s="339"/>
    </row>
    <row r="822" ht="14.25" customHeight="1">
      <c r="A822" s="339"/>
      <c r="B822" s="339"/>
      <c r="C822" s="339"/>
      <c r="D822" s="339"/>
      <c r="E822" s="339"/>
      <c r="F822" s="339"/>
      <c r="G822" s="339"/>
      <c r="H822" s="339"/>
      <c r="I822" s="339"/>
      <c r="J822" s="339"/>
      <c r="K822" s="339"/>
      <c r="L822" s="339"/>
      <c r="M822" s="339"/>
      <c r="N822" s="339"/>
      <c r="O822" s="339"/>
      <c r="P822" s="339"/>
      <c r="Q822" s="339"/>
      <c r="R822" s="339"/>
      <c r="S822" s="339"/>
      <c r="T822" s="339"/>
      <c r="U822" s="339"/>
      <c r="V822" s="339"/>
      <c r="W822" s="339"/>
      <c r="X822" s="339"/>
      <c r="Y822" s="339"/>
      <c r="Z822" s="339"/>
    </row>
    <row r="823" ht="14.25" customHeight="1">
      <c r="A823" s="339"/>
      <c r="B823" s="339"/>
      <c r="C823" s="339"/>
      <c r="D823" s="339"/>
      <c r="E823" s="339"/>
      <c r="F823" s="339"/>
      <c r="G823" s="339"/>
      <c r="H823" s="339"/>
      <c r="I823" s="339"/>
      <c r="J823" s="339"/>
      <c r="K823" s="339"/>
      <c r="L823" s="339"/>
      <c r="M823" s="339"/>
      <c r="N823" s="339"/>
      <c r="O823" s="339"/>
      <c r="P823" s="339"/>
      <c r="Q823" s="339"/>
      <c r="R823" s="339"/>
      <c r="S823" s="339"/>
      <c r="T823" s="339"/>
      <c r="U823" s="339"/>
      <c r="V823" s="339"/>
      <c r="W823" s="339"/>
      <c r="X823" s="339"/>
      <c r="Y823" s="339"/>
      <c r="Z823" s="339"/>
    </row>
    <row r="824" ht="14.25" customHeight="1">
      <c r="A824" s="339"/>
      <c r="B824" s="339"/>
      <c r="C824" s="339"/>
      <c r="D824" s="339"/>
      <c r="E824" s="339"/>
      <c r="F824" s="339"/>
      <c r="G824" s="339"/>
      <c r="H824" s="339"/>
      <c r="I824" s="339"/>
      <c r="J824" s="339"/>
      <c r="K824" s="339"/>
      <c r="L824" s="339"/>
      <c r="M824" s="339"/>
      <c r="N824" s="339"/>
      <c r="O824" s="339"/>
      <c r="P824" s="339"/>
      <c r="Q824" s="339"/>
      <c r="R824" s="339"/>
      <c r="S824" s="339"/>
      <c r="T824" s="339"/>
      <c r="U824" s="339"/>
      <c r="V824" s="339"/>
      <c r="W824" s="339"/>
      <c r="X824" s="339"/>
      <c r="Y824" s="339"/>
      <c r="Z824" s="339"/>
    </row>
    <row r="825" ht="14.25" customHeight="1">
      <c r="A825" s="339"/>
      <c r="B825" s="339"/>
      <c r="C825" s="339"/>
      <c r="D825" s="339"/>
      <c r="E825" s="339"/>
      <c r="F825" s="339"/>
      <c r="G825" s="339"/>
      <c r="H825" s="339"/>
      <c r="I825" s="339"/>
      <c r="J825" s="339"/>
      <c r="K825" s="339"/>
      <c r="L825" s="339"/>
      <c r="M825" s="339"/>
      <c r="N825" s="339"/>
      <c r="O825" s="339"/>
      <c r="P825" s="339"/>
      <c r="Q825" s="339"/>
      <c r="R825" s="339"/>
      <c r="S825" s="339"/>
      <c r="T825" s="339"/>
      <c r="U825" s="339"/>
      <c r="V825" s="339"/>
      <c r="W825" s="339"/>
      <c r="X825" s="339"/>
      <c r="Y825" s="339"/>
      <c r="Z825" s="339"/>
    </row>
    <row r="826" ht="14.25" customHeight="1">
      <c r="A826" s="339"/>
      <c r="B826" s="339"/>
      <c r="C826" s="339"/>
      <c r="D826" s="339"/>
      <c r="E826" s="339"/>
      <c r="F826" s="339"/>
      <c r="G826" s="339"/>
      <c r="H826" s="339"/>
      <c r="I826" s="339"/>
      <c r="J826" s="339"/>
      <c r="K826" s="339"/>
      <c r="L826" s="339"/>
      <c r="M826" s="339"/>
      <c r="N826" s="339"/>
      <c r="O826" s="339"/>
      <c r="P826" s="339"/>
      <c r="Q826" s="339"/>
      <c r="R826" s="339"/>
      <c r="S826" s="339"/>
      <c r="T826" s="339"/>
      <c r="U826" s="339"/>
      <c r="V826" s="339"/>
      <c r="W826" s="339"/>
      <c r="X826" s="339"/>
      <c r="Y826" s="339"/>
      <c r="Z826" s="339"/>
    </row>
    <row r="827" ht="14.25" customHeight="1">
      <c r="A827" s="339"/>
      <c r="B827" s="339"/>
      <c r="C827" s="339"/>
      <c r="D827" s="339"/>
      <c r="E827" s="339"/>
      <c r="F827" s="339"/>
      <c r="G827" s="339"/>
      <c r="H827" s="339"/>
      <c r="I827" s="339"/>
      <c r="J827" s="339"/>
      <c r="K827" s="339"/>
      <c r="L827" s="339"/>
      <c r="M827" s="339"/>
      <c r="N827" s="339"/>
      <c r="O827" s="339"/>
      <c r="P827" s="339"/>
      <c r="Q827" s="339"/>
      <c r="R827" s="339"/>
      <c r="S827" s="339"/>
      <c r="T827" s="339"/>
      <c r="U827" s="339"/>
      <c r="V827" s="339"/>
      <c r="W827" s="339"/>
      <c r="X827" s="339"/>
      <c r="Y827" s="339"/>
      <c r="Z827" s="339"/>
    </row>
    <row r="828" ht="14.25" customHeight="1">
      <c r="A828" s="339"/>
      <c r="B828" s="339"/>
      <c r="C828" s="339"/>
      <c r="D828" s="339"/>
      <c r="E828" s="339"/>
      <c r="F828" s="339"/>
      <c r="G828" s="339"/>
      <c r="H828" s="339"/>
      <c r="I828" s="339"/>
      <c r="J828" s="339"/>
      <c r="K828" s="339"/>
      <c r="L828" s="339"/>
      <c r="M828" s="339"/>
      <c r="N828" s="339"/>
      <c r="O828" s="339"/>
      <c r="P828" s="339"/>
      <c r="Q828" s="339"/>
      <c r="R828" s="339"/>
      <c r="S828" s="339"/>
      <c r="T828" s="339"/>
      <c r="U828" s="339"/>
      <c r="V828" s="339"/>
      <c r="W828" s="339"/>
      <c r="X828" s="339"/>
      <c r="Y828" s="339"/>
      <c r="Z828" s="339"/>
    </row>
    <row r="829" ht="14.25" customHeight="1">
      <c r="A829" s="339"/>
      <c r="B829" s="339"/>
      <c r="C829" s="339"/>
      <c r="D829" s="339"/>
      <c r="E829" s="339"/>
      <c r="F829" s="339"/>
      <c r="G829" s="339"/>
      <c r="H829" s="339"/>
      <c r="I829" s="339"/>
      <c r="J829" s="339"/>
      <c r="K829" s="339"/>
      <c r="L829" s="339"/>
      <c r="M829" s="339"/>
      <c r="N829" s="339"/>
      <c r="O829" s="339"/>
      <c r="P829" s="339"/>
      <c r="Q829" s="339"/>
      <c r="R829" s="339"/>
      <c r="S829" s="339"/>
      <c r="T829" s="339"/>
      <c r="U829" s="339"/>
      <c r="V829" s="339"/>
      <c r="W829" s="339"/>
      <c r="X829" s="339"/>
      <c r="Y829" s="339"/>
      <c r="Z829" s="339"/>
    </row>
    <row r="830" ht="14.25" customHeight="1">
      <c r="A830" s="339"/>
      <c r="B830" s="339"/>
      <c r="C830" s="339"/>
      <c r="D830" s="339"/>
      <c r="E830" s="339"/>
      <c r="F830" s="339"/>
      <c r="G830" s="339"/>
      <c r="H830" s="339"/>
      <c r="I830" s="339"/>
      <c r="J830" s="339"/>
      <c r="K830" s="339"/>
      <c r="L830" s="339"/>
      <c r="M830" s="339"/>
      <c r="N830" s="339"/>
      <c r="O830" s="339"/>
      <c r="P830" s="339"/>
      <c r="Q830" s="339"/>
      <c r="R830" s="339"/>
      <c r="S830" s="339"/>
      <c r="T830" s="339"/>
      <c r="U830" s="339"/>
      <c r="V830" s="339"/>
      <c r="W830" s="339"/>
      <c r="X830" s="339"/>
      <c r="Y830" s="339"/>
      <c r="Z830" s="339"/>
    </row>
    <row r="831" ht="14.25" customHeight="1">
      <c r="A831" s="339"/>
      <c r="B831" s="339"/>
      <c r="C831" s="339"/>
      <c r="D831" s="339"/>
      <c r="E831" s="339"/>
      <c r="F831" s="339"/>
      <c r="G831" s="339"/>
      <c r="H831" s="339"/>
      <c r="I831" s="339"/>
      <c r="J831" s="339"/>
      <c r="K831" s="339"/>
      <c r="L831" s="339"/>
      <c r="M831" s="339"/>
      <c r="N831" s="339"/>
      <c r="O831" s="339"/>
      <c r="P831" s="339"/>
      <c r="Q831" s="339"/>
      <c r="R831" s="339"/>
      <c r="S831" s="339"/>
      <c r="T831" s="339"/>
      <c r="U831" s="339"/>
      <c r="V831" s="339"/>
      <c r="W831" s="339"/>
      <c r="X831" s="339"/>
      <c r="Y831" s="339"/>
      <c r="Z831" s="339"/>
    </row>
    <row r="832" ht="14.25" customHeight="1">
      <c r="A832" s="339"/>
      <c r="B832" s="339"/>
      <c r="C832" s="339"/>
      <c r="D832" s="339"/>
      <c r="E832" s="339"/>
      <c r="F832" s="339"/>
      <c r="G832" s="339"/>
      <c r="H832" s="339"/>
      <c r="I832" s="339"/>
      <c r="J832" s="339"/>
      <c r="K832" s="339"/>
      <c r="L832" s="339"/>
      <c r="M832" s="339"/>
      <c r="N832" s="339"/>
      <c r="O832" s="339"/>
      <c r="P832" s="339"/>
      <c r="Q832" s="339"/>
      <c r="R832" s="339"/>
      <c r="S832" s="339"/>
      <c r="T832" s="339"/>
      <c r="U832" s="339"/>
      <c r="V832" s="339"/>
      <c r="W832" s="339"/>
      <c r="X832" s="339"/>
      <c r="Y832" s="339"/>
      <c r="Z832" s="339"/>
    </row>
    <row r="833" ht="14.25" customHeight="1">
      <c r="A833" s="339"/>
      <c r="B833" s="339"/>
      <c r="C833" s="339"/>
      <c r="D833" s="339"/>
      <c r="E833" s="339"/>
      <c r="F833" s="339"/>
      <c r="G833" s="339"/>
      <c r="H833" s="339"/>
      <c r="I833" s="339"/>
      <c r="J833" s="339"/>
      <c r="K833" s="339"/>
      <c r="L833" s="339"/>
      <c r="M833" s="339"/>
      <c r="N833" s="339"/>
      <c r="O833" s="339"/>
      <c r="P833" s="339"/>
      <c r="Q833" s="339"/>
      <c r="R833" s="339"/>
      <c r="S833" s="339"/>
      <c r="T833" s="339"/>
      <c r="U833" s="339"/>
      <c r="V833" s="339"/>
      <c r="W833" s="339"/>
      <c r="X833" s="339"/>
      <c r="Y833" s="339"/>
      <c r="Z833" s="339"/>
    </row>
    <row r="834" ht="14.25" customHeight="1">
      <c r="A834" s="339"/>
      <c r="B834" s="339"/>
      <c r="C834" s="339"/>
      <c r="D834" s="339"/>
      <c r="E834" s="339"/>
      <c r="F834" s="339"/>
      <c r="G834" s="339"/>
      <c r="H834" s="339"/>
      <c r="I834" s="339"/>
      <c r="J834" s="339"/>
      <c r="K834" s="339"/>
      <c r="L834" s="339"/>
      <c r="M834" s="339"/>
      <c r="N834" s="339"/>
      <c r="O834" s="339"/>
      <c r="P834" s="339"/>
      <c r="Q834" s="339"/>
      <c r="R834" s="339"/>
      <c r="S834" s="339"/>
      <c r="T834" s="339"/>
      <c r="U834" s="339"/>
      <c r="V834" s="339"/>
      <c r="W834" s="339"/>
      <c r="X834" s="339"/>
      <c r="Y834" s="339"/>
      <c r="Z834" s="339"/>
    </row>
    <row r="835" ht="14.25" customHeight="1">
      <c r="A835" s="339"/>
      <c r="B835" s="339"/>
      <c r="C835" s="339"/>
      <c r="D835" s="339"/>
      <c r="E835" s="339"/>
      <c r="F835" s="339"/>
      <c r="G835" s="339"/>
      <c r="H835" s="339"/>
      <c r="I835" s="339"/>
      <c r="J835" s="339"/>
      <c r="K835" s="339"/>
      <c r="L835" s="339"/>
      <c r="M835" s="339"/>
      <c r="N835" s="339"/>
      <c r="O835" s="339"/>
      <c r="P835" s="339"/>
      <c r="Q835" s="339"/>
      <c r="R835" s="339"/>
      <c r="S835" s="339"/>
      <c r="T835" s="339"/>
      <c r="U835" s="339"/>
      <c r="V835" s="339"/>
      <c r="W835" s="339"/>
      <c r="X835" s="339"/>
      <c r="Y835" s="339"/>
      <c r="Z835" s="339"/>
    </row>
    <row r="836" ht="14.25" customHeight="1">
      <c r="A836" s="339"/>
      <c r="B836" s="339"/>
      <c r="C836" s="339"/>
      <c r="D836" s="339"/>
      <c r="E836" s="339"/>
      <c r="F836" s="339"/>
      <c r="G836" s="339"/>
      <c r="H836" s="339"/>
      <c r="I836" s="339"/>
      <c r="J836" s="339"/>
      <c r="K836" s="339"/>
      <c r="L836" s="339"/>
      <c r="M836" s="339"/>
      <c r="N836" s="339"/>
      <c r="O836" s="339"/>
      <c r="P836" s="339"/>
      <c r="Q836" s="339"/>
      <c r="R836" s="339"/>
      <c r="S836" s="339"/>
      <c r="T836" s="339"/>
      <c r="U836" s="339"/>
      <c r="V836" s="339"/>
      <c r="W836" s="339"/>
      <c r="X836" s="339"/>
      <c r="Y836" s="339"/>
      <c r="Z836" s="339"/>
    </row>
    <row r="837" ht="14.25" customHeight="1">
      <c r="A837" s="339"/>
      <c r="B837" s="339"/>
      <c r="C837" s="339"/>
      <c r="D837" s="339"/>
      <c r="E837" s="339"/>
      <c r="F837" s="339"/>
      <c r="G837" s="339"/>
      <c r="H837" s="339"/>
      <c r="I837" s="339"/>
      <c r="J837" s="339"/>
      <c r="K837" s="339"/>
      <c r="L837" s="339"/>
      <c r="M837" s="339"/>
      <c r="N837" s="339"/>
      <c r="O837" s="339"/>
      <c r="P837" s="339"/>
      <c r="Q837" s="339"/>
      <c r="R837" s="339"/>
      <c r="S837" s="339"/>
      <c r="T837" s="339"/>
      <c r="U837" s="339"/>
      <c r="V837" s="339"/>
      <c r="W837" s="339"/>
      <c r="X837" s="339"/>
      <c r="Y837" s="339"/>
      <c r="Z837" s="339"/>
    </row>
    <row r="838" ht="14.25" customHeight="1">
      <c r="A838" s="339"/>
      <c r="B838" s="339"/>
      <c r="C838" s="339"/>
      <c r="D838" s="339"/>
      <c r="E838" s="339"/>
      <c r="F838" s="339"/>
      <c r="G838" s="339"/>
      <c r="H838" s="339"/>
      <c r="I838" s="339"/>
      <c r="J838" s="339"/>
      <c r="K838" s="339"/>
      <c r="L838" s="339"/>
      <c r="M838" s="339"/>
      <c r="N838" s="339"/>
      <c r="O838" s="339"/>
      <c r="P838" s="339"/>
      <c r="Q838" s="339"/>
      <c r="R838" s="339"/>
      <c r="S838" s="339"/>
      <c r="T838" s="339"/>
      <c r="U838" s="339"/>
      <c r="V838" s="339"/>
      <c r="W838" s="339"/>
      <c r="X838" s="339"/>
      <c r="Y838" s="339"/>
      <c r="Z838" s="339"/>
    </row>
    <row r="839" ht="14.25" customHeight="1">
      <c r="A839" s="339"/>
      <c r="B839" s="339"/>
      <c r="C839" s="339"/>
      <c r="D839" s="339"/>
      <c r="E839" s="339"/>
      <c r="F839" s="339"/>
      <c r="G839" s="339"/>
      <c r="H839" s="339"/>
      <c r="I839" s="339"/>
      <c r="J839" s="339"/>
      <c r="K839" s="339"/>
      <c r="L839" s="339"/>
      <c r="M839" s="339"/>
      <c r="N839" s="339"/>
      <c r="O839" s="339"/>
      <c r="P839" s="339"/>
      <c r="Q839" s="339"/>
      <c r="R839" s="339"/>
      <c r="S839" s="339"/>
      <c r="T839" s="339"/>
      <c r="U839" s="339"/>
      <c r="V839" s="339"/>
      <c r="W839" s="339"/>
      <c r="X839" s="339"/>
      <c r="Y839" s="339"/>
      <c r="Z839" s="339"/>
    </row>
    <row r="840" ht="14.25" customHeight="1">
      <c r="A840" s="339"/>
      <c r="B840" s="339"/>
      <c r="C840" s="339"/>
      <c r="D840" s="339"/>
      <c r="E840" s="339"/>
      <c r="F840" s="339"/>
      <c r="G840" s="339"/>
      <c r="H840" s="339"/>
      <c r="I840" s="339"/>
      <c r="J840" s="339"/>
      <c r="K840" s="339"/>
      <c r="L840" s="339"/>
      <c r="M840" s="339"/>
      <c r="N840" s="339"/>
      <c r="O840" s="339"/>
      <c r="P840" s="339"/>
      <c r="Q840" s="339"/>
      <c r="R840" s="339"/>
      <c r="S840" s="339"/>
      <c r="T840" s="339"/>
      <c r="U840" s="339"/>
      <c r="V840" s="339"/>
      <c r="W840" s="339"/>
      <c r="X840" s="339"/>
      <c r="Y840" s="339"/>
      <c r="Z840" s="339"/>
    </row>
    <row r="841" ht="14.25" customHeight="1">
      <c r="A841" s="339"/>
      <c r="B841" s="339"/>
      <c r="C841" s="339"/>
      <c r="D841" s="339"/>
      <c r="E841" s="339"/>
      <c r="F841" s="339"/>
      <c r="G841" s="339"/>
      <c r="H841" s="339"/>
      <c r="I841" s="339"/>
      <c r="J841" s="339"/>
      <c r="K841" s="339"/>
      <c r="L841" s="339"/>
      <c r="M841" s="339"/>
      <c r="N841" s="339"/>
      <c r="O841" s="339"/>
      <c r="P841" s="339"/>
      <c r="Q841" s="339"/>
      <c r="R841" s="339"/>
      <c r="S841" s="339"/>
      <c r="T841" s="339"/>
      <c r="U841" s="339"/>
      <c r="V841" s="339"/>
      <c r="W841" s="339"/>
      <c r="X841" s="339"/>
      <c r="Y841" s="339"/>
      <c r="Z841" s="339"/>
    </row>
    <row r="842" ht="14.25" customHeight="1">
      <c r="A842" s="339"/>
      <c r="B842" s="339"/>
      <c r="C842" s="339"/>
      <c r="D842" s="339"/>
      <c r="E842" s="339"/>
      <c r="F842" s="339"/>
      <c r="G842" s="339"/>
      <c r="H842" s="339"/>
      <c r="I842" s="339"/>
      <c r="J842" s="339"/>
      <c r="K842" s="339"/>
      <c r="L842" s="339"/>
      <c r="M842" s="339"/>
      <c r="N842" s="339"/>
      <c r="O842" s="339"/>
      <c r="P842" s="339"/>
      <c r="Q842" s="339"/>
      <c r="R842" s="339"/>
      <c r="S842" s="339"/>
      <c r="T842" s="339"/>
      <c r="U842" s="339"/>
      <c r="V842" s="339"/>
      <c r="W842" s="339"/>
      <c r="X842" s="339"/>
      <c r="Y842" s="339"/>
      <c r="Z842" s="339"/>
    </row>
    <row r="843" ht="14.25" customHeight="1">
      <c r="A843" s="339"/>
      <c r="B843" s="339"/>
      <c r="C843" s="339"/>
      <c r="D843" s="339"/>
      <c r="E843" s="339"/>
      <c r="F843" s="339"/>
      <c r="G843" s="339"/>
      <c r="H843" s="339"/>
      <c r="I843" s="339"/>
      <c r="J843" s="339"/>
      <c r="K843" s="339"/>
      <c r="L843" s="339"/>
      <c r="M843" s="339"/>
      <c r="N843" s="339"/>
      <c r="O843" s="339"/>
      <c r="P843" s="339"/>
      <c r="Q843" s="339"/>
      <c r="R843" s="339"/>
      <c r="S843" s="339"/>
      <c r="T843" s="339"/>
      <c r="U843" s="339"/>
      <c r="V843" s="339"/>
      <c r="W843" s="339"/>
      <c r="X843" s="339"/>
      <c r="Y843" s="339"/>
      <c r="Z843" s="339"/>
    </row>
    <row r="844" ht="14.25" customHeight="1">
      <c r="A844" s="339"/>
      <c r="B844" s="339"/>
      <c r="C844" s="339"/>
      <c r="D844" s="339"/>
      <c r="E844" s="339"/>
      <c r="F844" s="339"/>
      <c r="G844" s="339"/>
      <c r="H844" s="339"/>
      <c r="I844" s="339"/>
      <c r="J844" s="339"/>
      <c r="K844" s="339"/>
      <c r="L844" s="339"/>
      <c r="M844" s="339"/>
      <c r="N844" s="339"/>
      <c r="O844" s="339"/>
      <c r="P844" s="339"/>
      <c r="Q844" s="339"/>
      <c r="R844" s="339"/>
      <c r="S844" s="339"/>
      <c r="T844" s="339"/>
      <c r="U844" s="339"/>
      <c r="V844" s="339"/>
      <c r="W844" s="339"/>
      <c r="X844" s="339"/>
      <c r="Y844" s="339"/>
      <c r="Z844" s="339"/>
    </row>
    <row r="845" ht="14.25" customHeight="1">
      <c r="A845" s="339"/>
      <c r="B845" s="339"/>
      <c r="C845" s="339"/>
      <c r="D845" s="339"/>
      <c r="E845" s="339"/>
      <c r="F845" s="339"/>
      <c r="G845" s="339"/>
      <c r="H845" s="339"/>
      <c r="I845" s="339"/>
      <c r="J845" s="339"/>
      <c r="K845" s="339"/>
      <c r="L845" s="339"/>
      <c r="M845" s="339"/>
      <c r="N845" s="339"/>
      <c r="O845" s="339"/>
      <c r="P845" s="339"/>
      <c r="Q845" s="339"/>
      <c r="R845" s="339"/>
      <c r="S845" s="339"/>
      <c r="T845" s="339"/>
      <c r="U845" s="339"/>
      <c r="V845" s="339"/>
      <c r="W845" s="339"/>
      <c r="X845" s="339"/>
      <c r="Y845" s="339"/>
      <c r="Z845" s="339"/>
    </row>
    <row r="846" ht="14.25" customHeight="1">
      <c r="A846" s="339"/>
      <c r="B846" s="339"/>
      <c r="C846" s="339"/>
      <c r="D846" s="339"/>
      <c r="E846" s="339"/>
      <c r="F846" s="339"/>
      <c r="G846" s="339"/>
      <c r="H846" s="339"/>
      <c r="I846" s="339"/>
      <c r="J846" s="339"/>
      <c r="K846" s="339"/>
      <c r="L846" s="339"/>
      <c r="M846" s="339"/>
      <c r="N846" s="339"/>
      <c r="O846" s="339"/>
      <c r="P846" s="339"/>
      <c r="Q846" s="339"/>
      <c r="R846" s="339"/>
      <c r="S846" s="339"/>
      <c r="T846" s="339"/>
      <c r="U846" s="339"/>
      <c r="V846" s="339"/>
      <c r="W846" s="339"/>
      <c r="X846" s="339"/>
      <c r="Y846" s="339"/>
      <c r="Z846" s="339"/>
    </row>
    <row r="847" ht="14.25" customHeight="1">
      <c r="A847" s="339"/>
      <c r="B847" s="339"/>
      <c r="C847" s="339"/>
      <c r="D847" s="339"/>
      <c r="E847" s="339"/>
      <c r="F847" s="339"/>
      <c r="G847" s="339"/>
      <c r="H847" s="339"/>
      <c r="I847" s="339"/>
      <c r="J847" s="339"/>
      <c r="K847" s="339"/>
      <c r="L847" s="339"/>
      <c r="M847" s="339"/>
      <c r="N847" s="339"/>
      <c r="O847" s="339"/>
      <c r="P847" s="339"/>
      <c r="Q847" s="339"/>
      <c r="R847" s="339"/>
      <c r="S847" s="339"/>
      <c r="T847" s="339"/>
      <c r="U847" s="339"/>
      <c r="V847" s="339"/>
      <c r="W847" s="339"/>
      <c r="X847" s="339"/>
      <c r="Y847" s="339"/>
      <c r="Z847" s="339"/>
    </row>
    <row r="848" ht="14.25" customHeight="1">
      <c r="A848" s="339"/>
      <c r="B848" s="339"/>
      <c r="C848" s="339"/>
      <c r="D848" s="339"/>
      <c r="E848" s="339"/>
      <c r="F848" s="339"/>
      <c r="G848" s="339"/>
      <c r="H848" s="339"/>
      <c r="I848" s="339"/>
      <c r="J848" s="339"/>
      <c r="K848" s="339"/>
      <c r="L848" s="339"/>
      <c r="M848" s="339"/>
      <c r="N848" s="339"/>
      <c r="O848" s="339"/>
      <c r="P848" s="339"/>
      <c r="Q848" s="339"/>
      <c r="R848" s="339"/>
      <c r="S848" s="339"/>
      <c r="T848" s="339"/>
      <c r="U848" s="339"/>
      <c r="V848" s="339"/>
      <c r="W848" s="339"/>
      <c r="X848" s="339"/>
      <c r="Y848" s="339"/>
      <c r="Z848" s="339"/>
    </row>
    <row r="849" ht="14.25" customHeight="1">
      <c r="A849" s="339"/>
      <c r="B849" s="339"/>
      <c r="C849" s="339"/>
      <c r="D849" s="339"/>
      <c r="E849" s="339"/>
      <c r="F849" s="339"/>
      <c r="G849" s="339"/>
      <c r="H849" s="339"/>
      <c r="I849" s="339"/>
      <c r="J849" s="339"/>
      <c r="K849" s="339"/>
      <c r="L849" s="339"/>
      <c r="M849" s="339"/>
      <c r="N849" s="339"/>
      <c r="O849" s="339"/>
      <c r="P849" s="339"/>
      <c r="Q849" s="339"/>
      <c r="R849" s="339"/>
      <c r="S849" s="339"/>
      <c r="T849" s="339"/>
      <c r="U849" s="339"/>
      <c r="V849" s="339"/>
      <c r="W849" s="339"/>
      <c r="X849" s="339"/>
      <c r="Y849" s="339"/>
      <c r="Z849" s="339"/>
    </row>
    <row r="850" ht="14.25" customHeight="1">
      <c r="A850" s="339"/>
      <c r="B850" s="339"/>
      <c r="C850" s="339"/>
      <c r="D850" s="339"/>
      <c r="E850" s="339"/>
      <c r="F850" s="339"/>
      <c r="G850" s="339"/>
      <c r="H850" s="339"/>
      <c r="I850" s="339"/>
      <c r="J850" s="339"/>
      <c r="K850" s="339"/>
      <c r="L850" s="339"/>
      <c r="M850" s="339"/>
      <c r="N850" s="339"/>
      <c r="O850" s="339"/>
      <c r="P850" s="339"/>
      <c r="Q850" s="339"/>
      <c r="R850" s="339"/>
      <c r="S850" s="339"/>
      <c r="T850" s="339"/>
      <c r="U850" s="339"/>
      <c r="V850" s="339"/>
      <c r="W850" s="339"/>
      <c r="X850" s="339"/>
      <c r="Y850" s="339"/>
      <c r="Z850" s="339"/>
    </row>
    <row r="851" ht="14.25" customHeight="1">
      <c r="A851" s="339"/>
      <c r="B851" s="339"/>
      <c r="C851" s="339"/>
      <c r="D851" s="339"/>
      <c r="E851" s="339"/>
      <c r="F851" s="339"/>
      <c r="G851" s="339"/>
      <c r="H851" s="339"/>
      <c r="I851" s="339"/>
      <c r="J851" s="339"/>
      <c r="K851" s="339"/>
      <c r="L851" s="339"/>
      <c r="M851" s="339"/>
      <c r="N851" s="339"/>
      <c r="O851" s="339"/>
      <c r="P851" s="339"/>
      <c r="Q851" s="339"/>
      <c r="R851" s="339"/>
      <c r="S851" s="339"/>
      <c r="T851" s="339"/>
      <c r="U851" s="339"/>
      <c r="V851" s="339"/>
      <c r="W851" s="339"/>
      <c r="X851" s="339"/>
      <c r="Y851" s="339"/>
      <c r="Z851" s="339"/>
    </row>
    <row r="852" ht="14.25" customHeight="1">
      <c r="A852" s="339"/>
      <c r="B852" s="339"/>
      <c r="C852" s="339"/>
      <c r="D852" s="339"/>
      <c r="E852" s="339"/>
      <c r="F852" s="339"/>
      <c r="G852" s="339"/>
      <c r="H852" s="339"/>
      <c r="I852" s="339"/>
      <c r="J852" s="339"/>
      <c r="K852" s="339"/>
      <c r="L852" s="339"/>
      <c r="M852" s="339"/>
      <c r="N852" s="339"/>
      <c r="O852" s="339"/>
      <c r="P852" s="339"/>
      <c r="Q852" s="339"/>
      <c r="R852" s="339"/>
      <c r="S852" s="339"/>
      <c r="T852" s="339"/>
      <c r="U852" s="339"/>
      <c r="V852" s="339"/>
      <c r="W852" s="339"/>
      <c r="X852" s="339"/>
      <c r="Y852" s="339"/>
      <c r="Z852" s="339"/>
    </row>
    <row r="853" ht="14.25" customHeight="1">
      <c r="A853" s="339"/>
      <c r="B853" s="339"/>
      <c r="C853" s="339"/>
      <c r="D853" s="339"/>
      <c r="E853" s="339"/>
      <c r="F853" s="339"/>
      <c r="G853" s="339"/>
      <c r="H853" s="339"/>
      <c r="I853" s="339"/>
      <c r="J853" s="339"/>
      <c r="K853" s="339"/>
      <c r="L853" s="339"/>
      <c r="M853" s="339"/>
      <c r="N853" s="339"/>
      <c r="O853" s="339"/>
      <c r="P853" s="339"/>
      <c r="Q853" s="339"/>
      <c r="R853" s="339"/>
      <c r="S853" s="339"/>
      <c r="T853" s="339"/>
      <c r="U853" s="339"/>
      <c r="V853" s="339"/>
      <c r="W853" s="339"/>
      <c r="X853" s="339"/>
      <c r="Y853" s="339"/>
      <c r="Z853" s="339"/>
    </row>
    <row r="854" ht="14.25" customHeight="1">
      <c r="A854" s="339"/>
      <c r="B854" s="339"/>
      <c r="C854" s="339"/>
      <c r="D854" s="339"/>
      <c r="E854" s="339"/>
      <c r="F854" s="339"/>
      <c r="G854" s="339"/>
      <c r="H854" s="339"/>
      <c r="I854" s="339"/>
      <c r="J854" s="339"/>
      <c r="K854" s="339"/>
      <c r="L854" s="339"/>
      <c r="M854" s="339"/>
      <c r="N854" s="339"/>
      <c r="O854" s="339"/>
      <c r="P854" s="339"/>
      <c r="Q854" s="339"/>
      <c r="R854" s="339"/>
      <c r="S854" s="339"/>
      <c r="T854" s="339"/>
      <c r="U854" s="339"/>
      <c r="V854" s="339"/>
      <c r="W854" s="339"/>
      <c r="X854" s="339"/>
      <c r="Y854" s="339"/>
      <c r="Z854" s="339"/>
    </row>
    <row r="855" ht="14.25" customHeight="1">
      <c r="A855" s="339"/>
      <c r="B855" s="339"/>
      <c r="C855" s="339"/>
      <c r="D855" s="339"/>
      <c r="E855" s="339"/>
      <c r="F855" s="339"/>
      <c r="G855" s="339"/>
      <c r="H855" s="339"/>
      <c r="I855" s="339"/>
      <c r="J855" s="339"/>
      <c r="K855" s="339"/>
      <c r="L855" s="339"/>
      <c r="M855" s="339"/>
      <c r="N855" s="339"/>
      <c r="O855" s="339"/>
      <c r="P855" s="339"/>
      <c r="Q855" s="339"/>
      <c r="R855" s="339"/>
      <c r="S855" s="339"/>
      <c r="T855" s="339"/>
      <c r="U855" s="339"/>
      <c r="V855" s="339"/>
      <c r="W855" s="339"/>
      <c r="X855" s="339"/>
      <c r="Y855" s="339"/>
      <c r="Z855" s="339"/>
    </row>
    <row r="856" ht="14.25" customHeight="1">
      <c r="A856" s="339"/>
      <c r="B856" s="339"/>
      <c r="C856" s="339"/>
      <c r="D856" s="339"/>
      <c r="E856" s="339"/>
      <c r="F856" s="339"/>
      <c r="G856" s="339"/>
      <c r="H856" s="339"/>
      <c r="I856" s="339"/>
      <c r="J856" s="339"/>
      <c r="K856" s="339"/>
      <c r="L856" s="339"/>
      <c r="M856" s="339"/>
      <c r="N856" s="339"/>
      <c r="O856" s="339"/>
      <c r="P856" s="339"/>
      <c r="Q856" s="339"/>
      <c r="R856" s="339"/>
      <c r="S856" s="339"/>
      <c r="T856" s="339"/>
      <c r="U856" s="339"/>
      <c r="V856" s="339"/>
      <c r="W856" s="339"/>
      <c r="X856" s="339"/>
      <c r="Y856" s="339"/>
      <c r="Z856" s="339"/>
    </row>
    <row r="857" ht="14.25" customHeight="1">
      <c r="A857" s="339"/>
      <c r="B857" s="339"/>
      <c r="C857" s="339"/>
      <c r="D857" s="339"/>
      <c r="E857" s="339"/>
      <c r="F857" s="339"/>
      <c r="G857" s="339"/>
      <c r="H857" s="339"/>
      <c r="I857" s="339"/>
      <c r="J857" s="339"/>
      <c r="K857" s="339"/>
      <c r="L857" s="339"/>
      <c r="M857" s="339"/>
      <c r="N857" s="339"/>
      <c r="O857" s="339"/>
      <c r="P857" s="339"/>
      <c r="Q857" s="339"/>
      <c r="R857" s="339"/>
      <c r="S857" s="339"/>
      <c r="T857" s="339"/>
      <c r="U857" s="339"/>
      <c r="V857" s="339"/>
      <c r="W857" s="339"/>
      <c r="X857" s="339"/>
      <c r="Y857" s="339"/>
      <c r="Z857" s="339"/>
    </row>
    <row r="858" ht="14.25" customHeight="1">
      <c r="A858" s="339"/>
      <c r="B858" s="339"/>
      <c r="C858" s="339"/>
      <c r="D858" s="339"/>
      <c r="E858" s="339"/>
      <c r="F858" s="339"/>
      <c r="G858" s="339"/>
      <c r="H858" s="339"/>
      <c r="I858" s="339"/>
      <c r="J858" s="339"/>
      <c r="K858" s="339"/>
      <c r="L858" s="339"/>
      <c r="M858" s="339"/>
      <c r="N858" s="339"/>
      <c r="O858" s="339"/>
      <c r="P858" s="339"/>
      <c r="Q858" s="339"/>
      <c r="R858" s="339"/>
      <c r="S858" s="339"/>
      <c r="T858" s="339"/>
      <c r="U858" s="339"/>
      <c r="V858" s="339"/>
      <c r="W858" s="339"/>
      <c r="X858" s="339"/>
      <c r="Y858" s="339"/>
      <c r="Z858" s="339"/>
    </row>
    <row r="859" ht="14.25" customHeight="1">
      <c r="A859" s="339"/>
      <c r="B859" s="339"/>
      <c r="C859" s="339"/>
      <c r="D859" s="339"/>
      <c r="E859" s="339"/>
      <c r="F859" s="339"/>
      <c r="G859" s="339"/>
      <c r="H859" s="339"/>
      <c r="I859" s="339"/>
      <c r="J859" s="339"/>
      <c r="K859" s="339"/>
      <c r="L859" s="339"/>
      <c r="M859" s="339"/>
      <c r="N859" s="339"/>
      <c r="O859" s="339"/>
      <c r="P859" s="339"/>
      <c r="Q859" s="339"/>
      <c r="R859" s="339"/>
      <c r="S859" s="339"/>
      <c r="T859" s="339"/>
      <c r="U859" s="339"/>
      <c r="V859" s="339"/>
      <c r="W859" s="339"/>
      <c r="X859" s="339"/>
      <c r="Y859" s="339"/>
      <c r="Z859" s="339"/>
    </row>
    <row r="860" ht="14.25" customHeight="1">
      <c r="A860" s="339"/>
      <c r="B860" s="339"/>
      <c r="C860" s="339"/>
      <c r="D860" s="339"/>
      <c r="E860" s="339"/>
      <c r="F860" s="339"/>
      <c r="G860" s="339"/>
      <c r="H860" s="339"/>
      <c r="I860" s="339"/>
      <c r="J860" s="339"/>
      <c r="K860" s="339"/>
      <c r="L860" s="339"/>
      <c r="M860" s="339"/>
      <c r="N860" s="339"/>
      <c r="O860" s="339"/>
      <c r="P860" s="339"/>
      <c r="Q860" s="339"/>
      <c r="R860" s="339"/>
      <c r="S860" s="339"/>
      <c r="T860" s="339"/>
      <c r="U860" s="339"/>
      <c r="V860" s="339"/>
      <c r="W860" s="339"/>
      <c r="X860" s="339"/>
      <c r="Y860" s="339"/>
      <c r="Z860" s="339"/>
    </row>
    <row r="861" ht="14.25" customHeight="1">
      <c r="A861" s="339"/>
      <c r="B861" s="339"/>
      <c r="C861" s="339"/>
      <c r="D861" s="339"/>
      <c r="E861" s="339"/>
      <c r="F861" s="339"/>
      <c r="G861" s="339"/>
      <c r="H861" s="339"/>
      <c r="I861" s="339"/>
      <c r="J861" s="339"/>
      <c r="K861" s="339"/>
      <c r="L861" s="339"/>
      <c r="M861" s="339"/>
      <c r="N861" s="339"/>
      <c r="O861" s="339"/>
      <c r="P861" s="339"/>
      <c r="Q861" s="339"/>
      <c r="R861" s="339"/>
      <c r="S861" s="339"/>
      <c r="T861" s="339"/>
      <c r="U861" s="339"/>
      <c r="V861" s="339"/>
      <c r="W861" s="339"/>
      <c r="X861" s="339"/>
      <c r="Y861" s="339"/>
      <c r="Z861" s="339"/>
    </row>
    <row r="862" ht="14.25" customHeight="1">
      <c r="A862" s="339"/>
      <c r="B862" s="339"/>
      <c r="C862" s="339"/>
      <c r="D862" s="339"/>
      <c r="E862" s="339"/>
      <c r="F862" s="339"/>
      <c r="G862" s="339"/>
      <c r="H862" s="339"/>
      <c r="I862" s="339"/>
      <c r="J862" s="339"/>
      <c r="K862" s="339"/>
      <c r="L862" s="339"/>
      <c r="M862" s="339"/>
      <c r="N862" s="339"/>
      <c r="O862" s="339"/>
      <c r="P862" s="339"/>
      <c r="Q862" s="339"/>
      <c r="R862" s="339"/>
      <c r="S862" s="339"/>
      <c r="T862" s="339"/>
      <c r="U862" s="339"/>
      <c r="V862" s="339"/>
      <c r="W862" s="339"/>
      <c r="X862" s="339"/>
      <c r="Y862" s="339"/>
      <c r="Z862" s="339"/>
    </row>
    <row r="863" ht="14.25" customHeight="1">
      <c r="A863" s="339"/>
      <c r="B863" s="339"/>
      <c r="C863" s="339"/>
      <c r="D863" s="339"/>
      <c r="E863" s="339"/>
      <c r="F863" s="339"/>
      <c r="G863" s="339"/>
      <c r="H863" s="339"/>
      <c r="I863" s="339"/>
      <c r="J863" s="339"/>
      <c r="K863" s="339"/>
      <c r="L863" s="339"/>
      <c r="M863" s="339"/>
      <c r="N863" s="339"/>
      <c r="O863" s="339"/>
      <c r="P863" s="339"/>
      <c r="Q863" s="339"/>
      <c r="R863" s="339"/>
      <c r="S863" s="339"/>
      <c r="T863" s="339"/>
      <c r="U863" s="339"/>
      <c r="V863" s="339"/>
      <c r="W863" s="339"/>
      <c r="X863" s="339"/>
      <c r="Y863" s="339"/>
      <c r="Z863" s="339"/>
    </row>
    <row r="864" ht="14.25" customHeight="1">
      <c r="A864" s="339"/>
      <c r="B864" s="339"/>
      <c r="C864" s="339"/>
      <c r="D864" s="339"/>
      <c r="E864" s="339"/>
      <c r="F864" s="339"/>
      <c r="G864" s="339"/>
      <c r="H864" s="339"/>
      <c r="I864" s="339"/>
      <c r="J864" s="339"/>
      <c r="K864" s="339"/>
      <c r="L864" s="339"/>
      <c r="M864" s="339"/>
      <c r="N864" s="339"/>
      <c r="O864" s="339"/>
      <c r="P864" s="339"/>
      <c r="Q864" s="339"/>
      <c r="R864" s="339"/>
      <c r="S864" s="339"/>
      <c r="T864" s="339"/>
      <c r="U864" s="339"/>
      <c r="V864" s="339"/>
      <c r="W864" s="339"/>
      <c r="X864" s="339"/>
      <c r="Y864" s="339"/>
      <c r="Z864" s="339"/>
    </row>
    <row r="865" ht="14.25" customHeight="1">
      <c r="A865" s="339"/>
      <c r="B865" s="339"/>
      <c r="C865" s="339"/>
      <c r="D865" s="339"/>
      <c r="E865" s="339"/>
      <c r="F865" s="339"/>
      <c r="G865" s="339"/>
      <c r="H865" s="339"/>
      <c r="I865" s="339"/>
      <c r="J865" s="339"/>
      <c r="K865" s="339"/>
      <c r="L865" s="339"/>
      <c r="M865" s="339"/>
      <c r="N865" s="339"/>
      <c r="O865" s="339"/>
      <c r="P865" s="339"/>
      <c r="Q865" s="339"/>
      <c r="R865" s="339"/>
      <c r="S865" s="339"/>
      <c r="T865" s="339"/>
      <c r="U865" s="339"/>
      <c r="V865" s="339"/>
      <c r="W865" s="339"/>
      <c r="X865" s="339"/>
      <c r="Y865" s="339"/>
      <c r="Z865" s="339"/>
    </row>
    <row r="866" ht="14.25" customHeight="1">
      <c r="A866" s="339"/>
      <c r="B866" s="339"/>
      <c r="C866" s="339"/>
      <c r="D866" s="339"/>
      <c r="E866" s="339"/>
      <c r="F866" s="339"/>
      <c r="G866" s="339"/>
      <c r="H866" s="339"/>
      <c r="I866" s="339"/>
      <c r="J866" s="339"/>
      <c r="K866" s="339"/>
      <c r="L866" s="339"/>
      <c r="M866" s="339"/>
      <c r="N866" s="339"/>
      <c r="O866" s="339"/>
      <c r="P866" s="339"/>
      <c r="Q866" s="339"/>
      <c r="R866" s="339"/>
      <c r="S866" s="339"/>
      <c r="T866" s="339"/>
      <c r="U866" s="339"/>
      <c r="V866" s="339"/>
      <c r="W866" s="339"/>
      <c r="X866" s="339"/>
      <c r="Y866" s="339"/>
      <c r="Z866" s="339"/>
    </row>
    <row r="867" ht="14.25" customHeight="1">
      <c r="A867" s="339"/>
      <c r="B867" s="339"/>
      <c r="C867" s="339"/>
      <c r="D867" s="339"/>
      <c r="E867" s="339"/>
      <c r="F867" s="339"/>
      <c r="G867" s="339"/>
      <c r="H867" s="339"/>
      <c r="I867" s="339"/>
      <c r="J867" s="339"/>
      <c r="K867" s="339"/>
      <c r="L867" s="339"/>
      <c r="M867" s="339"/>
      <c r="N867" s="339"/>
      <c r="O867" s="339"/>
      <c r="P867" s="339"/>
      <c r="Q867" s="339"/>
      <c r="R867" s="339"/>
      <c r="S867" s="339"/>
      <c r="T867" s="339"/>
      <c r="U867" s="339"/>
      <c r="V867" s="339"/>
      <c r="W867" s="339"/>
      <c r="X867" s="339"/>
      <c r="Y867" s="339"/>
      <c r="Z867" s="339"/>
    </row>
    <row r="868" ht="14.25" customHeight="1">
      <c r="A868" s="339"/>
      <c r="B868" s="339"/>
      <c r="C868" s="339"/>
      <c r="D868" s="339"/>
      <c r="E868" s="339"/>
      <c r="F868" s="339"/>
      <c r="G868" s="339"/>
      <c r="H868" s="339"/>
      <c r="I868" s="339"/>
      <c r="J868" s="339"/>
      <c r="K868" s="339"/>
      <c r="L868" s="339"/>
      <c r="M868" s="339"/>
      <c r="N868" s="339"/>
      <c r="O868" s="339"/>
      <c r="P868" s="339"/>
      <c r="Q868" s="339"/>
      <c r="R868" s="339"/>
      <c r="S868" s="339"/>
      <c r="T868" s="339"/>
      <c r="U868" s="339"/>
      <c r="V868" s="339"/>
      <c r="W868" s="339"/>
      <c r="X868" s="339"/>
      <c r="Y868" s="339"/>
      <c r="Z868" s="339"/>
    </row>
    <row r="869" ht="14.25" customHeight="1">
      <c r="A869" s="339"/>
      <c r="B869" s="339"/>
      <c r="C869" s="339"/>
      <c r="D869" s="339"/>
      <c r="E869" s="339"/>
      <c r="F869" s="339"/>
      <c r="G869" s="339"/>
      <c r="H869" s="339"/>
      <c r="I869" s="339"/>
      <c r="J869" s="339"/>
      <c r="K869" s="339"/>
      <c r="L869" s="339"/>
      <c r="M869" s="339"/>
      <c r="N869" s="339"/>
      <c r="O869" s="339"/>
      <c r="P869" s="339"/>
      <c r="Q869" s="339"/>
      <c r="R869" s="339"/>
      <c r="S869" s="339"/>
      <c r="T869" s="339"/>
      <c r="U869" s="339"/>
      <c r="V869" s="339"/>
      <c r="W869" s="339"/>
      <c r="X869" s="339"/>
      <c r="Y869" s="339"/>
      <c r="Z869" s="339"/>
    </row>
    <row r="870" ht="14.25" customHeight="1">
      <c r="A870" s="339"/>
      <c r="B870" s="339"/>
      <c r="C870" s="339"/>
      <c r="D870" s="339"/>
      <c r="E870" s="339"/>
      <c r="F870" s="339"/>
      <c r="G870" s="339"/>
      <c r="H870" s="339"/>
      <c r="I870" s="339"/>
      <c r="J870" s="339"/>
      <c r="K870" s="339"/>
      <c r="L870" s="339"/>
      <c r="M870" s="339"/>
      <c r="N870" s="339"/>
      <c r="O870" s="339"/>
      <c r="P870" s="339"/>
      <c r="Q870" s="339"/>
      <c r="R870" s="339"/>
      <c r="S870" s="339"/>
      <c r="T870" s="339"/>
      <c r="U870" s="339"/>
      <c r="V870" s="339"/>
      <c r="W870" s="339"/>
      <c r="X870" s="339"/>
      <c r="Y870" s="339"/>
      <c r="Z870" s="339"/>
    </row>
    <row r="871" ht="14.25" customHeight="1">
      <c r="A871" s="339"/>
      <c r="B871" s="339"/>
      <c r="C871" s="339"/>
      <c r="D871" s="339"/>
      <c r="E871" s="339"/>
      <c r="F871" s="339"/>
      <c r="G871" s="339"/>
      <c r="H871" s="339"/>
      <c r="I871" s="339"/>
      <c r="J871" s="339"/>
      <c r="K871" s="339"/>
      <c r="L871" s="339"/>
      <c r="M871" s="339"/>
      <c r="N871" s="339"/>
      <c r="O871" s="339"/>
      <c r="P871" s="339"/>
      <c r="Q871" s="339"/>
      <c r="R871" s="339"/>
      <c r="S871" s="339"/>
      <c r="T871" s="339"/>
      <c r="U871" s="339"/>
      <c r="V871" s="339"/>
      <c r="W871" s="339"/>
      <c r="X871" s="339"/>
      <c r="Y871" s="339"/>
      <c r="Z871" s="339"/>
    </row>
    <row r="872" ht="14.25" customHeight="1">
      <c r="A872" s="339"/>
      <c r="B872" s="339"/>
      <c r="C872" s="339"/>
      <c r="D872" s="339"/>
      <c r="E872" s="339"/>
      <c r="F872" s="339"/>
      <c r="G872" s="339"/>
      <c r="H872" s="339"/>
      <c r="I872" s="339"/>
      <c r="J872" s="339"/>
      <c r="K872" s="339"/>
      <c r="L872" s="339"/>
      <c r="M872" s="339"/>
      <c r="N872" s="339"/>
      <c r="O872" s="339"/>
      <c r="P872" s="339"/>
      <c r="Q872" s="339"/>
      <c r="R872" s="339"/>
      <c r="S872" s="339"/>
      <c r="T872" s="339"/>
      <c r="U872" s="339"/>
      <c r="V872" s="339"/>
      <c r="W872" s="339"/>
      <c r="X872" s="339"/>
      <c r="Y872" s="339"/>
      <c r="Z872" s="339"/>
    </row>
    <row r="873" ht="14.25" customHeight="1">
      <c r="A873" s="339"/>
      <c r="B873" s="339"/>
      <c r="C873" s="339"/>
      <c r="D873" s="339"/>
      <c r="E873" s="339"/>
      <c r="F873" s="339"/>
      <c r="G873" s="339"/>
      <c r="H873" s="339"/>
      <c r="I873" s="339"/>
      <c r="J873" s="339"/>
      <c r="K873" s="339"/>
      <c r="L873" s="339"/>
      <c r="M873" s="339"/>
      <c r="N873" s="339"/>
      <c r="O873" s="339"/>
      <c r="P873" s="339"/>
      <c r="Q873" s="339"/>
      <c r="R873" s="339"/>
      <c r="S873" s="339"/>
      <c r="T873" s="339"/>
      <c r="U873" s="339"/>
      <c r="V873" s="339"/>
      <c r="W873" s="339"/>
      <c r="X873" s="339"/>
      <c r="Y873" s="339"/>
      <c r="Z873" s="339"/>
    </row>
    <row r="874" ht="14.25" customHeight="1">
      <c r="A874" s="339"/>
      <c r="B874" s="339"/>
      <c r="C874" s="339"/>
      <c r="D874" s="339"/>
      <c r="E874" s="339"/>
      <c r="F874" s="339"/>
      <c r="G874" s="339"/>
      <c r="H874" s="339"/>
      <c r="I874" s="339"/>
      <c r="J874" s="339"/>
      <c r="K874" s="339"/>
      <c r="L874" s="339"/>
      <c r="M874" s="339"/>
      <c r="N874" s="339"/>
      <c r="O874" s="339"/>
      <c r="P874" s="339"/>
      <c r="Q874" s="339"/>
      <c r="R874" s="339"/>
      <c r="S874" s="339"/>
      <c r="T874" s="339"/>
      <c r="U874" s="339"/>
      <c r="V874" s="339"/>
      <c r="W874" s="339"/>
      <c r="X874" s="339"/>
      <c r="Y874" s="339"/>
      <c r="Z874" s="339"/>
    </row>
    <row r="875" ht="14.25" customHeight="1">
      <c r="A875" s="339"/>
      <c r="B875" s="339"/>
      <c r="C875" s="339"/>
      <c r="D875" s="339"/>
      <c r="E875" s="339"/>
      <c r="F875" s="339"/>
      <c r="G875" s="339"/>
      <c r="H875" s="339"/>
      <c r="I875" s="339"/>
      <c r="J875" s="339"/>
      <c r="K875" s="339"/>
      <c r="L875" s="339"/>
      <c r="M875" s="339"/>
      <c r="N875" s="339"/>
      <c r="O875" s="339"/>
      <c r="P875" s="339"/>
      <c r="Q875" s="339"/>
      <c r="R875" s="339"/>
      <c r="S875" s="339"/>
      <c r="T875" s="339"/>
      <c r="U875" s="339"/>
      <c r="V875" s="339"/>
      <c r="W875" s="339"/>
      <c r="X875" s="339"/>
      <c r="Y875" s="339"/>
      <c r="Z875" s="339"/>
    </row>
    <row r="876" ht="14.25" customHeight="1">
      <c r="A876" s="339"/>
      <c r="B876" s="339"/>
      <c r="C876" s="339"/>
      <c r="D876" s="339"/>
      <c r="E876" s="339"/>
      <c r="F876" s="339"/>
      <c r="G876" s="339"/>
      <c r="H876" s="339"/>
      <c r="I876" s="339"/>
      <c r="J876" s="339"/>
      <c r="K876" s="339"/>
      <c r="L876" s="339"/>
      <c r="M876" s="339"/>
      <c r="N876" s="339"/>
      <c r="O876" s="339"/>
      <c r="P876" s="339"/>
      <c r="Q876" s="339"/>
      <c r="R876" s="339"/>
      <c r="S876" s="339"/>
      <c r="T876" s="339"/>
      <c r="U876" s="339"/>
      <c r="V876" s="339"/>
      <c r="W876" s="339"/>
      <c r="X876" s="339"/>
      <c r="Y876" s="339"/>
      <c r="Z876" s="339"/>
    </row>
    <row r="877" ht="14.25" customHeight="1">
      <c r="A877" s="339"/>
      <c r="B877" s="339"/>
      <c r="C877" s="339"/>
      <c r="D877" s="339"/>
      <c r="E877" s="339"/>
      <c r="F877" s="339"/>
      <c r="G877" s="339"/>
      <c r="H877" s="339"/>
      <c r="I877" s="339"/>
      <c r="J877" s="339"/>
      <c r="K877" s="339"/>
      <c r="L877" s="339"/>
      <c r="M877" s="339"/>
      <c r="N877" s="339"/>
      <c r="O877" s="339"/>
      <c r="P877" s="339"/>
      <c r="Q877" s="339"/>
      <c r="R877" s="339"/>
      <c r="S877" s="339"/>
      <c r="T877" s="339"/>
      <c r="U877" s="339"/>
      <c r="V877" s="339"/>
      <c r="W877" s="339"/>
      <c r="X877" s="339"/>
      <c r="Y877" s="339"/>
      <c r="Z877" s="339"/>
    </row>
    <row r="878" ht="14.25" customHeight="1">
      <c r="A878" s="339"/>
      <c r="B878" s="339"/>
      <c r="C878" s="339"/>
      <c r="D878" s="339"/>
      <c r="E878" s="339"/>
      <c r="F878" s="339"/>
      <c r="G878" s="339"/>
      <c r="H878" s="339"/>
      <c r="I878" s="339"/>
      <c r="J878" s="339"/>
      <c r="K878" s="339"/>
      <c r="L878" s="339"/>
      <c r="M878" s="339"/>
      <c r="N878" s="339"/>
      <c r="O878" s="339"/>
      <c r="P878" s="339"/>
      <c r="Q878" s="339"/>
      <c r="R878" s="339"/>
      <c r="S878" s="339"/>
      <c r="T878" s="339"/>
      <c r="U878" s="339"/>
      <c r="V878" s="339"/>
      <c r="W878" s="339"/>
      <c r="X878" s="339"/>
      <c r="Y878" s="339"/>
      <c r="Z878" s="339"/>
    </row>
    <row r="879" ht="14.25" customHeight="1">
      <c r="A879" s="339"/>
      <c r="B879" s="339"/>
      <c r="C879" s="339"/>
      <c r="D879" s="339"/>
      <c r="E879" s="339"/>
      <c r="F879" s="339"/>
      <c r="G879" s="339"/>
      <c r="H879" s="339"/>
      <c r="I879" s="339"/>
      <c r="J879" s="339"/>
      <c r="K879" s="339"/>
      <c r="L879" s="339"/>
      <c r="M879" s="339"/>
      <c r="N879" s="339"/>
      <c r="O879" s="339"/>
      <c r="P879" s="339"/>
      <c r="Q879" s="339"/>
      <c r="R879" s="339"/>
      <c r="S879" s="339"/>
      <c r="T879" s="339"/>
      <c r="U879" s="339"/>
      <c r="V879" s="339"/>
      <c r="W879" s="339"/>
      <c r="X879" s="339"/>
      <c r="Y879" s="339"/>
      <c r="Z879" s="339"/>
    </row>
    <row r="880" ht="14.25" customHeight="1">
      <c r="A880" s="339"/>
      <c r="B880" s="339"/>
      <c r="C880" s="339"/>
      <c r="D880" s="339"/>
      <c r="E880" s="339"/>
      <c r="F880" s="339"/>
      <c r="G880" s="339"/>
      <c r="H880" s="339"/>
      <c r="I880" s="339"/>
      <c r="J880" s="339"/>
      <c r="K880" s="339"/>
      <c r="L880" s="339"/>
      <c r="M880" s="339"/>
      <c r="N880" s="339"/>
      <c r="O880" s="339"/>
      <c r="P880" s="339"/>
      <c r="Q880" s="339"/>
      <c r="R880" s="339"/>
      <c r="S880" s="339"/>
      <c r="T880" s="339"/>
      <c r="U880" s="339"/>
      <c r="V880" s="339"/>
      <c r="W880" s="339"/>
      <c r="X880" s="339"/>
      <c r="Y880" s="339"/>
      <c r="Z880" s="339"/>
    </row>
    <row r="881" ht="14.25" customHeight="1">
      <c r="A881" s="339"/>
      <c r="B881" s="339"/>
      <c r="C881" s="339"/>
      <c r="D881" s="339"/>
      <c r="E881" s="339"/>
      <c r="F881" s="339"/>
      <c r="G881" s="339"/>
      <c r="H881" s="339"/>
      <c r="I881" s="339"/>
      <c r="J881" s="339"/>
      <c r="K881" s="339"/>
      <c r="L881" s="339"/>
      <c r="M881" s="339"/>
      <c r="N881" s="339"/>
      <c r="O881" s="339"/>
      <c r="P881" s="339"/>
      <c r="Q881" s="339"/>
      <c r="R881" s="339"/>
      <c r="S881" s="339"/>
      <c r="T881" s="339"/>
      <c r="U881" s="339"/>
      <c r="V881" s="339"/>
      <c r="W881" s="339"/>
      <c r="X881" s="339"/>
      <c r="Y881" s="339"/>
      <c r="Z881" s="339"/>
    </row>
    <row r="882" ht="14.25" customHeight="1">
      <c r="A882" s="339"/>
      <c r="B882" s="339"/>
      <c r="C882" s="339"/>
      <c r="D882" s="339"/>
      <c r="E882" s="339"/>
      <c r="F882" s="339"/>
      <c r="G882" s="339"/>
      <c r="H882" s="339"/>
      <c r="I882" s="339"/>
      <c r="J882" s="339"/>
      <c r="K882" s="339"/>
      <c r="L882" s="339"/>
      <c r="M882" s="339"/>
      <c r="N882" s="339"/>
      <c r="O882" s="339"/>
      <c r="P882" s="339"/>
      <c r="Q882" s="339"/>
      <c r="R882" s="339"/>
      <c r="S882" s="339"/>
      <c r="T882" s="339"/>
      <c r="U882" s="339"/>
      <c r="V882" s="339"/>
      <c r="W882" s="339"/>
      <c r="X882" s="339"/>
      <c r="Y882" s="339"/>
      <c r="Z882" s="339"/>
    </row>
    <row r="883" ht="14.25" customHeight="1">
      <c r="A883" s="339"/>
      <c r="B883" s="339"/>
      <c r="C883" s="339"/>
      <c r="D883" s="339"/>
      <c r="E883" s="339"/>
      <c r="F883" s="339"/>
      <c r="G883" s="339"/>
      <c r="H883" s="339"/>
      <c r="I883" s="339"/>
      <c r="J883" s="339"/>
      <c r="K883" s="339"/>
      <c r="L883" s="339"/>
      <c r="M883" s="339"/>
      <c r="N883" s="339"/>
      <c r="O883" s="339"/>
      <c r="P883" s="339"/>
      <c r="Q883" s="339"/>
      <c r="R883" s="339"/>
      <c r="S883" s="339"/>
      <c r="T883" s="339"/>
      <c r="U883" s="339"/>
      <c r="V883" s="339"/>
      <c r="W883" s="339"/>
      <c r="X883" s="339"/>
      <c r="Y883" s="339"/>
      <c r="Z883" s="339"/>
    </row>
    <row r="884" ht="14.25" customHeight="1">
      <c r="A884" s="339"/>
      <c r="B884" s="339"/>
      <c r="C884" s="339"/>
      <c r="D884" s="339"/>
      <c r="E884" s="339"/>
      <c r="F884" s="339"/>
      <c r="G884" s="339"/>
      <c r="H884" s="339"/>
      <c r="I884" s="339"/>
      <c r="J884" s="339"/>
      <c r="K884" s="339"/>
      <c r="L884" s="339"/>
      <c r="M884" s="339"/>
      <c r="N884" s="339"/>
      <c r="O884" s="339"/>
      <c r="P884" s="339"/>
      <c r="Q884" s="339"/>
      <c r="R884" s="339"/>
      <c r="S884" s="339"/>
      <c r="T884" s="339"/>
      <c r="U884" s="339"/>
      <c r="V884" s="339"/>
      <c r="W884" s="339"/>
      <c r="X884" s="339"/>
      <c r="Y884" s="339"/>
      <c r="Z884" s="339"/>
    </row>
    <row r="885" ht="14.25" customHeight="1">
      <c r="A885" s="339"/>
      <c r="B885" s="339"/>
      <c r="C885" s="339"/>
      <c r="D885" s="339"/>
      <c r="E885" s="339"/>
      <c r="F885" s="339"/>
      <c r="G885" s="339"/>
      <c r="H885" s="339"/>
      <c r="I885" s="339"/>
      <c r="J885" s="339"/>
      <c r="K885" s="339"/>
      <c r="L885" s="339"/>
      <c r="M885" s="339"/>
      <c r="N885" s="339"/>
      <c r="O885" s="339"/>
      <c r="P885" s="339"/>
      <c r="Q885" s="339"/>
      <c r="R885" s="339"/>
      <c r="S885" s="339"/>
      <c r="T885" s="339"/>
      <c r="U885" s="339"/>
      <c r="V885" s="339"/>
      <c r="W885" s="339"/>
      <c r="X885" s="339"/>
      <c r="Y885" s="339"/>
      <c r="Z885" s="339"/>
    </row>
    <row r="886" ht="14.25" customHeight="1">
      <c r="A886" s="339"/>
      <c r="B886" s="339"/>
      <c r="C886" s="339"/>
      <c r="D886" s="339"/>
      <c r="E886" s="339"/>
      <c r="F886" s="339"/>
      <c r="G886" s="339"/>
      <c r="H886" s="339"/>
      <c r="I886" s="339"/>
      <c r="J886" s="339"/>
      <c r="K886" s="339"/>
      <c r="L886" s="339"/>
      <c r="M886" s="339"/>
      <c r="N886" s="339"/>
      <c r="O886" s="339"/>
      <c r="P886" s="339"/>
      <c r="Q886" s="339"/>
      <c r="R886" s="339"/>
      <c r="S886" s="339"/>
      <c r="T886" s="339"/>
      <c r="U886" s="339"/>
      <c r="V886" s="339"/>
      <c r="W886" s="339"/>
      <c r="X886" s="339"/>
      <c r="Y886" s="339"/>
      <c r="Z886" s="339"/>
    </row>
    <row r="887" ht="14.25" customHeight="1">
      <c r="A887" s="339"/>
      <c r="B887" s="339"/>
      <c r="C887" s="339"/>
      <c r="D887" s="339"/>
      <c r="E887" s="339"/>
      <c r="F887" s="339"/>
      <c r="G887" s="339"/>
      <c r="H887" s="339"/>
      <c r="I887" s="339"/>
      <c r="J887" s="339"/>
      <c r="K887" s="339"/>
      <c r="L887" s="339"/>
      <c r="M887" s="339"/>
      <c r="N887" s="339"/>
      <c r="O887" s="339"/>
      <c r="P887" s="339"/>
      <c r="Q887" s="339"/>
      <c r="R887" s="339"/>
      <c r="S887" s="339"/>
      <c r="T887" s="339"/>
      <c r="U887" s="339"/>
      <c r="V887" s="339"/>
      <c r="W887" s="339"/>
      <c r="X887" s="339"/>
      <c r="Y887" s="339"/>
      <c r="Z887" s="339"/>
    </row>
    <row r="888" ht="14.25" customHeight="1">
      <c r="A888" s="339"/>
      <c r="B888" s="339"/>
      <c r="C888" s="339"/>
      <c r="D888" s="339"/>
      <c r="E888" s="339"/>
      <c r="F888" s="339"/>
      <c r="G888" s="339"/>
      <c r="H888" s="339"/>
      <c r="I888" s="339"/>
      <c r="J888" s="339"/>
      <c r="K888" s="339"/>
      <c r="L888" s="339"/>
      <c r="M888" s="339"/>
      <c r="N888" s="339"/>
      <c r="O888" s="339"/>
      <c r="P888" s="339"/>
      <c r="Q888" s="339"/>
      <c r="R888" s="339"/>
      <c r="S888" s="339"/>
      <c r="T888" s="339"/>
      <c r="U888" s="339"/>
      <c r="V888" s="339"/>
      <c r="W888" s="339"/>
      <c r="X888" s="339"/>
      <c r="Y888" s="339"/>
      <c r="Z888" s="339"/>
    </row>
    <row r="889" ht="14.25" customHeight="1">
      <c r="A889" s="339"/>
      <c r="B889" s="339"/>
      <c r="C889" s="339"/>
      <c r="D889" s="339"/>
      <c r="E889" s="339"/>
      <c r="F889" s="339"/>
      <c r="G889" s="339"/>
      <c r="H889" s="339"/>
      <c r="I889" s="339"/>
      <c r="J889" s="339"/>
      <c r="K889" s="339"/>
      <c r="L889" s="339"/>
      <c r="M889" s="339"/>
      <c r="N889" s="339"/>
      <c r="O889" s="339"/>
      <c r="P889" s="339"/>
      <c r="Q889" s="339"/>
      <c r="R889" s="339"/>
      <c r="S889" s="339"/>
      <c r="T889" s="339"/>
      <c r="U889" s="339"/>
      <c r="V889" s="339"/>
      <c r="W889" s="339"/>
      <c r="X889" s="339"/>
      <c r="Y889" s="339"/>
      <c r="Z889" s="339"/>
    </row>
    <row r="890" ht="14.25" customHeight="1">
      <c r="A890" s="339"/>
      <c r="B890" s="339"/>
      <c r="C890" s="339"/>
      <c r="D890" s="339"/>
      <c r="E890" s="339"/>
      <c r="F890" s="339"/>
      <c r="G890" s="339"/>
      <c r="H890" s="339"/>
      <c r="I890" s="339"/>
      <c r="J890" s="339"/>
      <c r="K890" s="339"/>
      <c r="L890" s="339"/>
      <c r="M890" s="339"/>
      <c r="N890" s="339"/>
      <c r="O890" s="339"/>
      <c r="P890" s="339"/>
      <c r="Q890" s="339"/>
      <c r="R890" s="339"/>
      <c r="S890" s="339"/>
      <c r="T890" s="339"/>
      <c r="U890" s="339"/>
      <c r="V890" s="339"/>
      <c r="W890" s="339"/>
      <c r="X890" s="339"/>
      <c r="Y890" s="339"/>
      <c r="Z890" s="339"/>
    </row>
    <row r="891" ht="14.25" customHeight="1">
      <c r="A891" s="339"/>
      <c r="B891" s="339"/>
      <c r="C891" s="339"/>
      <c r="D891" s="339"/>
      <c r="E891" s="339"/>
      <c r="F891" s="339"/>
      <c r="G891" s="339"/>
      <c r="H891" s="339"/>
      <c r="I891" s="339"/>
      <c r="J891" s="339"/>
      <c r="K891" s="339"/>
      <c r="L891" s="339"/>
      <c r="M891" s="339"/>
      <c r="N891" s="339"/>
      <c r="O891" s="339"/>
      <c r="P891" s="339"/>
      <c r="Q891" s="339"/>
      <c r="R891" s="339"/>
      <c r="S891" s="339"/>
      <c r="T891" s="339"/>
      <c r="U891" s="339"/>
      <c r="V891" s="339"/>
      <c r="W891" s="339"/>
      <c r="X891" s="339"/>
      <c r="Y891" s="339"/>
      <c r="Z891" s="339"/>
    </row>
    <row r="892" ht="14.25" customHeight="1">
      <c r="A892" s="339"/>
      <c r="B892" s="339"/>
      <c r="C892" s="339"/>
      <c r="D892" s="339"/>
      <c r="E892" s="339"/>
      <c r="F892" s="339"/>
      <c r="G892" s="339"/>
      <c r="H892" s="339"/>
      <c r="I892" s="339"/>
      <c r="J892" s="339"/>
      <c r="K892" s="339"/>
      <c r="L892" s="339"/>
      <c r="M892" s="339"/>
      <c r="N892" s="339"/>
      <c r="O892" s="339"/>
      <c r="P892" s="339"/>
      <c r="Q892" s="339"/>
      <c r="R892" s="339"/>
      <c r="S892" s="339"/>
      <c r="T892" s="339"/>
      <c r="U892" s="339"/>
      <c r="V892" s="339"/>
      <c r="W892" s="339"/>
      <c r="X892" s="339"/>
      <c r="Y892" s="339"/>
      <c r="Z892" s="339"/>
    </row>
    <row r="893" ht="14.25" customHeight="1">
      <c r="A893" s="339"/>
      <c r="B893" s="339"/>
      <c r="C893" s="339"/>
      <c r="D893" s="339"/>
      <c r="E893" s="339"/>
      <c r="F893" s="339"/>
      <c r="G893" s="339"/>
      <c r="H893" s="339"/>
      <c r="I893" s="339"/>
      <c r="J893" s="339"/>
      <c r="K893" s="339"/>
      <c r="L893" s="339"/>
      <c r="M893" s="339"/>
      <c r="N893" s="339"/>
      <c r="O893" s="339"/>
      <c r="P893" s="339"/>
      <c r="Q893" s="339"/>
      <c r="R893" s="339"/>
      <c r="S893" s="339"/>
      <c r="T893" s="339"/>
      <c r="U893" s="339"/>
      <c r="V893" s="339"/>
      <c r="W893" s="339"/>
      <c r="X893" s="339"/>
      <c r="Y893" s="339"/>
      <c r="Z893" s="339"/>
    </row>
    <row r="894" ht="14.25" customHeight="1">
      <c r="A894" s="339"/>
      <c r="B894" s="339"/>
      <c r="C894" s="339"/>
      <c r="D894" s="339"/>
      <c r="E894" s="339"/>
      <c r="F894" s="339"/>
      <c r="G894" s="339"/>
      <c r="H894" s="339"/>
      <c r="I894" s="339"/>
      <c r="J894" s="339"/>
      <c r="K894" s="339"/>
      <c r="L894" s="339"/>
      <c r="M894" s="339"/>
      <c r="N894" s="339"/>
      <c r="O894" s="339"/>
      <c r="P894" s="339"/>
      <c r="Q894" s="339"/>
      <c r="R894" s="339"/>
      <c r="S894" s="339"/>
      <c r="T894" s="339"/>
      <c r="U894" s="339"/>
      <c r="V894" s="339"/>
      <c r="W894" s="339"/>
      <c r="X894" s="339"/>
      <c r="Y894" s="339"/>
      <c r="Z894" s="339"/>
    </row>
    <row r="895" ht="14.25" customHeight="1">
      <c r="A895" s="339"/>
      <c r="B895" s="339"/>
      <c r="C895" s="339"/>
      <c r="D895" s="339"/>
      <c r="E895" s="339"/>
      <c r="F895" s="339"/>
      <c r="G895" s="339"/>
      <c r="H895" s="339"/>
      <c r="I895" s="339"/>
      <c r="J895" s="339"/>
      <c r="K895" s="339"/>
      <c r="L895" s="339"/>
      <c r="M895" s="339"/>
      <c r="N895" s="339"/>
      <c r="O895" s="339"/>
      <c r="P895" s="339"/>
      <c r="Q895" s="339"/>
      <c r="R895" s="339"/>
      <c r="S895" s="339"/>
      <c r="T895" s="339"/>
      <c r="U895" s="339"/>
      <c r="V895" s="339"/>
      <c r="W895" s="339"/>
      <c r="X895" s="339"/>
      <c r="Y895" s="339"/>
      <c r="Z895" s="339"/>
    </row>
    <row r="896" ht="14.25" customHeight="1">
      <c r="A896" s="339"/>
      <c r="B896" s="339"/>
      <c r="C896" s="339"/>
      <c r="D896" s="339"/>
      <c r="E896" s="339"/>
      <c r="F896" s="339"/>
      <c r="G896" s="339"/>
      <c r="H896" s="339"/>
      <c r="I896" s="339"/>
      <c r="J896" s="339"/>
      <c r="K896" s="339"/>
      <c r="L896" s="339"/>
      <c r="M896" s="339"/>
      <c r="N896" s="339"/>
      <c r="O896" s="339"/>
      <c r="P896" s="339"/>
      <c r="Q896" s="339"/>
      <c r="R896" s="339"/>
      <c r="S896" s="339"/>
      <c r="T896" s="339"/>
      <c r="U896" s="339"/>
      <c r="V896" s="339"/>
      <c r="W896" s="339"/>
      <c r="X896" s="339"/>
      <c r="Y896" s="339"/>
      <c r="Z896" s="339"/>
    </row>
    <row r="897" ht="14.25" customHeight="1">
      <c r="A897" s="339"/>
      <c r="B897" s="339"/>
      <c r="C897" s="339"/>
      <c r="D897" s="339"/>
      <c r="E897" s="339"/>
      <c r="F897" s="339"/>
      <c r="G897" s="339"/>
      <c r="H897" s="339"/>
      <c r="I897" s="339"/>
      <c r="J897" s="339"/>
      <c r="K897" s="339"/>
      <c r="L897" s="339"/>
      <c r="M897" s="339"/>
      <c r="N897" s="339"/>
      <c r="O897" s="339"/>
      <c r="P897" s="339"/>
      <c r="Q897" s="339"/>
      <c r="R897" s="339"/>
      <c r="S897" s="339"/>
      <c r="T897" s="339"/>
      <c r="U897" s="339"/>
      <c r="V897" s="339"/>
      <c r="W897" s="339"/>
      <c r="X897" s="339"/>
      <c r="Y897" s="339"/>
      <c r="Z897" s="339"/>
    </row>
    <row r="898" ht="14.25" customHeight="1">
      <c r="A898" s="339"/>
      <c r="B898" s="339"/>
      <c r="C898" s="339"/>
      <c r="D898" s="339"/>
      <c r="E898" s="339"/>
      <c r="F898" s="339"/>
      <c r="G898" s="339"/>
      <c r="H898" s="339"/>
      <c r="I898" s="339"/>
      <c r="J898" s="339"/>
      <c r="K898" s="339"/>
      <c r="L898" s="339"/>
      <c r="M898" s="339"/>
      <c r="N898" s="339"/>
      <c r="O898" s="339"/>
      <c r="P898" s="339"/>
      <c r="Q898" s="339"/>
      <c r="R898" s="339"/>
      <c r="S898" s="339"/>
      <c r="T898" s="339"/>
      <c r="U898" s="339"/>
      <c r="V898" s="339"/>
      <c r="W898" s="339"/>
      <c r="X898" s="339"/>
      <c r="Y898" s="339"/>
      <c r="Z898" s="339"/>
    </row>
    <row r="899" ht="14.25" customHeight="1">
      <c r="A899" s="339"/>
      <c r="B899" s="339"/>
      <c r="C899" s="339"/>
      <c r="D899" s="339"/>
      <c r="E899" s="339"/>
      <c r="F899" s="339"/>
      <c r="G899" s="339"/>
      <c r="H899" s="339"/>
      <c r="I899" s="339"/>
      <c r="J899" s="339"/>
      <c r="K899" s="339"/>
      <c r="L899" s="339"/>
      <c r="M899" s="339"/>
      <c r="N899" s="339"/>
      <c r="O899" s="339"/>
      <c r="P899" s="339"/>
      <c r="Q899" s="339"/>
      <c r="R899" s="339"/>
      <c r="S899" s="339"/>
      <c r="T899" s="339"/>
      <c r="U899" s="339"/>
      <c r="V899" s="339"/>
      <c r="W899" s="339"/>
      <c r="X899" s="339"/>
      <c r="Y899" s="339"/>
      <c r="Z899" s="339"/>
    </row>
    <row r="900" ht="14.25" customHeight="1">
      <c r="A900" s="339"/>
      <c r="B900" s="339"/>
      <c r="C900" s="339"/>
      <c r="D900" s="339"/>
      <c r="E900" s="339"/>
      <c r="F900" s="339"/>
      <c r="G900" s="339"/>
      <c r="H900" s="339"/>
      <c r="I900" s="339"/>
      <c r="J900" s="339"/>
      <c r="K900" s="339"/>
      <c r="L900" s="339"/>
      <c r="M900" s="339"/>
      <c r="N900" s="339"/>
      <c r="O900" s="339"/>
      <c r="P900" s="339"/>
      <c r="Q900" s="339"/>
      <c r="R900" s="339"/>
      <c r="S900" s="339"/>
      <c r="T900" s="339"/>
      <c r="U900" s="339"/>
      <c r="V900" s="339"/>
      <c r="W900" s="339"/>
      <c r="X900" s="339"/>
      <c r="Y900" s="339"/>
      <c r="Z900" s="339"/>
    </row>
    <row r="901" ht="14.25" customHeight="1">
      <c r="A901" s="339"/>
      <c r="B901" s="339"/>
      <c r="C901" s="339"/>
      <c r="D901" s="339"/>
      <c r="E901" s="339"/>
      <c r="F901" s="339"/>
      <c r="G901" s="339"/>
      <c r="H901" s="339"/>
      <c r="I901" s="339"/>
      <c r="J901" s="339"/>
      <c r="K901" s="339"/>
      <c r="L901" s="339"/>
      <c r="M901" s="339"/>
      <c r="N901" s="339"/>
      <c r="O901" s="339"/>
      <c r="P901" s="339"/>
      <c r="Q901" s="339"/>
      <c r="R901" s="339"/>
      <c r="S901" s="339"/>
      <c r="T901" s="339"/>
      <c r="U901" s="339"/>
      <c r="V901" s="339"/>
      <c r="W901" s="339"/>
      <c r="X901" s="339"/>
      <c r="Y901" s="339"/>
      <c r="Z901" s="339"/>
    </row>
    <row r="902" ht="14.25" customHeight="1">
      <c r="A902" s="339"/>
      <c r="B902" s="339"/>
      <c r="C902" s="339"/>
      <c r="D902" s="339"/>
      <c r="E902" s="339"/>
      <c r="F902" s="339"/>
      <c r="G902" s="339"/>
      <c r="H902" s="339"/>
      <c r="I902" s="339"/>
      <c r="J902" s="339"/>
      <c r="K902" s="339"/>
      <c r="L902" s="339"/>
      <c r="M902" s="339"/>
      <c r="N902" s="339"/>
      <c r="O902" s="339"/>
      <c r="P902" s="339"/>
      <c r="Q902" s="339"/>
      <c r="R902" s="339"/>
      <c r="S902" s="339"/>
      <c r="T902" s="339"/>
      <c r="U902" s="339"/>
      <c r="V902" s="339"/>
      <c r="W902" s="339"/>
      <c r="X902" s="339"/>
      <c r="Y902" s="339"/>
      <c r="Z902" s="339"/>
    </row>
    <row r="903" ht="14.25" customHeight="1">
      <c r="A903" s="339"/>
      <c r="B903" s="339"/>
      <c r="C903" s="339"/>
      <c r="D903" s="339"/>
      <c r="E903" s="339"/>
      <c r="F903" s="339"/>
      <c r="G903" s="339"/>
      <c r="H903" s="339"/>
      <c r="I903" s="339"/>
      <c r="J903" s="339"/>
      <c r="K903" s="339"/>
      <c r="L903" s="339"/>
      <c r="M903" s="339"/>
      <c r="N903" s="339"/>
      <c r="O903" s="339"/>
      <c r="P903" s="339"/>
      <c r="Q903" s="339"/>
      <c r="R903" s="339"/>
      <c r="S903" s="339"/>
      <c r="T903" s="339"/>
      <c r="U903" s="339"/>
      <c r="V903" s="339"/>
      <c r="W903" s="339"/>
      <c r="X903" s="339"/>
      <c r="Y903" s="339"/>
      <c r="Z903" s="339"/>
    </row>
    <row r="904" ht="14.25" customHeight="1">
      <c r="A904" s="339"/>
      <c r="B904" s="339"/>
      <c r="C904" s="339"/>
      <c r="D904" s="339"/>
      <c r="E904" s="339"/>
      <c r="F904" s="339"/>
      <c r="G904" s="339"/>
      <c r="H904" s="339"/>
      <c r="I904" s="339"/>
      <c r="J904" s="339"/>
      <c r="K904" s="339"/>
      <c r="L904" s="339"/>
      <c r="M904" s="339"/>
      <c r="N904" s="339"/>
      <c r="O904" s="339"/>
      <c r="P904" s="339"/>
      <c r="Q904" s="339"/>
      <c r="R904" s="339"/>
      <c r="S904" s="339"/>
      <c r="T904" s="339"/>
      <c r="U904" s="339"/>
      <c r="V904" s="339"/>
      <c r="W904" s="339"/>
      <c r="X904" s="339"/>
      <c r="Y904" s="339"/>
      <c r="Z904" s="339"/>
    </row>
    <row r="905" ht="14.25" customHeight="1">
      <c r="A905" s="339"/>
      <c r="B905" s="339"/>
      <c r="C905" s="339"/>
      <c r="D905" s="339"/>
      <c r="E905" s="339"/>
      <c r="F905" s="339"/>
      <c r="G905" s="339"/>
      <c r="H905" s="339"/>
      <c r="I905" s="339"/>
      <c r="J905" s="339"/>
      <c r="K905" s="339"/>
      <c r="L905" s="339"/>
      <c r="M905" s="339"/>
      <c r="N905" s="339"/>
      <c r="O905" s="339"/>
      <c r="P905" s="339"/>
      <c r="Q905" s="339"/>
      <c r="R905" s="339"/>
      <c r="S905" s="339"/>
      <c r="T905" s="339"/>
      <c r="U905" s="339"/>
      <c r="V905" s="339"/>
      <c r="W905" s="339"/>
      <c r="X905" s="339"/>
      <c r="Y905" s="339"/>
      <c r="Z905" s="339"/>
    </row>
    <row r="906" ht="14.25" customHeight="1">
      <c r="A906" s="339"/>
      <c r="B906" s="339"/>
      <c r="C906" s="339"/>
      <c r="D906" s="339"/>
      <c r="E906" s="339"/>
      <c r="F906" s="339"/>
      <c r="G906" s="339"/>
      <c r="H906" s="339"/>
      <c r="I906" s="339"/>
      <c r="J906" s="339"/>
      <c r="K906" s="339"/>
      <c r="L906" s="339"/>
      <c r="M906" s="339"/>
      <c r="N906" s="339"/>
      <c r="O906" s="339"/>
      <c r="P906" s="339"/>
      <c r="Q906" s="339"/>
      <c r="R906" s="339"/>
      <c r="S906" s="339"/>
      <c r="T906" s="339"/>
      <c r="U906" s="339"/>
      <c r="V906" s="339"/>
      <c r="W906" s="339"/>
      <c r="X906" s="339"/>
      <c r="Y906" s="339"/>
      <c r="Z906" s="339"/>
    </row>
    <row r="907" ht="14.25" customHeight="1">
      <c r="A907" s="339"/>
      <c r="B907" s="339"/>
      <c r="C907" s="339"/>
      <c r="D907" s="339"/>
      <c r="E907" s="339"/>
      <c r="F907" s="339"/>
      <c r="G907" s="339"/>
      <c r="H907" s="339"/>
      <c r="I907" s="339"/>
      <c r="J907" s="339"/>
      <c r="K907" s="339"/>
      <c r="L907" s="339"/>
      <c r="M907" s="339"/>
      <c r="N907" s="339"/>
      <c r="O907" s="339"/>
      <c r="P907" s="339"/>
      <c r="Q907" s="339"/>
      <c r="R907" s="339"/>
      <c r="S907" s="339"/>
      <c r="T907" s="339"/>
      <c r="U907" s="339"/>
      <c r="V907" s="339"/>
      <c r="W907" s="339"/>
      <c r="X907" s="339"/>
      <c r="Y907" s="339"/>
      <c r="Z907" s="339"/>
    </row>
    <row r="908" ht="14.25" customHeight="1">
      <c r="A908" s="339"/>
      <c r="B908" s="339"/>
      <c r="C908" s="339"/>
      <c r="D908" s="339"/>
      <c r="E908" s="339"/>
      <c r="F908" s="339"/>
      <c r="G908" s="339"/>
      <c r="H908" s="339"/>
      <c r="I908" s="339"/>
      <c r="J908" s="339"/>
      <c r="K908" s="339"/>
      <c r="L908" s="339"/>
      <c r="M908" s="339"/>
      <c r="N908" s="339"/>
      <c r="O908" s="339"/>
      <c r="P908" s="339"/>
      <c r="Q908" s="339"/>
      <c r="R908" s="339"/>
      <c r="S908" s="339"/>
      <c r="T908" s="339"/>
      <c r="U908" s="339"/>
      <c r="V908" s="339"/>
      <c r="W908" s="339"/>
      <c r="X908" s="339"/>
      <c r="Y908" s="339"/>
      <c r="Z908" s="339"/>
    </row>
    <row r="909" ht="14.25" customHeight="1">
      <c r="A909" s="339"/>
      <c r="B909" s="339"/>
      <c r="C909" s="339"/>
      <c r="D909" s="339"/>
      <c r="E909" s="339"/>
      <c r="F909" s="339"/>
      <c r="G909" s="339"/>
      <c r="H909" s="339"/>
      <c r="I909" s="339"/>
      <c r="J909" s="339"/>
      <c r="K909" s="339"/>
      <c r="L909" s="339"/>
      <c r="M909" s="339"/>
      <c r="N909" s="339"/>
      <c r="O909" s="339"/>
      <c r="P909" s="339"/>
      <c r="Q909" s="339"/>
      <c r="R909" s="339"/>
      <c r="S909" s="339"/>
      <c r="T909" s="339"/>
      <c r="U909" s="339"/>
      <c r="V909" s="339"/>
      <c r="W909" s="339"/>
      <c r="X909" s="339"/>
      <c r="Y909" s="339"/>
      <c r="Z909" s="339"/>
    </row>
    <row r="910" ht="14.25" customHeight="1">
      <c r="A910" s="339"/>
      <c r="B910" s="339"/>
      <c r="C910" s="339"/>
      <c r="D910" s="339"/>
      <c r="E910" s="339"/>
      <c r="F910" s="339"/>
      <c r="G910" s="339"/>
      <c r="H910" s="339"/>
      <c r="I910" s="339"/>
      <c r="J910" s="339"/>
      <c r="K910" s="339"/>
      <c r="L910" s="339"/>
      <c r="M910" s="339"/>
      <c r="N910" s="339"/>
      <c r="O910" s="339"/>
      <c r="P910" s="339"/>
      <c r="Q910" s="339"/>
      <c r="R910" s="339"/>
      <c r="S910" s="339"/>
      <c r="T910" s="339"/>
      <c r="U910" s="339"/>
      <c r="V910" s="339"/>
      <c r="W910" s="339"/>
      <c r="X910" s="339"/>
      <c r="Y910" s="339"/>
      <c r="Z910" s="339"/>
    </row>
    <row r="911" ht="14.25" customHeight="1">
      <c r="A911" s="339"/>
      <c r="B911" s="339"/>
      <c r="C911" s="339"/>
      <c r="D911" s="339"/>
      <c r="E911" s="339"/>
      <c r="F911" s="339"/>
      <c r="G911" s="339"/>
      <c r="H911" s="339"/>
      <c r="I911" s="339"/>
      <c r="J911" s="339"/>
      <c r="K911" s="339"/>
      <c r="L911" s="339"/>
      <c r="M911" s="339"/>
      <c r="N911" s="339"/>
      <c r="O911" s="339"/>
      <c r="P911" s="339"/>
      <c r="Q911" s="339"/>
      <c r="R911" s="339"/>
      <c r="S911" s="339"/>
      <c r="T911" s="339"/>
      <c r="U911" s="339"/>
      <c r="V911" s="339"/>
      <c r="W911" s="339"/>
      <c r="X911" s="339"/>
      <c r="Y911" s="339"/>
      <c r="Z911" s="339"/>
    </row>
    <row r="912" ht="14.25" customHeight="1">
      <c r="A912" s="339"/>
      <c r="B912" s="339"/>
      <c r="C912" s="339"/>
      <c r="D912" s="339"/>
      <c r="E912" s="339"/>
      <c r="F912" s="339"/>
      <c r="G912" s="339"/>
      <c r="H912" s="339"/>
      <c r="I912" s="339"/>
      <c r="J912" s="339"/>
      <c r="K912" s="339"/>
      <c r="L912" s="339"/>
      <c r="M912" s="339"/>
      <c r="N912" s="339"/>
      <c r="O912" s="339"/>
      <c r="P912" s="339"/>
      <c r="Q912" s="339"/>
      <c r="R912" s="339"/>
      <c r="S912" s="339"/>
      <c r="T912" s="339"/>
      <c r="U912" s="339"/>
      <c r="V912" s="339"/>
      <c r="W912" s="339"/>
      <c r="X912" s="339"/>
      <c r="Y912" s="339"/>
      <c r="Z912" s="339"/>
    </row>
    <row r="913" ht="14.25" customHeight="1">
      <c r="A913" s="339"/>
      <c r="B913" s="339"/>
      <c r="C913" s="339"/>
      <c r="D913" s="339"/>
      <c r="E913" s="339"/>
      <c r="F913" s="339"/>
      <c r="G913" s="339"/>
      <c r="H913" s="339"/>
      <c r="I913" s="339"/>
      <c r="J913" s="339"/>
      <c r="K913" s="339"/>
      <c r="L913" s="339"/>
      <c r="M913" s="339"/>
      <c r="N913" s="339"/>
      <c r="O913" s="339"/>
      <c r="P913" s="339"/>
      <c r="Q913" s="339"/>
      <c r="R913" s="339"/>
      <c r="S913" s="339"/>
      <c r="T913" s="339"/>
      <c r="U913" s="339"/>
      <c r="V913" s="339"/>
      <c r="W913" s="339"/>
      <c r="X913" s="339"/>
      <c r="Y913" s="339"/>
      <c r="Z913" s="339"/>
    </row>
    <row r="914" ht="14.25" customHeight="1">
      <c r="A914" s="339"/>
      <c r="B914" s="339"/>
      <c r="C914" s="339"/>
      <c r="D914" s="339"/>
      <c r="E914" s="339"/>
      <c r="F914" s="339"/>
      <c r="G914" s="339"/>
      <c r="H914" s="339"/>
      <c r="I914" s="339"/>
      <c r="J914" s="339"/>
      <c r="K914" s="339"/>
      <c r="L914" s="339"/>
      <c r="M914" s="339"/>
      <c r="N914" s="339"/>
      <c r="O914" s="339"/>
      <c r="P914" s="339"/>
      <c r="Q914" s="339"/>
      <c r="R914" s="339"/>
      <c r="S914" s="339"/>
      <c r="T914" s="339"/>
      <c r="U914" s="339"/>
      <c r="V914" s="339"/>
      <c r="W914" s="339"/>
      <c r="X914" s="339"/>
      <c r="Y914" s="339"/>
      <c r="Z914" s="339"/>
    </row>
    <row r="915" ht="14.25" customHeight="1">
      <c r="A915" s="339"/>
      <c r="B915" s="339"/>
      <c r="C915" s="339"/>
      <c r="D915" s="339"/>
      <c r="E915" s="339"/>
      <c r="F915" s="339"/>
      <c r="G915" s="339"/>
      <c r="H915" s="339"/>
      <c r="I915" s="339"/>
      <c r="J915" s="339"/>
      <c r="K915" s="339"/>
      <c r="L915" s="339"/>
      <c r="M915" s="339"/>
      <c r="N915" s="339"/>
      <c r="O915" s="339"/>
      <c r="P915" s="339"/>
      <c r="Q915" s="339"/>
      <c r="R915" s="339"/>
      <c r="S915" s="339"/>
      <c r="T915" s="339"/>
      <c r="U915" s="339"/>
      <c r="V915" s="339"/>
      <c r="W915" s="339"/>
      <c r="X915" s="339"/>
      <c r="Y915" s="339"/>
      <c r="Z915" s="339"/>
    </row>
    <row r="916" ht="14.25" customHeight="1">
      <c r="A916" s="339"/>
      <c r="B916" s="339"/>
      <c r="C916" s="339"/>
      <c r="D916" s="339"/>
      <c r="E916" s="339"/>
      <c r="F916" s="339"/>
      <c r="G916" s="339"/>
      <c r="H916" s="339"/>
      <c r="I916" s="339"/>
      <c r="J916" s="339"/>
      <c r="K916" s="339"/>
      <c r="L916" s="339"/>
      <c r="M916" s="339"/>
      <c r="N916" s="339"/>
      <c r="O916" s="339"/>
      <c r="P916" s="339"/>
      <c r="Q916" s="339"/>
      <c r="R916" s="339"/>
      <c r="S916" s="339"/>
      <c r="T916" s="339"/>
      <c r="U916" s="339"/>
      <c r="V916" s="339"/>
      <c r="W916" s="339"/>
      <c r="X916" s="339"/>
      <c r="Y916" s="339"/>
      <c r="Z916" s="339"/>
    </row>
    <row r="917" ht="14.25" customHeight="1">
      <c r="A917" s="339"/>
      <c r="B917" s="339"/>
      <c r="C917" s="339"/>
      <c r="D917" s="339"/>
      <c r="E917" s="339"/>
      <c r="F917" s="339"/>
      <c r="G917" s="339"/>
      <c r="H917" s="339"/>
      <c r="I917" s="339"/>
      <c r="J917" s="339"/>
      <c r="K917" s="339"/>
      <c r="L917" s="339"/>
      <c r="M917" s="339"/>
      <c r="N917" s="339"/>
      <c r="O917" s="339"/>
      <c r="P917" s="339"/>
      <c r="Q917" s="339"/>
      <c r="R917" s="339"/>
      <c r="S917" s="339"/>
      <c r="T917" s="339"/>
      <c r="U917" s="339"/>
      <c r="V917" s="339"/>
      <c r="W917" s="339"/>
      <c r="X917" s="339"/>
      <c r="Y917" s="339"/>
      <c r="Z917" s="339"/>
    </row>
    <row r="918" ht="14.25" customHeight="1">
      <c r="A918" s="339"/>
      <c r="B918" s="339"/>
      <c r="C918" s="339"/>
      <c r="D918" s="339"/>
      <c r="E918" s="339"/>
      <c r="F918" s="339"/>
      <c r="G918" s="339"/>
      <c r="H918" s="339"/>
      <c r="I918" s="339"/>
      <c r="J918" s="339"/>
      <c r="K918" s="339"/>
      <c r="L918" s="339"/>
      <c r="M918" s="339"/>
      <c r="N918" s="339"/>
      <c r="O918" s="339"/>
      <c r="P918" s="339"/>
      <c r="Q918" s="339"/>
      <c r="R918" s="339"/>
      <c r="S918" s="339"/>
      <c r="T918" s="339"/>
      <c r="U918" s="339"/>
      <c r="V918" s="339"/>
      <c r="W918" s="339"/>
      <c r="X918" s="339"/>
      <c r="Y918" s="339"/>
      <c r="Z918" s="339"/>
    </row>
    <row r="919" ht="14.25" customHeight="1">
      <c r="A919" s="339"/>
      <c r="B919" s="339"/>
      <c r="C919" s="339"/>
      <c r="D919" s="339"/>
      <c r="E919" s="339"/>
      <c r="F919" s="339"/>
      <c r="G919" s="339"/>
      <c r="H919" s="339"/>
      <c r="I919" s="339"/>
      <c r="J919" s="339"/>
      <c r="K919" s="339"/>
      <c r="L919" s="339"/>
      <c r="M919" s="339"/>
      <c r="N919" s="339"/>
      <c r="O919" s="339"/>
      <c r="P919" s="339"/>
      <c r="Q919" s="339"/>
      <c r="R919" s="339"/>
      <c r="S919" s="339"/>
      <c r="T919" s="339"/>
      <c r="U919" s="339"/>
      <c r="V919" s="339"/>
      <c r="W919" s="339"/>
      <c r="X919" s="339"/>
      <c r="Y919" s="339"/>
      <c r="Z919" s="339"/>
    </row>
    <row r="920" ht="14.25" customHeight="1">
      <c r="A920" s="339"/>
      <c r="B920" s="339"/>
      <c r="C920" s="339"/>
      <c r="D920" s="339"/>
      <c r="E920" s="339"/>
      <c r="F920" s="339"/>
      <c r="G920" s="339"/>
      <c r="H920" s="339"/>
      <c r="I920" s="339"/>
      <c r="J920" s="339"/>
      <c r="K920" s="339"/>
      <c r="L920" s="339"/>
      <c r="M920" s="339"/>
      <c r="N920" s="339"/>
      <c r="O920" s="339"/>
      <c r="P920" s="339"/>
      <c r="Q920" s="339"/>
      <c r="R920" s="339"/>
      <c r="S920" s="339"/>
      <c r="T920" s="339"/>
      <c r="U920" s="339"/>
      <c r="V920" s="339"/>
      <c r="W920" s="339"/>
      <c r="X920" s="339"/>
      <c r="Y920" s="339"/>
      <c r="Z920" s="339"/>
    </row>
    <row r="921" ht="14.25" customHeight="1">
      <c r="A921" s="339"/>
      <c r="B921" s="339"/>
      <c r="C921" s="339"/>
      <c r="D921" s="339"/>
      <c r="E921" s="339"/>
      <c r="F921" s="339"/>
      <c r="G921" s="339"/>
      <c r="H921" s="339"/>
      <c r="I921" s="339"/>
      <c r="J921" s="339"/>
      <c r="K921" s="339"/>
      <c r="L921" s="339"/>
      <c r="M921" s="339"/>
      <c r="N921" s="339"/>
      <c r="O921" s="339"/>
      <c r="P921" s="339"/>
      <c r="Q921" s="339"/>
      <c r="R921" s="339"/>
      <c r="S921" s="339"/>
      <c r="T921" s="339"/>
      <c r="U921" s="339"/>
      <c r="V921" s="339"/>
      <c r="W921" s="339"/>
      <c r="X921" s="339"/>
      <c r="Y921" s="339"/>
      <c r="Z921" s="339"/>
    </row>
    <row r="922" ht="14.25" customHeight="1">
      <c r="A922" s="339"/>
      <c r="B922" s="339"/>
      <c r="C922" s="339"/>
      <c r="D922" s="339"/>
      <c r="E922" s="339"/>
      <c r="F922" s="339"/>
      <c r="G922" s="339"/>
      <c r="H922" s="339"/>
      <c r="I922" s="339"/>
      <c r="J922" s="339"/>
      <c r="K922" s="339"/>
      <c r="L922" s="339"/>
      <c r="M922" s="339"/>
      <c r="N922" s="339"/>
      <c r="O922" s="339"/>
      <c r="P922" s="339"/>
      <c r="Q922" s="339"/>
      <c r="R922" s="339"/>
      <c r="S922" s="339"/>
      <c r="T922" s="339"/>
      <c r="U922" s="339"/>
      <c r="V922" s="339"/>
      <c r="W922" s="339"/>
      <c r="X922" s="339"/>
      <c r="Y922" s="339"/>
      <c r="Z922" s="339"/>
    </row>
    <row r="923" ht="14.25" customHeight="1">
      <c r="A923" s="339"/>
      <c r="B923" s="339"/>
      <c r="C923" s="339"/>
      <c r="D923" s="339"/>
      <c r="E923" s="339"/>
      <c r="F923" s="339"/>
      <c r="G923" s="339"/>
      <c r="H923" s="339"/>
      <c r="I923" s="339"/>
      <c r="J923" s="339"/>
      <c r="K923" s="339"/>
      <c r="L923" s="339"/>
      <c r="M923" s="339"/>
      <c r="N923" s="339"/>
      <c r="O923" s="339"/>
      <c r="P923" s="339"/>
      <c r="Q923" s="339"/>
      <c r="R923" s="339"/>
      <c r="S923" s="339"/>
      <c r="T923" s="339"/>
      <c r="U923" s="339"/>
      <c r="V923" s="339"/>
      <c r="W923" s="339"/>
      <c r="X923" s="339"/>
      <c r="Y923" s="339"/>
      <c r="Z923" s="339"/>
    </row>
    <row r="924" ht="14.25" customHeight="1">
      <c r="A924" s="339"/>
      <c r="B924" s="339"/>
      <c r="C924" s="339"/>
      <c r="D924" s="339"/>
      <c r="E924" s="339"/>
      <c r="F924" s="339"/>
      <c r="G924" s="339"/>
      <c r="H924" s="339"/>
      <c r="I924" s="339"/>
      <c r="J924" s="339"/>
      <c r="K924" s="339"/>
      <c r="L924" s="339"/>
      <c r="M924" s="339"/>
      <c r="N924" s="339"/>
      <c r="O924" s="339"/>
      <c r="P924" s="339"/>
      <c r="Q924" s="339"/>
      <c r="R924" s="339"/>
      <c r="S924" s="339"/>
      <c r="T924" s="339"/>
      <c r="U924" s="339"/>
      <c r="V924" s="339"/>
      <c r="W924" s="339"/>
      <c r="X924" s="339"/>
      <c r="Y924" s="339"/>
      <c r="Z924" s="339"/>
    </row>
    <row r="925" ht="14.25" customHeight="1">
      <c r="A925" s="339"/>
      <c r="B925" s="339"/>
      <c r="C925" s="339"/>
      <c r="D925" s="339"/>
      <c r="E925" s="339"/>
      <c r="F925" s="339"/>
      <c r="G925" s="339"/>
      <c r="H925" s="339"/>
      <c r="I925" s="339"/>
      <c r="J925" s="339"/>
      <c r="K925" s="339"/>
      <c r="L925" s="339"/>
      <c r="M925" s="339"/>
      <c r="N925" s="339"/>
      <c r="O925" s="339"/>
      <c r="P925" s="339"/>
      <c r="Q925" s="339"/>
      <c r="R925" s="339"/>
      <c r="S925" s="339"/>
      <c r="T925" s="339"/>
      <c r="U925" s="339"/>
      <c r="V925" s="339"/>
      <c r="W925" s="339"/>
      <c r="X925" s="339"/>
      <c r="Y925" s="339"/>
      <c r="Z925" s="339"/>
    </row>
    <row r="926" ht="14.25" customHeight="1">
      <c r="A926" s="339"/>
      <c r="B926" s="339"/>
      <c r="C926" s="339"/>
      <c r="D926" s="339"/>
      <c r="E926" s="339"/>
      <c r="F926" s="339"/>
      <c r="G926" s="339"/>
      <c r="H926" s="339"/>
      <c r="I926" s="339"/>
      <c r="J926" s="339"/>
      <c r="K926" s="339"/>
      <c r="L926" s="339"/>
      <c r="M926" s="339"/>
      <c r="N926" s="339"/>
      <c r="O926" s="339"/>
      <c r="P926" s="339"/>
      <c r="Q926" s="339"/>
      <c r="R926" s="339"/>
      <c r="S926" s="339"/>
      <c r="T926" s="339"/>
      <c r="U926" s="339"/>
      <c r="V926" s="339"/>
      <c r="W926" s="339"/>
      <c r="X926" s="339"/>
      <c r="Y926" s="339"/>
      <c r="Z926" s="339"/>
    </row>
    <row r="927" ht="14.25" customHeight="1">
      <c r="A927" s="339"/>
      <c r="B927" s="339"/>
      <c r="C927" s="339"/>
      <c r="D927" s="339"/>
      <c r="E927" s="339"/>
      <c r="F927" s="339"/>
      <c r="G927" s="339"/>
      <c r="H927" s="339"/>
      <c r="I927" s="339"/>
      <c r="J927" s="339"/>
      <c r="K927" s="339"/>
      <c r="L927" s="339"/>
      <c r="M927" s="339"/>
      <c r="N927" s="339"/>
      <c r="O927" s="339"/>
      <c r="P927" s="339"/>
      <c r="Q927" s="339"/>
      <c r="R927" s="339"/>
      <c r="S927" s="339"/>
      <c r="T927" s="339"/>
      <c r="U927" s="339"/>
      <c r="V927" s="339"/>
      <c r="W927" s="339"/>
      <c r="X927" s="339"/>
      <c r="Y927" s="339"/>
      <c r="Z927" s="339"/>
    </row>
    <row r="928" ht="14.25" customHeight="1">
      <c r="A928" s="339"/>
      <c r="B928" s="339"/>
      <c r="C928" s="339"/>
      <c r="D928" s="339"/>
      <c r="E928" s="339"/>
      <c r="F928" s="339"/>
      <c r="G928" s="339"/>
      <c r="H928" s="339"/>
      <c r="I928" s="339"/>
      <c r="J928" s="339"/>
      <c r="K928" s="339"/>
      <c r="L928" s="339"/>
      <c r="M928" s="339"/>
      <c r="N928" s="339"/>
      <c r="O928" s="339"/>
      <c r="P928" s="339"/>
      <c r="Q928" s="339"/>
      <c r="R928" s="339"/>
      <c r="S928" s="339"/>
      <c r="T928" s="339"/>
      <c r="U928" s="339"/>
      <c r="V928" s="339"/>
      <c r="W928" s="339"/>
      <c r="X928" s="339"/>
      <c r="Y928" s="339"/>
      <c r="Z928" s="339"/>
    </row>
    <row r="929" ht="14.25" customHeight="1">
      <c r="A929" s="339"/>
      <c r="B929" s="339"/>
      <c r="C929" s="339"/>
      <c r="D929" s="339"/>
      <c r="E929" s="339"/>
      <c r="F929" s="339"/>
      <c r="G929" s="339"/>
      <c r="H929" s="339"/>
      <c r="I929" s="339"/>
      <c r="J929" s="339"/>
      <c r="K929" s="339"/>
      <c r="L929" s="339"/>
      <c r="M929" s="339"/>
      <c r="N929" s="339"/>
      <c r="O929" s="339"/>
      <c r="P929" s="339"/>
      <c r="Q929" s="339"/>
      <c r="R929" s="339"/>
      <c r="S929" s="339"/>
      <c r="T929" s="339"/>
      <c r="U929" s="339"/>
      <c r="V929" s="339"/>
      <c r="W929" s="339"/>
      <c r="X929" s="339"/>
      <c r="Y929" s="339"/>
      <c r="Z929" s="339"/>
    </row>
    <row r="930" ht="14.25" customHeight="1">
      <c r="A930" s="339"/>
      <c r="B930" s="339"/>
      <c r="C930" s="339"/>
      <c r="D930" s="339"/>
      <c r="E930" s="339"/>
      <c r="F930" s="339"/>
      <c r="G930" s="339"/>
      <c r="H930" s="339"/>
      <c r="I930" s="339"/>
      <c r="J930" s="339"/>
      <c r="K930" s="339"/>
      <c r="L930" s="339"/>
      <c r="M930" s="339"/>
      <c r="N930" s="339"/>
      <c r="O930" s="339"/>
      <c r="P930" s="339"/>
      <c r="Q930" s="339"/>
      <c r="R930" s="339"/>
      <c r="S930" s="339"/>
      <c r="T930" s="339"/>
      <c r="U930" s="339"/>
      <c r="V930" s="339"/>
      <c r="W930" s="339"/>
      <c r="X930" s="339"/>
      <c r="Y930" s="339"/>
      <c r="Z930" s="339"/>
    </row>
    <row r="931" ht="14.25" customHeight="1">
      <c r="A931" s="339"/>
      <c r="B931" s="339"/>
      <c r="C931" s="339"/>
      <c r="D931" s="339"/>
      <c r="E931" s="339"/>
      <c r="F931" s="339"/>
      <c r="G931" s="339"/>
      <c r="H931" s="339"/>
      <c r="I931" s="339"/>
      <c r="J931" s="339"/>
      <c r="K931" s="339"/>
      <c r="L931" s="339"/>
      <c r="M931" s="339"/>
      <c r="N931" s="339"/>
      <c r="O931" s="339"/>
      <c r="P931" s="339"/>
      <c r="Q931" s="339"/>
      <c r="R931" s="339"/>
      <c r="S931" s="339"/>
      <c r="T931" s="339"/>
      <c r="U931" s="339"/>
      <c r="V931" s="339"/>
      <c r="W931" s="339"/>
      <c r="X931" s="339"/>
      <c r="Y931" s="339"/>
      <c r="Z931" s="339"/>
    </row>
    <row r="932" ht="14.25" customHeight="1">
      <c r="A932" s="339"/>
      <c r="B932" s="339"/>
      <c r="C932" s="339"/>
      <c r="D932" s="339"/>
      <c r="E932" s="339"/>
      <c r="F932" s="339"/>
      <c r="G932" s="339"/>
      <c r="H932" s="339"/>
      <c r="I932" s="339"/>
      <c r="J932" s="339"/>
      <c r="K932" s="339"/>
      <c r="L932" s="339"/>
      <c r="M932" s="339"/>
      <c r="N932" s="339"/>
      <c r="O932" s="339"/>
      <c r="P932" s="339"/>
      <c r="Q932" s="339"/>
      <c r="R932" s="339"/>
      <c r="S932" s="339"/>
      <c r="T932" s="339"/>
      <c r="U932" s="339"/>
      <c r="V932" s="339"/>
      <c r="W932" s="339"/>
      <c r="X932" s="339"/>
      <c r="Y932" s="339"/>
      <c r="Z932" s="339"/>
    </row>
    <row r="933" ht="14.25" customHeight="1">
      <c r="A933" s="339"/>
      <c r="B933" s="339"/>
      <c r="C933" s="339"/>
      <c r="D933" s="339"/>
      <c r="E933" s="339"/>
      <c r="F933" s="339"/>
      <c r="G933" s="339"/>
      <c r="H933" s="339"/>
      <c r="I933" s="339"/>
      <c r="J933" s="339"/>
      <c r="K933" s="339"/>
      <c r="L933" s="339"/>
      <c r="M933" s="339"/>
      <c r="N933" s="339"/>
      <c r="O933" s="339"/>
      <c r="P933" s="339"/>
      <c r="Q933" s="339"/>
      <c r="R933" s="339"/>
      <c r="S933" s="339"/>
      <c r="T933" s="339"/>
      <c r="U933" s="339"/>
      <c r="V933" s="339"/>
      <c r="W933" s="339"/>
      <c r="X933" s="339"/>
      <c r="Y933" s="339"/>
      <c r="Z933" s="339"/>
    </row>
    <row r="934" ht="14.25" customHeight="1">
      <c r="A934" s="339"/>
      <c r="B934" s="339"/>
      <c r="C934" s="339"/>
      <c r="D934" s="339"/>
      <c r="E934" s="339"/>
      <c r="F934" s="339"/>
      <c r="G934" s="339"/>
      <c r="H934" s="339"/>
      <c r="I934" s="339"/>
      <c r="J934" s="339"/>
      <c r="K934" s="339"/>
      <c r="L934" s="339"/>
      <c r="M934" s="339"/>
      <c r="N934" s="339"/>
      <c r="O934" s="339"/>
      <c r="P934" s="339"/>
      <c r="Q934" s="339"/>
      <c r="R934" s="339"/>
      <c r="S934" s="339"/>
      <c r="T934" s="339"/>
      <c r="U934" s="339"/>
      <c r="V934" s="339"/>
      <c r="W934" s="339"/>
      <c r="X934" s="339"/>
      <c r="Y934" s="339"/>
      <c r="Z934" s="339"/>
    </row>
    <row r="935" ht="14.25" customHeight="1">
      <c r="A935" s="339"/>
      <c r="B935" s="339"/>
      <c r="C935" s="339"/>
      <c r="D935" s="339"/>
      <c r="E935" s="339"/>
      <c r="F935" s="339"/>
      <c r="G935" s="339"/>
      <c r="H935" s="339"/>
      <c r="I935" s="339"/>
      <c r="J935" s="339"/>
      <c r="K935" s="339"/>
      <c r="L935" s="339"/>
      <c r="M935" s="339"/>
      <c r="N935" s="339"/>
      <c r="O935" s="339"/>
      <c r="P935" s="339"/>
      <c r="Q935" s="339"/>
      <c r="R935" s="339"/>
      <c r="S935" s="339"/>
      <c r="T935" s="339"/>
      <c r="U935" s="339"/>
      <c r="V935" s="339"/>
      <c r="W935" s="339"/>
      <c r="X935" s="339"/>
      <c r="Y935" s="339"/>
      <c r="Z935" s="339"/>
    </row>
    <row r="936" ht="14.25" customHeight="1">
      <c r="A936" s="339"/>
      <c r="B936" s="339"/>
      <c r="C936" s="339"/>
      <c r="D936" s="339"/>
      <c r="E936" s="339"/>
      <c r="F936" s="339"/>
      <c r="G936" s="339"/>
      <c r="H936" s="339"/>
      <c r="I936" s="339"/>
      <c r="J936" s="339"/>
      <c r="K936" s="339"/>
      <c r="L936" s="339"/>
      <c r="M936" s="339"/>
      <c r="N936" s="339"/>
      <c r="O936" s="339"/>
      <c r="P936" s="339"/>
      <c r="Q936" s="339"/>
      <c r="R936" s="339"/>
      <c r="S936" s="339"/>
      <c r="T936" s="339"/>
      <c r="U936" s="339"/>
      <c r="V936" s="339"/>
      <c r="W936" s="339"/>
      <c r="X936" s="339"/>
      <c r="Y936" s="339"/>
      <c r="Z936" s="339"/>
    </row>
    <row r="937" ht="14.25" customHeight="1">
      <c r="A937" s="339"/>
      <c r="B937" s="339"/>
      <c r="C937" s="339"/>
      <c r="D937" s="339"/>
      <c r="E937" s="339"/>
      <c r="F937" s="339"/>
      <c r="G937" s="339"/>
      <c r="H937" s="339"/>
      <c r="I937" s="339"/>
      <c r="J937" s="339"/>
      <c r="K937" s="339"/>
      <c r="L937" s="339"/>
      <c r="M937" s="339"/>
      <c r="N937" s="339"/>
      <c r="O937" s="339"/>
      <c r="P937" s="339"/>
      <c r="Q937" s="339"/>
      <c r="R937" s="339"/>
      <c r="S937" s="339"/>
      <c r="T937" s="339"/>
      <c r="U937" s="339"/>
      <c r="V937" s="339"/>
      <c r="W937" s="339"/>
      <c r="X937" s="339"/>
      <c r="Y937" s="339"/>
      <c r="Z937" s="339"/>
    </row>
    <row r="938" ht="14.25" customHeight="1">
      <c r="A938" s="339"/>
      <c r="B938" s="339"/>
      <c r="C938" s="339"/>
      <c r="D938" s="339"/>
      <c r="E938" s="339"/>
      <c r="F938" s="339"/>
      <c r="G938" s="339"/>
      <c r="H938" s="339"/>
      <c r="I938" s="339"/>
      <c r="J938" s="339"/>
      <c r="K938" s="339"/>
      <c r="L938" s="339"/>
      <c r="M938" s="339"/>
      <c r="N938" s="339"/>
      <c r="O938" s="339"/>
      <c r="P938" s="339"/>
      <c r="Q938" s="339"/>
      <c r="R938" s="339"/>
      <c r="S938" s="339"/>
      <c r="T938" s="339"/>
      <c r="U938" s="339"/>
      <c r="V938" s="339"/>
      <c r="W938" s="339"/>
      <c r="X938" s="339"/>
      <c r="Y938" s="339"/>
      <c r="Z938" s="339"/>
    </row>
    <row r="939" ht="14.25" customHeight="1">
      <c r="A939" s="339"/>
      <c r="B939" s="339"/>
      <c r="C939" s="339"/>
      <c r="D939" s="339"/>
      <c r="E939" s="339"/>
      <c r="F939" s="339"/>
      <c r="G939" s="339"/>
      <c r="H939" s="339"/>
      <c r="I939" s="339"/>
      <c r="J939" s="339"/>
      <c r="K939" s="339"/>
      <c r="L939" s="339"/>
      <c r="M939" s="339"/>
      <c r="N939" s="339"/>
      <c r="O939" s="339"/>
      <c r="P939" s="339"/>
      <c r="Q939" s="339"/>
      <c r="R939" s="339"/>
      <c r="S939" s="339"/>
      <c r="T939" s="339"/>
      <c r="U939" s="339"/>
      <c r="V939" s="339"/>
      <c r="W939" s="339"/>
      <c r="X939" s="339"/>
      <c r="Y939" s="339"/>
      <c r="Z939" s="339"/>
    </row>
    <row r="940" ht="14.25" customHeight="1">
      <c r="A940" s="339"/>
      <c r="B940" s="339"/>
      <c r="C940" s="339"/>
      <c r="D940" s="339"/>
      <c r="E940" s="339"/>
      <c r="F940" s="339"/>
      <c r="G940" s="339"/>
      <c r="H940" s="339"/>
      <c r="I940" s="339"/>
      <c r="J940" s="339"/>
      <c r="K940" s="339"/>
      <c r="L940" s="339"/>
      <c r="M940" s="339"/>
      <c r="N940" s="339"/>
      <c r="O940" s="339"/>
      <c r="P940" s="339"/>
      <c r="Q940" s="339"/>
      <c r="R940" s="339"/>
      <c r="S940" s="339"/>
      <c r="T940" s="339"/>
      <c r="U940" s="339"/>
      <c r="V940" s="339"/>
      <c r="W940" s="339"/>
      <c r="X940" s="339"/>
      <c r="Y940" s="339"/>
      <c r="Z940" s="339"/>
    </row>
    <row r="941" ht="14.25" customHeight="1">
      <c r="A941" s="339"/>
      <c r="B941" s="339"/>
      <c r="C941" s="339"/>
      <c r="D941" s="339"/>
      <c r="E941" s="339"/>
      <c r="F941" s="339"/>
      <c r="G941" s="339"/>
      <c r="H941" s="339"/>
      <c r="I941" s="339"/>
      <c r="J941" s="339"/>
      <c r="K941" s="339"/>
      <c r="L941" s="339"/>
      <c r="M941" s="339"/>
      <c r="N941" s="339"/>
      <c r="O941" s="339"/>
      <c r="P941" s="339"/>
      <c r="Q941" s="339"/>
      <c r="R941" s="339"/>
      <c r="S941" s="339"/>
      <c r="T941" s="339"/>
      <c r="U941" s="339"/>
      <c r="V941" s="339"/>
      <c r="W941" s="339"/>
      <c r="X941" s="339"/>
      <c r="Y941" s="339"/>
      <c r="Z941" s="339"/>
    </row>
    <row r="942" ht="14.25" customHeight="1">
      <c r="A942" s="339"/>
      <c r="B942" s="339"/>
      <c r="C942" s="339"/>
      <c r="D942" s="339"/>
      <c r="E942" s="339"/>
      <c r="F942" s="339"/>
      <c r="G942" s="339"/>
      <c r="H942" s="339"/>
      <c r="I942" s="339"/>
      <c r="J942" s="339"/>
      <c r="K942" s="339"/>
      <c r="L942" s="339"/>
      <c r="M942" s="339"/>
      <c r="N942" s="339"/>
      <c r="O942" s="339"/>
      <c r="P942" s="339"/>
      <c r="Q942" s="339"/>
      <c r="R942" s="339"/>
      <c r="S942" s="339"/>
      <c r="T942" s="339"/>
      <c r="U942" s="339"/>
      <c r="V942" s="339"/>
      <c r="W942" s="339"/>
      <c r="X942" s="339"/>
      <c r="Y942" s="339"/>
      <c r="Z942" s="339"/>
    </row>
    <row r="943" ht="14.25" customHeight="1">
      <c r="A943" s="339"/>
      <c r="B943" s="339"/>
      <c r="C943" s="339"/>
      <c r="D943" s="339"/>
      <c r="E943" s="339"/>
      <c r="F943" s="339"/>
      <c r="G943" s="339"/>
      <c r="H943" s="339"/>
      <c r="I943" s="339"/>
      <c r="J943" s="339"/>
      <c r="K943" s="339"/>
      <c r="L943" s="339"/>
      <c r="M943" s="339"/>
      <c r="N943" s="339"/>
      <c r="O943" s="339"/>
      <c r="P943" s="339"/>
      <c r="Q943" s="339"/>
      <c r="R943" s="339"/>
      <c r="S943" s="339"/>
      <c r="T943" s="339"/>
      <c r="U943" s="339"/>
      <c r="V943" s="339"/>
      <c r="W943" s="339"/>
      <c r="X943" s="339"/>
      <c r="Y943" s="339"/>
      <c r="Z943" s="339"/>
    </row>
    <row r="944" ht="14.25" customHeight="1">
      <c r="A944" s="339"/>
      <c r="B944" s="339"/>
      <c r="C944" s="339"/>
      <c r="D944" s="339"/>
      <c r="E944" s="339"/>
      <c r="F944" s="339"/>
      <c r="G944" s="339"/>
      <c r="H944" s="339"/>
      <c r="I944" s="339"/>
      <c r="J944" s="339"/>
      <c r="K944" s="339"/>
      <c r="L944" s="339"/>
      <c r="M944" s="339"/>
      <c r="N944" s="339"/>
      <c r="O944" s="339"/>
      <c r="P944" s="339"/>
      <c r="Q944" s="339"/>
      <c r="R944" s="339"/>
      <c r="S944" s="339"/>
      <c r="T944" s="339"/>
      <c r="U944" s="339"/>
      <c r="V944" s="339"/>
      <c r="W944" s="339"/>
      <c r="X944" s="339"/>
      <c r="Y944" s="339"/>
      <c r="Z944" s="339"/>
    </row>
    <row r="945" ht="14.25" customHeight="1">
      <c r="A945" s="339"/>
      <c r="B945" s="339"/>
      <c r="C945" s="339"/>
      <c r="D945" s="339"/>
      <c r="E945" s="339"/>
      <c r="F945" s="339"/>
      <c r="G945" s="339"/>
      <c r="H945" s="339"/>
      <c r="I945" s="339"/>
      <c r="J945" s="339"/>
      <c r="K945" s="339"/>
      <c r="L945" s="339"/>
      <c r="M945" s="339"/>
      <c r="N945" s="339"/>
      <c r="O945" s="339"/>
      <c r="P945" s="339"/>
      <c r="Q945" s="339"/>
      <c r="R945" s="339"/>
      <c r="S945" s="339"/>
      <c r="T945" s="339"/>
      <c r="U945" s="339"/>
      <c r="V945" s="339"/>
      <c r="W945" s="339"/>
      <c r="X945" s="339"/>
      <c r="Y945" s="339"/>
      <c r="Z945" s="339"/>
    </row>
    <row r="946" ht="14.25" customHeight="1">
      <c r="A946" s="339"/>
      <c r="B946" s="339"/>
      <c r="C946" s="339"/>
      <c r="D946" s="339"/>
      <c r="E946" s="339"/>
      <c r="F946" s="339"/>
      <c r="G946" s="339"/>
      <c r="H946" s="339"/>
      <c r="I946" s="339"/>
      <c r="J946" s="339"/>
      <c r="K946" s="339"/>
      <c r="L946" s="339"/>
      <c r="M946" s="339"/>
      <c r="N946" s="339"/>
      <c r="O946" s="339"/>
      <c r="P946" s="339"/>
      <c r="Q946" s="339"/>
      <c r="R946" s="339"/>
      <c r="S946" s="339"/>
      <c r="T946" s="339"/>
      <c r="U946" s="339"/>
      <c r="V946" s="339"/>
      <c r="W946" s="339"/>
      <c r="X946" s="339"/>
      <c r="Y946" s="339"/>
      <c r="Z946" s="339"/>
    </row>
    <row r="947" ht="14.25" customHeight="1">
      <c r="A947" s="339"/>
      <c r="B947" s="339"/>
      <c r="C947" s="339"/>
      <c r="D947" s="339"/>
      <c r="E947" s="339"/>
      <c r="F947" s="339"/>
      <c r="G947" s="339"/>
      <c r="H947" s="339"/>
      <c r="I947" s="339"/>
      <c r="J947" s="339"/>
      <c r="K947" s="339"/>
      <c r="L947" s="339"/>
      <c r="M947" s="339"/>
      <c r="N947" s="339"/>
      <c r="O947" s="339"/>
      <c r="P947" s="339"/>
      <c r="Q947" s="339"/>
      <c r="R947" s="339"/>
      <c r="S947" s="339"/>
      <c r="T947" s="339"/>
      <c r="U947" s="339"/>
      <c r="V947" s="339"/>
      <c r="W947" s="339"/>
      <c r="X947" s="339"/>
      <c r="Y947" s="339"/>
      <c r="Z947" s="339"/>
    </row>
    <row r="948" ht="14.25" customHeight="1">
      <c r="A948" s="339"/>
      <c r="B948" s="339"/>
      <c r="C948" s="339"/>
      <c r="D948" s="339"/>
      <c r="E948" s="339"/>
      <c r="F948" s="339"/>
      <c r="G948" s="339"/>
      <c r="H948" s="339"/>
      <c r="I948" s="339"/>
      <c r="J948" s="339"/>
      <c r="K948" s="339"/>
      <c r="L948" s="339"/>
      <c r="M948" s="339"/>
      <c r="N948" s="339"/>
      <c r="O948" s="339"/>
      <c r="P948" s="339"/>
      <c r="Q948" s="339"/>
      <c r="R948" s="339"/>
      <c r="S948" s="339"/>
      <c r="T948" s="339"/>
      <c r="U948" s="339"/>
      <c r="V948" s="339"/>
      <c r="W948" s="339"/>
      <c r="X948" s="339"/>
      <c r="Y948" s="339"/>
      <c r="Z948" s="339"/>
    </row>
    <row r="949" ht="14.25" customHeight="1">
      <c r="A949" s="339"/>
      <c r="B949" s="339"/>
      <c r="C949" s="339"/>
      <c r="D949" s="339"/>
      <c r="E949" s="339"/>
      <c r="F949" s="339"/>
      <c r="G949" s="339"/>
      <c r="H949" s="339"/>
      <c r="I949" s="339"/>
      <c r="J949" s="339"/>
      <c r="K949" s="339"/>
      <c r="L949" s="339"/>
      <c r="M949" s="339"/>
      <c r="N949" s="339"/>
      <c r="O949" s="339"/>
      <c r="P949" s="339"/>
      <c r="Q949" s="339"/>
      <c r="R949" s="339"/>
      <c r="S949" s="339"/>
      <c r="T949" s="339"/>
      <c r="U949" s="339"/>
      <c r="V949" s="339"/>
      <c r="W949" s="339"/>
      <c r="X949" s="339"/>
      <c r="Y949" s="339"/>
      <c r="Z949" s="339"/>
    </row>
    <row r="950" ht="14.25" customHeight="1">
      <c r="A950" s="339"/>
      <c r="B950" s="339"/>
      <c r="C950" s="339"/>
      <c r="D950" s="339"/>
      <c r="E950" s="339"/>
      <c r="F950" s="339"/>
      <c r="G950" s="339"/>
      <c r="H950" s="339"/>
      <c r="I950" s="339"/>
      <c r="J950" s="339"/>
      <c r="K950" s="339"/>
      <c r="L950" s="339"/>
      <c r="M950" s="339"/>
      <c r="N950" s="339"/>
      <c r="O950" s="339"/>
      <c r="P950" s="339"/>
      <c r="Q950" s="339"/>
      <c r="R950" s="339"/>
      <c r="S950" s="339"/>
      <c r="T950" s="339"/>
      <c r="U950" s="339"/>
      <c r="V950" s="339"/>
      <c r="W950" s="339"/>
      <c r="X950" s="339"/>
      <c r="Y950" s="339"/>
      <c r="Z950" s="339"/>
    </row>
    <row r="951" ht="14.25" customHeight="1">
      <c r="A951" s="339"/>
      <c r="B951" s="339"/>
      <c r="C951" s="339"/>
      <c r="D951" s="339"/>
      <c r="E951" s="339"/>
      <c r="F951" s="339"/>
      <c r="G951" s="339"/>
      <c r="H951" s="339"/>
      <c r="I951" s="339"/>
      <c r="J951" s="339"/>
      <c r="K951" s="339"/>
      <c r="L951" s="339"/>
      <c r="M951" s="339"/>
      <c r="N951" s="339"/>
      <c r="O951" s="339"/>
      <c r="P951" s="339"/>
      <c r="Q951" s="339"/>
      <c r="R951" s="339"/>
      <c r="S951" s="339"/>
      <c r="T951" s="339"/>
      <c r="U951" s="339"/>
      <c r="V951" s="339"/>
      <c r="W951" s="339"/>
      <c r="X951" s="339"/>
      <c r="Y951" s="339"/>
      <c r="Z951" s="339"/>
    </row>
    <row r="952" ht="14.25" customHeight="1">
      <c r="A952" s="339"/>
      <c r="B952" s="339"/>
      <c r="C952" s="339"/>
      <c r="D952" s="339"/>
      <c r="E952" s="339"/>
      <c r="F952" s="339"/>
      <c r="G952" s="339"/>
      <c r="H952" s="339"/>
      <c r="I952" s="339"/>
      <c r="J952" s="339"/>
      <c r="K952" s="339"/>
      <c r="L952" s="339"/>
      <c r="M952" s="339"/>
      <c r="N952" s="339"/>
      <c r="O952" s="339"/>
      <c r="P952" s="339"/>
      <c r="Q952" s="339"/>
      <c r="R952" s="339"/>
      <c r="S952" s="339"/>
      <c r="T952" s="339"/>
      <c r="U952" s="339"/>
      <c r="V952" s="339"/>
      <c r="W952" s="339"/>
      <c r="X952" s="339"/>
      <c r="Y952" s="339"/>
      <c r="Z952" s="339"/>
    </row>
    <row r="953" ht="14.25" customHeight="1">
      <c r="A953" s="339"/>
      <c r="B953" s="339"/>
      <c r="C953" s="339"/>
      <c r="D953" s="339"/>
      <c r="E953" s="339"/>
      <c r="F953" s="339"/>
      <c r="G953" s="339"/>
      <c r="H953" s="339"/>
      <c r="I953" s="339"/>
      <c r="J953" s="339"/>
      <c r="K953" s="339"/>
      <c r="L953" s="339"/>
      <c r="M953" s="339"/>
      <c r="N953" s="339"/>
      <c r="O953" s="339"/>
      <c r="P953" s="339"/>
      <c r="Q953" s="339"/>
      <c r="R953" s="339"/>
      <c r="S953" s="339"/>
      <c r="T953" s="339"/>
      <c r="U953" s="339"/>
      <c r="V953" s="339"/>
      <c r="W953" s="339"/>
      <c r="X953" s="339"/>
      <c r="Y953" s="339"/>
      <c r="Z953" s="339"/>
    </row>
    <row r="954" ht="14.25" customHeight="1">
      <c r="A954" s="339"/>
      <c r="B954" s="339"/>
      <c r="C954" s="339"/>
      <c r="D954" s="339"/>
      <c r="E954" s="339"/>
      <c r="F954" s="339"/>
      <c r="G954" s="339"/>
      <c r="H954" s="339"/>
      <c r="I954" s="339"/>
      <c r="J954" s="339"/>
      <c r="K954" s="339"/>
      <c r="L954" s="339"/>
      <c r="M954" s="339"/>
      <c r="N954" s="339"/>
      <c r="O954" s="339"/>
      <c r="P954" s="339"/>
      <c r="Q954" s="339"/>
      <c r="R954" s="339"/>
      <c r="S954" s="339"/>
      <c r="T954" s="339"/>
      <c r="U954" s="339"/>
      <c r="V954" s="339"/>
      <c r="W954" s="339"/>
      <c r="X954" s="339"/>
      <c r="Y954" s="339"/>
      <c r="Z954" s="339"/>
    </row>
    <row r="955" ht="14.25" customHeight="1">
      <c r="A955" s="339"/>
      <c r="B955" s="339"/>
      <c r="C955" s="339"/>
      <c r="D955" s="339"/>
      <c r="E955" s="339"/>
      <c r="F955" s="339"/>
      <c r="G955" s="339"/>
      <c r="H955" s="339"/>
      <c r="I955" s="339"/>
      <c r="J955" s="339"/>
      <c r="K955" s="339"/>
      <c r="L955" s="339"/>
      <c r="M955" s="339"/>
      <c r="N955" s="339"/>
      <c r="O955" s="339"/>
      <c r="P955" s="339"/>
      <c r="Q955" s="339"/>
      <c r="R955" s="339"/>
      <c r="S955" s="339"/>
      <c r="T955" s="339"/>
      <c r="U955" s="339"/>
      <c r="V955" s="339"/>
      <c r="W955" s="339"/>
      <c r="X955" s="339"/>
      <c r="Y955" s="339"/>
      <c r="Z955" s="339"/>
    </row>
    <row r="956" ht="14.25" customHeight="1">
      <c r="A956" s="339"/>
      <c r="B956" s="339"/>
      <c r="C956" s="339"/>
      <c r="D956" s="339"/>
      <c r="E956" s="339"/>
      <c r="F956" s="339"/>
      <c r="G956" s="339"/>
      <c r="H956" s="339"/>
      <c r="I956" s="339"/>
      <c r="J956" s="339"/>
      <c r="K956" s="339"/>
      <c r="L956" s="339"/>
      <c r="M956" s="339"/>
      <c r="N956" s="339"/>
      <c r="O956" s="339"/>
      <c r="P956" s="339"/>
      <c r="Q956" s="339"/>
      <c r="R956" s="339"/>
      <c r="S956" s="339"/>
      <c r="T956" s="339"/>
      <c r="U956" s="339"/>
      <c r="V956" s="339"/>
      <c r="W956" s="339"/>
      <c r="X956" s="339"/>
      <c r="Y956" s="339"/>
      <c r="Z956" s="339"/>
    </row>
    <row r="957" ht="14.25" customHeight="1">
      <c r="A957" s="339"/>
      <c r="B957" s="339"/>
      <c r="C957" s="339"/>
      <c r="D957" s="339"/>
      <c r="E957" s="339"/>
      <c r="F957" s="339"/>
      <c r="G957" s="339"/>
      <c r="H957" s="339"/>
      <c r="I957" s="339"/>
      <c r="J957" s="339"/>
      <c r="K957" s="339"/>
      <c r="L957" s="339"/>
      <c r="M957" s="339"/>
      <c r="N957" s="339"/>
      <c r="O957" s="339"/>
      <c r="P957" s="339"/>
      <c r="Q957" s="339"/>
      <c r="R957" s="339"/>
      <c r="S957" s="339"/>
      <c r="T957" s="339"/>
      <c r="U957" s="339"/>
      <c r="V957" s="339"/>
      <c r="W957" s="339"/>
      <c r="X957" s="339"/>
      <c r="Y957" s="339"/>
      <c r="Z957" s="339"/>
    </row>
    <row r="958" ht="14.25" customHeight="1">
      <c r="A958" s="339"/>
      <c r="B958" s="339"/>
      <c r="C958" s="339"/>
      <c r="D958" s="339"/>
      <c r="E958" s="339"/>
      <c r="F958" s="339"/>
      <c r="G958" s="339"/>
      <c r="H958" s="339"/>
      <c r="I958" s="339"/>
      <c r="J958" s="339"/>
      <c r="K958" s="339"/>
      <c r="L958" s="339"/>
      <c r="M958" s="339"/>
      <c r="N958" s="339"/>
      <c r="O958" s="339"/>
      <c r="P958" s="339"/>
      <c r="Q958" s="339"/>
      <c r="R958" s="339"/>
      <c r="S958" s="339"/>
      <c r="T958" s="339"/>
      <c r="U958" s="339"/>
      <c r="V958" s="339"/>
      <c r="W958" s="339"/>
      <c r="X958" s="339"/>
      <c r="Y958" s="339"/>
      <c r="Z958" s="339"/>
    </row>
    <row r="959" ht="14.25" customHeight="1">
      <c r="A959" s="339"/>
      <c r="B959" s="339"/>
      <c r="C959" s="339"/>
      <c r="D959" s="339"/>
      <c r="E959" s="339"/>
      <c r="F959" s="339"/>
      <c r="G959" s="339"/>
      <c r="H959" s="339"/>
      <c r="I959" s="339"/>
      <c r="J959" s="339"/>
      <c r="K959" s="339"/>
      <c r="L959" s="339"/>
      <c r="M959" s="339"/>
      <c r="N959" s="339"/>
      <c r="O959" s="339"/>
      <c r="P959" s="339"/>
      <c r="Q959" s="339"/>
      <c r="R959" s="339"/>
      <c r="S959" s="339"/>
      <c r="T959" s="339"/>
      <c r="U959" s="339"/>
      <c r="V959" s="339"/>
      <c r="W959" s="339"/>
      <c r="X959" s="339"/>
      <c r="Y959" s="339"/>
      <c r="Z959" s="339"/>
    </row>
    <row r="960" ht="14.25" customHeight="1">
      <c r="A960" s="339"/>
      <c r="B960" s="339"/>
      <c r="C960" s="339"/>
      <c r="D960" s="339"/>
      <c r="E960" s="339"/>
      <c r="F960" s="339"/>
      <c r="G960" s="339"/>
      <c r="H960" s="339"/>
      <c r="I960" s="339"/>
      <c r="J960" s="339"/>
      <c r="K960" s="339"/>
      <c r="L960" s="339"/>
      <c r="M960" s="339"/>
      <c r="N960" s="339"/>
      <c r="O960" s="339"/>
      <c r="P960" s="339"/>
      <c r="Q960" s="339"/>
      <c r="R960" s="339"/>
      <c r="S960" s="339"/>
      <c r="T960" s="339"/>
      <c r="U960" s="339"/>
      <c r="V960" s="339"/>
      <c r="W960" s="339"/>
      <c r="X960" s="339"/>
      <c r="Y960" s="339"/>
      <c r="Z960" s="339"/>
    </row>
    <row r="961" ht="14.25" customHeight="1">
      <c r="A961" s="339"/>
      <c r="B961" s="339"/>
      <c r="C961" s="339"/>
      <c r="D961" s="339"/>
      <c r="E961" s="339"/>
      <c r="F961" s="339"/>
      <c r="G961" s="339"/>
      <c r="H961" s="339"/>
      <c r="I961" s="339"/>
      <c r="J961" s="339"/>
      <c r="K961" s="339"/>
      <c r="L961" s="339"/>
      <c r="M961" s="339"/>
      <c r="N961" s="339"/>
      <c r="O961" s="339"/>
      <c r="P961" s="339"/>
      <c r="Q961" s="339"/>
      <c r="R961" s="339"/>
      <c r="S961" s="339"/>
      <c r="T961" s="339"/>
      <c r="U961" s="339"/>
      <c r="V961" s="339"/>
      <c r="W961" s="339"/>
      <c r="X961" s="339"/>
      <c r="Y961" s="339"/>
      <c r="Z961" s="339"/>
    </row>
    <row r="962" ht="14.25" customHeight="1">
      <c r="A962" s="339"/>
      <c r="B962" s="339"/>
      <c r="C962" s="339"/>
      <c r="D962" s="339"/>
      <c r="E962" s="339"/>
      <c r="F962" s="339"/>
      <c r="G962" s="339"/>
      <c r="H962" s="339"/>
      <c r="I962" s="339"/>
      <c r="J962" s="339"/>
      <c r="K962" s="339"/>
      <c r="L962" s="339"/>
      <c r="M962" s="339"/>
      <c r="N962" s="339"/>
      <c r="O962" s="339"/>
      <c r="P962" s="339"/>
      <c r="Q962" s="339"/>
      <c r="R962" s="339"/>
      <c r="S962" s="339"/>
      <c r="T962" s="339"/>
      <c r="U962" s="339"/>
      <c r="V962" s="339"/>
      <c r="W962" s="339"/>
      <c r="X962" s="339"/>
      <c r="Y962" s="339"/>
      <c r="Z962" s="339"/>
    </row>
    <row r="963" ht="14.25" customHeight="1">
      <c r="A963" s="339"/>
      <c r="B963" s="339"/>
      <c r="C963" s="339"/>
      <c r="D963" s="339"/>
      <c r="E963" s="339"/>
      <c r="F963" s="339"/>
      <c r="G963" s="339"/>
      <c r="H963" s="339"/>
      <c r="I963" s="339"/>
      <c r="J963" s="339"/>
      <c r="K963" s="339"/>
      <c r="L963" s="339"/>
      <c r="M963" s="339"/>
      <c r="N963" s="339"/>
      <c r="O963" s="339"/>
      <c r="P963" s="339"/>
      <c r="Q963" s="339"/>
      <c r="R963" s="339"/>
      <c r="S963" s="339"/>
      <c r="T963" s="339"/>
      <c r="U963" s="339"/>
      <c r="V963" s="339"/>
      <c r="W963" s="339"/>
      <c r="X963" s="339"/>
      <c r="Y963" s="339"/>
      <c r="Z963" s="339"/>
    </row>
    <row r="964" ht="14.25" customHeight="1">
      <c r="A964" s="339"/>
      <c r="B964" s="339"/>
      <c r="C964" s="339"/>
      <c r="D964" s="339"/>
      <c r="E964" s="339"/>
      <c r="F964" s="339"/>
      <c r="G964" s="339"/>
      <c r="H964" s="339"/>
      <c r="I964" s="339"/>
      <c r="J964" s="339"/>
      <c r="K964" s="339"/>
      <c r="L964" s="339"/>
      <c r="M964" s="339"/>
      <c r="N964" s="339"/>
      <c r="O964" s="339"/>
      <c r="P964" s="339"/>
      <c r="Q964" s="339"/>
      <c r="R964" s="339"/>
      <c r="S964" s="339"/>
      <c r="T964" s="339"/>
      <c r="U964" s="339"/>
      <c r="V964" s="339"/>
      <c r="W964" s="339"/>
      <c r="X964" s="339"/>
      <c r="Y964" s="339"/>
      <c r="Z964" s="339"/>
    </row>
    <row r="965" ht="14.25" customHeight="1">
      <c r="A965" s="339"/>
      <c r="B965" s="339"/>
      <c r="C965" s="339"/>
      <c r="D965" s="339"/>
      <c r="E965" s="339"/>
      <c r="F965" s="339"/>
      <c r="G965" s="339"/>
      <c r="H965" s="339"/>
      <c r="I965" s="339"/>
      <c r="J965" s="339"/>
      <c r="K965" s="339"/>
      <c r="L965" s="339"/>
      <c r="M965" s="339"/>
      <c r="N965" s="339"/>
      <c r="O965" s="339"/>
      <c r="P965" s="339"/>
      <c r="Q965" s="339"/>
      <c r="R965" s="339"/>
      <c r="S965" s="339"/>
      <c r="T965" s="339"/>
      <c r="U965" s="339"/>
      <c r="V965" s="339"/>
      <c r="W965" s="339"/>
      <c r="X965" s="339"/>
      <c r="Y965" s="339"/>
      <c r="Z965" s="339"/>
    </row>
    <row r="966" ht="14.25" customHeight="1">
      <c r="A966" s="339"/>
      <c r="B966" s="339"/>
      <c r="C966" s="339"/>
      <c r="D966" s="339"/>
      <c r="E966" s="339"/>
      <c r="F966" s="339"/>
      <c r="G966" s="339"/>
      <c r="H966" s="339"/>
      <c r="I966" s="339"/>
      <c r="J966" s="339"/>
      <c r="K966" s="339"/>
      <c r="L966" s="339"/>
      <c r="M966" s="339"/>
      <c r="N966" s="339"/>
      <c r="O966" s="339"/>
      <c r="P966" s="339"/>
      <c r="Q966" s="339"/>
      <c r="R966" s="339"/>
      <c r="S966" s="339"/>
      <c r="T966" s="339"/>
      <c r="U966" s="339"/>
      <c r="V966" s="339"/>
      <c r="W966" s="339"/>
      <c r="X966" s="339"/>
      <c r="Y966" s="339"/>
      <c r="Z966" s="339"/>
    </row>
    <row r="967" ht="14.25" customHeight="1">
      <c r="A967" s="339"/>
      <c r="B967" s="339"/>
      <c r="C967" s="339"/>
      <c r="D967" s="339"/>
      <c r="E967" s="339"/>
      <c r="F967" s="339"/>
      <c r="G967" s="339"/>
      <c r="H967" s="339"/>
      <c r="I967" s="339"/>
      <c r="J967" s="339"/>
      <c r="K967" s="339"/>
      <c r="L967" s="339"/>
      <c r="M967" s="339"/>
      <c r="N967" s="339"/>
      <c r="O967" s="339"/>
      <c r="P967" s="339"/>
      <c r="Q967" s="339"/>
      <c r="R967" s="339"/>
      <c r="S967" s="339"/>
      <c r="T967" s="339"/>
      <c r="U967" s="339"/>
      <c r="V967" s="339"/>
      <c r="W967" s="339"/>
      <c r="X967" s="339"/>
      <c r="Y967" s="339"/>
      <c r="Z967" s="339"/>
    </row>
    <row r="968" ht="14.25" customHeight="1">
      <c r="A968" s="339"/>
      <c r="B968" s="339"/>
      <c r="C968" s="339"/>
      <c r="D968" s="339"/>
      <c r="E968" s="339"/>
      <c r="F968" s="339"/>
      <c r="G968" s="339"/>
      <c r="H968" s="339"/>
      <c r="I968" s="339"/>
      <c r="J968" s="339"/>
      <c r="K968" s="339"/>
      <c r="L968" s="339"/>
      <c r="M968" s="339"/>
      <c r="N968" s="339"/>
      <c r="O968" s="339"/>
      <c r="P968" s="339"/>
      <c r="Q968" s="339"/>
      <c r="R968" s="339"/>
      <c r="S968" s="339"/>
      <c r="T968" s="339"/>
      <c r="U968" s="339"/>
      <c r="V968" s="339"/>
      <c r="W968" s="339"/>
      <c r="X968" s="339"/>
      <c r="Y968" s="339"/>
      <c r="Z968" s="339"/>
    </row>
    <row r="969" ht="14.25" customHeight="1">
      <c r="A969" s="339"/>
      <c r="B969" s="339"/>
      <c r="C969" s="339"/>
      <c r="D969" s="339"/>
      <c r="E969" s="339"/>
      <c r="F969" s="339"/>
      <c r="G969" s="339"/>
      <c r="H969" s="339"/>
      <c r="I969" s="339"/>
      <c r="J969" s="339"/>
      <c r="K969" s="339"/>
      <c r="L969" s="339"/>
      <c r="M969" s="339"/>
      <c r="N969" s="339"/>
      <c r="O969" s="339"/>
      <c r="P969" s="339"/>
      <c r="Q969" s="339"/>
      <c r="R969" s="339"/>
      <c r="S969" s="339"/>
      <c r="T969" s="339"/>
      <c r="U969" s="339"/>
      <c r="V969" s="339"/>
      <c r="W969" s="339"/>
      <c r="X969" s="339"/>
      <c r="Y969" s="339"/>
      <c r="Z969" s="339"/>
    </row>
    <row r="970" ht="14.25" customHeight="1">
      <c r="A970" s="339"/>
      <c r="B970" s="339"/>
      <c r="C970" s="339"/>
      <c r="D970" s="339"/>
      <c r="E970" s="339"/>
      <c r="F970" s="339"/>
      <c r="G970" s="339"/>
      <c r="H970" s="339"/>
      <c r="I970" s="339"/>
      <c r="J970" s="339"/>
      <c r="K970" s="339"/>
      <c r="L970" s="339"/>
      <c r="M970" s="339"/>
      <c r="N970" s="339"/>
      <c r="O970" s="339"/>
      <c r="P970" s="339"/>
      <c r="Q970" s="339"/>
      <c r="R970" s="339"/>
      <c r="S970" s="339"/>
      <c r="T970" s="339"/>
      <c r="U970" s="339"/>
      <c r="V970" s="339"/>
      <c r="W970" s="339"/>
      <c r="X970" s="339"/>
      <c r="Y970" s="339"/>
      <c r="Z970" s="339"/>
    </row>
    <row r="971" ht="14.25" customHeight="1">
      <c r="A971" s="339"/>
      <c r="B971" s="339"/>
      <c r="C971" s="339"/>
      <c r="D971" s="339"/>
      <c r="E971" s="339"/>
      <c r="F971" s="339"/>
      <c r="G971" s="339"/>
      <c r="H971" s="339"/>
      <c r="I971" s="339"/>
      <c r="J971" s="339"/>
      <c r="K971" s="339"/>
      <c r="L971" s="339"/>
      <c r="M971" s="339"/>
      <c r="N971" s="339"/>
      <c r="O971" s="339"/>
      <c r="P971" s="339"/>
      <c r="Q971" s="339"/>
      <c r="R971" s="339"/>
      <c r="S971" s="339"/>
      <c r="T971" s="339"/>
      <c r="U971" s="339"/>
      <c r="V971" s="339"/>
      <c r="W971" s="339"/>
      <c r="X971" s="339"/>
      <c r="Y971" s="339"/>
      <c r="Z971" s="339"/>
    </row>
    <row r="972" ht="14.25" customHeight="1">
      <c r="A972" s="339"/>
      <c r="B972" s="339"/>
      <c r="C972" s="339"/>
      <c r="D972" s="339"/>
      <c r="E972" s="339"/>
      <c r="F972" s="339"/>
      <c r="G972" s="339"/>
      <c r="H972" s="339"/>
      <c r="I972" s="339"/>
      <c r="J972" s="339"/>
      <c r="K972" s="339"/>
      <c r="L972" s="339"/>
      <c r="M972" s="339"/>
      <c r="N972" s="339"/>
      <c r="O972" s="339"/>
      <c r="P972" s="339"/>
      <c r="Q972" s="339"/>
      <c r="R972" s="339"/>
      <c r="S972" s="339"/>
      <c r="T972" s="339"/>
      <c r="U972" s="339"/>
      <c r="V972" s="339"/>
      <c r="W972" s="339"/>
      <c r="X972" s="339"/>
      <c r="Y972" s="339"/>
      <c r="Z972" s="339"/>
    </row>
    <row r="973" ht="14.25" customHeight="1">
      <c r="A973" s="339"/>
      <c r="B973" s="339"/>
      <c r="C973" s="339"/>
      <c r="D973" s="339"/>
      <c r="E973" s="339"/>
      <c r="F973" s="339"/>
      <c r="G973" s="339"/>
      <c r="H973" s="339"/>
      <c r="I973" s="339"/>
      <c r="J973" s="339"/>
      <c r="K973" s="339"/>
      <c r="L973" s="339"/>
      <c r="M973" s="339"/>
      <c r="N973" s="339"/>
      <c r="O973" s="339"/>
      <c r="P973" s="339"/>
      <c r="Q973" s="339"/>
      <c r="R973" s="339"/>
      <c r="S973" s="339"/>
      <c r="T973" s="339"/>
      <c r="U973" s="339"/>
      <c r="V973" s="339"/>
      <c r="W973" s="339"/>
      <c r="X973" s="339"/>
      <c r="Y973" s="339"/>
      <c r="Z973" s="339"/>
    </row>
    <row r="974" ht="14.25" customHeight="1">
      <c r="A974" s="339"/>
      <c r="B974" s="339"/>
      <c r="C974" s="339"/>
      <c r="D974" s="339"/>
      <c r="E974" s="339"/>
      <c r="F974" s="339"/>
      <c r="G974" s="339"/>
      <c r="H974" s="339"/>
      <c r="I974" s="339"/>
      <c r="J974" s="339"/>
      <c r="K974" s="339"/>
      <c r="L974" s="339"/>
      <c r="M974" s="339"/>
      <c r="N974" s="339"/>
      <c r="O974" s="339"/>
      <c r="P974" s="339"/>
      <c r="Q974" s="339"/>
      <c r="R974" s="339"/>
      <c r="S974" s="339"/>
      <c r="T974" s="339"/>
      <c r="U974" s="339"/>
      <c r="V974" s="339"/>
      <c r="W974" s="339"/>
      <c r="X974" s="339"/>
      <c r="Y974" s="339"/>
      <c r="Z974" s="339"/>
    </row>
    <row r="975" ht="14.25" customHeight="1">
      <c r="A975" s="339"/>
      <c r="B975" s="339"/>
      <c r="C975" s="339"/>
      <c r="D975" s="339"/>
      <c r="E975" s="339"/>
      <c r="F975" s="339"/>
      <c r="G975" s="339"/>
      <c r="H975" s="339"/>
      <c r="I975" s="339"/>
      <c r="J975" s="339"/>
      <c r="K975" s="339"/>
      <c r="L975" s="339"/>
      <c r="M975" s="339"/>
      <c r="N975" s="339"/>
      <c r="O975" s="339"/>
      <c r="P975" s="339"/>
      <c r="Q975" s="339"/>
      <c r="R975" s="339"/>
      <c r="S975" s="339"/>
      <c r="T975" s="339"/>
      <c r="U975" s="339"/>
      <c r="V975" s="339"/>
      <c r="W975" s="339"/>
      <c r="X975" s="339"/>
      <c r="Y975" s="339"/>
      <c r="Z975" s="339"/>
    </row>
    <row r="976" ht="14.25" customHeight="1">
      <c r="A976" s="339"/>
      <c r="B976" s="339"/>
      <c r="C976" s="339"/>
      <c r="D976" s="339"/>
      <c r="E976" s="339"/>
      <c r="F976" s="339"/>
      <c r="G976" s="339"/>
      <c r="H976" s="339"/>
      <c r="I976" s="339"/>
      <c r="J976" s="339"/>
      <c r="K976" s="339"/>
      <c r="L976" s="339"/>
      <c r="M976" s="339"/>
      <c r="N976" s="339"/>
      <c r="O976" s="339"/>
      <c r="P976" s="339"/>
      <c r="Q976" s="339"/>
      <c r="R976" s="339"/>
      <c r="S976" s="339"/>
      <c r="T976" s="339"/>
      <c r="U976" s="339"/>
      <c r="V976" s="339"/>
      <c r="W976" s="339"/>
      <c r="X976" s="339"/>
      <c r="Y976" s="339"/>
      <c r="Z976" s="339"/>
    </row>
    <row r="977" ht="14.25" customHeight="1">
      <c r="A977" s="339"/>
      <c r="B977" s="339"/>
      <c r="C977" s="339"/>
      <c r="D977" s="339"/>
      <c r="E977" s="339"/>
      <c r="F977" s="339"/>
      <c r="G977" s="339"/>
      <c r="H977" s="339"/>
      <c r="I977" s="339"/>
      <c r="J977" s="339"/>
      <c r="K977" s="339"/>
      <c r="L977" s="339"/>
      <c r="M977" s="339"/>
      <c r="N977" s="339"/>
      <c r="O977" s="339"/>
      <c r="P977" s="339"/>
      <c r="Q977" s="339"/>
      <c r="R977" s="339"/>
      <c r="S977" s="339"/>
      <c r="T977" s="339"/>
      <c r="U977" s="339"/>
      <c r="V977" s="339"/>
      <c r="W977" s="339"/>
      <c r="X977" s="339"/>
      <c r="Y977" s="339"/>
      <c r="Z977" s="339"/>
    </row>
    <row r="978" ht="14.25" customHeight="1">
      <c r="A978" s="339"/>
      <c r="B978" s="339"/>
      <c r="C978" s="339"/>
      <c r="D978" s="339"/>
      <c r="E978" s="339"/>
      <c r="F978" s="339"/>
      <c r="G978" s="339"/>
      <c r="H978" s="339"/>
      <c r="I978" s="339"/>
      <c r="J978" s="339"/>
      <c r="K978" s="339"/>
      <c r="L978" s="339"/>
      <c r="M978" s="339"/>
      <c r="N978" s="339"/>
      <c r="O978" s="339"/>
      <c r="P978" s="339"/>
      <c r="Q978" s="339"/>
      <c r="R978" s="339"/>
      <c r="S978" s="339"/>
      <c r="T978" s="339"/>
      <c r="U978" s="339"/>
      <c r="V978" s="339"/>
      <c r="W978" s="339"/>
      <c r="X978" s="339"/>
      <c r="Y978" s="339"/>
      <c r="Z978" s="339"/>
    </row>
    <row r="979" ht="14.25" customHeight="1">
      <c r="A979" s="339"/>
      <c r="B979" s="339"/>
      <c r="C979" s="339"/>
      <c r="D979" s="339"/>
      <c r="E979" s="339"/>
      <c r="F979" s="339"/>
      <c r="G979" s="339"/>
      <c r="H979" s="339"/>
      <c r="I979" s="339"/>
      <c r="J979" s="339"/>
      <c r="K979" s="339"/>
      <c r="L979" s="339"/>
      <c r="M979" s="339"/>
      <c r="N979" s="339"/>
      <c r="O979" s="339"/>
      <c r="P979" s="339"/>
      <c r="Q979" s="339"/>
      <c r="R979" s="339"/>
      <c r="S979" s="339"/>
      <c r="T979" s="339"/>
      <c r="U979" s="339"/>
      <c r="V979" s="339"/>
      <c r="W979" s="339"/>
      <c r="X979" s="339"/>
      <c r="Y979" s="339"/>
      <c r="Z979" s="339"/>
    </row>
    <row r="980" ht="14.25" customHeight="1">
      <c r="A980" s="339"/>
      <c r="B980" s="339"/>
      <c r="C980" s="339"/>
      <c r="D980" s="339"/>
      <c r="E980" s="339"/>
      <c r="F980" s="339"/>
      <c r="G980" s="339"/>
      <c r="H980" s="339"/>
      <c r="I980" s="339"/>
      <c r="J980" s="339"/>
      <c r="K980" s="339"/>
      <c r="L980" s="339"/>
      <c r="M980" s="339"/>
      <c r="N980" s="339"/>
      <c r="O980" s="339"/>
      <c r="P980" s="339"/>
      <c r="Q980" s="339"/>
      <c r="R980" s="339"/>
      <c r="S980" s="339"/>
      <c r="T980" s="339"/>
      <c r="U980" s="339"/>
      <c r="V980" s="339"/>
      <c r="W980" s="339"/>
      <c r="X980" s="339"/>
      <c r="Y980" s="339"/>
      <c r="Z980" s="339"/>
    </row>
    <row r="981" ht="14.25" customHeight="1">
      <c r="A981" s="339"/>
      <c r="B981" s="339"/>
      <c r="C981" s="339"/>
      <c r="D981" s="339"/>
      <c r="E981" s="339"/>
      <c r="F981" s="339"/>
      <c r="G981" s="339"/>
      <c r="H981" s="339"/>
      <c r="I981" s="339"/>
      <c r="J981" s="339"/>
      <c r="K981" s="339"/>
      <c r="L981" s="339"/>
      <c r="M981" s="339"/>
      <c r="N981" s="339"/>
      <c r="O981" s="339"/>
      <c r="P981" s="339"/>
      <c r="Q981" s="339"/>
      <c r="R981" s="339"/>
      <c r="S981" s="339"/>
      <c r="T981" s="339"/>
      <c r="U981" s="339"/>
      <c r="V981" s="339"/>
      <c r="W981" s="339"/>
      <c r="X981" s="339"/>
      <c r="Y981" s="339"/>
      <c r="Z981" s="339"/>
    </row>
    <row r="982" ht="14.25" customHeight="1">
      <c r="A982" s="339"/>
      <c r="B982" s="339"/>
      <c r="C982" s="339"/>
      <c r="D982" s="339"/>
      <c r="E982" s="339"/>
      <c r="F982" s="339"/>
      <c r="G982" s="339"/>
      <c r="H982" s="339"/>
      <c r="I982" s="339"/>
      <c r="J982" s="339"/>
      <c r="K982" s="339"/>
      <c r="L982" s="339"/>
      <c r="M982" s="339"/>
      <c r="N982" s="339"/>
      <c r="O982" s="339"/>
      <c r="P982" s="339"/>
      <c r="Q982" s="339"/>
      <c r="R982" s="339"/>
      <c r="S982" s="339"/>
      <c r="T982" s="339"/>
      <c r="U982" s="339"/>
      <c r="V982" s="339"/>
      <c r="W982" s="339"/>
      <c r="X982" s="339"/>
      <c r="Y982" s="339"/>
      <c r="Z982" s="339"/>
    </row>
    <row r="983" ht="14.25" customHeight="1">
      <c r="A983" s="339"/>
      <c r="B983" s="339"/>
      <c r="C983" s="339"/>
      <c r="D983" s="339"/>
      <c r="E983" s="339"/>
      <c r="F983" s="339"/>
      <c r="G983" s="339"/>
      <c r="H983" s="339"/>
      <c r="I983" s="339"/>
      <c r="J983" s="339"/>
      <c r="K983" s="339"/>
      <c r="L983" s="339"/>
      <c r="M983" s="339"/>
      <c r="N983" s="339"/>
      <c r="O983" s="339"/>
      <c r="P983" s="339"/>
      <c r="Q983" s="339"/>
      <c r="R983" s="339"/>
      <c r="S983" s="339"/>
      <c r="T983" s="339"/>
      <c r="U983" s="339"/>
      <c r="V983" s="339"/>
      <c r="W983" s="339"/>
      <c r="X983" s="339"/>
      <c r="Y983" s="339"/>
      <c r="Z983" s="339"/>
    </row>
    <row r="984" ht="14.25" customHeight="1">
      <c r="A984" s="339"/>
      <c r="B984" s="339"/>
      <c r="C984" s="339"/>
      <c r="D984" s="339"/>
      <c r="E984" s="339"/>
      <c r="F984" s="339"/>
      <c r="G984" s="339"/>
      <c r="H984" s="339"/>
      <c r="I984" s="339"/>
      <c r="J984" s="339"/>
      <c r="K984" s="339"/>
      <c r="L984" s="339"/>
      <c r="M984" s="339"/>
      <c r="N984" s="339"/>
      <c r="O984" s="339"/>
      <c r="P984" s="339"/>
      <c r="Q984" s="339"/>
      <c r="R984" s="339"/>
      <c r="S984" s="339"/>
      <c r="T984" s="339"/>
      <c r="U984" s="339"/>
      <c r="V984" s="339"/>
      <c r="W984" s="339"/>
      <c r="X984" s="339"/>
      <c r="Y984" s="339"/>
      <c r="Z984" s="339"/>
    </row>
    <row r="985" ht="14.25" customHeight="1">
      <c r="A985" s="339"/>
      <c r="B985" s="339"/>
      <c r="C985" s="339"/>
      <c r="D985" s="339"/>
      <c r="E985" s="339"/>
      <c r="F985" s="339"/>
      <c r="G985" s="339"/>
      <c r="H985" s="339"/>
      <c r="I985" s="339"/>
      <c r="J985" s="339"/>
      <c r="K985" s="339"/>
      <c r="L985" s="339"/>
      <c r="M985" s="339"/>
      <c r="N985" s="339"/>
      <c r="O985" s="339"/>
      <c r="P985" s="339"/>
      <c r="Q985" s="339"/>
      <c r="R985" s="339"/>
      <c r="S985" s="339"/>
      <c r="T985" s="339"/>
      <c r="U985" s="339"/>
      <c r="V985" s="339"/>
      <c r="W985" s="339"/>
      <c r="X985" s="339"/>
      <c r="Y985" s="339"/>
      <c r="Z985" s="339"/>
    </row>
    <row r="986" ht="14.25" customHeight="1">
      <c r="A986" s="339"/>
      <c r="B986" s="339"/>
      <c r="C986" s="339"/>
      <c r="D986" s="339"/>
      <c r="E986" s="339"/>
      <c r="F986" s="339"/>
      <c r="G986" s="339"/>
      <c r="H986" s="339"/>
      <c r="I986" s="339"/>
      <c r="J986" s="339"/>
      <c r="K986" s="339"/>
      <c r="L986" s="339"/>
      <c r="M986" s="339"/>
      <c r="N986" s="339"/>
      <c r="O986" s="339"/>
      <c r="P986" s="339"/>
      <c r="Q986" s="339"/>
      <c r="R986" s="339"/>
      <c r="S986" s="339"/>
      <c r="T986" s="339"/>
      <c r="U986" s="339"/>
      <c r="V986" s="339"/>
      <c r="W986" s="339"/>
      <c r="X986" s="339"/>
      <c r="Y986" s="339"/>
      <c r="Z986" s="339"/>
    </row>
    <row r="987" ht="14.25" customHeight="1">
      <c r="A987" s="339"/>
      <c r="B987" s="339"/>
      <c r="C987" s="339"/>
      <c r="D987" s="339"/>
      <c r="E987" s="339"/>
      <c r="F987" s="339"/>
      <c r="G987" s="339"/>
      <c r="H987" s="339"/>
      <c r="I987" s="339"/>
      <c r="J987" s="339"/>
      <c r="K987" s="339"/>
      <c r="L987" s="339"/>
      <c r="M987" s="339"/>
      <c r="N987" s="339"/>
      <c r="O987" s="339"/>
      <c r="P987" s="339"/>
      <c r="Q987" s="339"/>
      <c r="R987" s="339"/>
      <c r="S987" s="339"/>
      <c r="T987" s="339"/>
      <c r="U987" s="339"/>
      <c r="V987" s="339"/>
      <c r="W987" s="339"/>
      <c r="X987" s="339"/>
      <c r="Y987" s="339"/>
      <c r="Z987" s="339"/>
    </row>
    <row r="988" ht="14.25" customHeight="1">
      <c r="A988" s="339"/>
      <c r="B988" s="339"/>
      <c r="C988" s="339"/>
      <c r="D988" s="339"/>
      <c r="E988" s="339"/>
      <c r="F988" s="339"/>
      <c r="G988" s="339"/>
      <c r="H988" s="339"/>
      <c r="I988" s="339"/>
      <c r="J988" s="339"/>
      <c r="K988" s="339"/>
      <c r="L988" s="339"/>
      <c r="M988" s="339"/>
      <c r="N988" s="339"/>
      <c r="O988" s="339"/>
      <c r="P988" s="339"/>
      <c r="Q988" s="339"/>
      <c r="R988" s="339"/>
      <c r="S988" s="339"/>
      <c r="T988" s="339"/>
      <c r="U988" s="339"/>
      <c r="V988" s="339"/>
      <c r="W988" s="339"/>
      <c r="X988" s="339"/>
      <c r="Y988" s="339"/>
      <c r="Z988" s="339"/>
    </row>
    <row r="989" ht="14.25" customHeight="1">
      <c r="A989" s="339"/>
      <c r="B989" s="339"/>
      <c r="C989" s="339"/>
      <c r="D989" s="339"/>
      <c r="E989" s="339"/>
      <c r="F989" s="339"/>
      <c r="G989" s="339"/>
      <c r="H989" s="339"/>
      <c r="I989" s="339"/>
      <c r="J989" s="339"/>
      <c r="K989" s="339"/>
      <c r="L989" s="339"/>
      <c r="M989" s="339"/>
      <c r="N989" s="339"/>
      <c r="O989" s="339"/>
      <c r="P989" s="339"/>
      <c r="Q989" s="339"/>
      <c r="R989" s="339"/>
      <c r="S989" s="339"/>
      <c r="T989" s="339"/>
      <c r="U989" s="339"/>
      <c r="V989" s="339"/>
      <c r="W989" s="339"/>
      <c r="X989" s="339"/>
      <c r="Y989" s="339"/>
      <c r="Z989" s="339"/>
    </row>
    <row r="990" ht="14.25" customHeight="1">
      <c r="A990" s="339"/>
      <c r="B990" s="339"/>
      <c r="C990" s="339"/>
      <c r="D990" s="339"/>
      <c r="E990" s="339"/>
      <c r="F990" s="339"/>
      <c r="G990" s="339"/>
      <c r="H990" s="339"/>
      <c r="I990" s="339"/>
      <c r="J990" s="339"/>
      <c r="K990" s="339"/>
      <c r="L990" s="339"/>
      <c r="M990" s="339"/>
      <c r="N990" s="339"/>
      <c r="O990" s="339"/>
      <c r="P990" s="339"/>
      <c r="Q990" s="339"/>
      <c r="R990" s="339"/>
      <c r="S990" s="339"/>
      <c r="T990" s="339"/>
      <c r="U990" s="339"/>
      <c r="V990" s="339"/>
      <c r="W990" s="339"/>
      <c r="X990" s="339"/>
      <c r="Y990" s="339"/>
      <c r="Z990" s="339"/>
    </row>
    <row r="991" ht="14.25" customHeight="1">
      <c r="A991" s="339"/>
      <c r="B991" s="339"/>
      <c r="C991" s="339"/>
      <c r="D991" s="339"/>
      <c r="E991" s="339"/>
      <c r="F991" s="339"/>
      <c r="G991" s="339"/>
      <c r="H991" s="339"/>
      <c r="I991" s="339"/>
      <c r="J991" s="339"/>
      <c r="K991" s="339"/>
      <c r="L991" s="339"/>
      <c r="M991" s="339"/>
      <c r="N991" s="339"/>
      <c r="O991" s="339"/>
      <c r="P991" s="339"/>
      <c r="Q991" s="339"/>
      <c r="R991" s="339"/>
      <c r="S991" s="339"/>
      <c r="T991" s="339"/>
      <c r="U991" s="339"/>
      <c r="V991" s="339"/>
      <c r="W991" s="339"/>
      <c r="X991" s="339"/>
      <c r="Y991" s="339"/>
      <c r="Z991" s="339"/>
    </row>
    <row r="992" ht="14.25" customHeight="1">
      <c r="A992" s="339"/>
      <c r="B992" s="339"/>
      <c r="C992" s="339"/>
      <c r="D992" s="339"/>
      <c r="E992" s="339"/>
      <c r="F992" s="339"/>
      <c r="G992" s="339"/>
      <c r="H992" s="339"/>
      <c r="I992" s="339"/>
      <c r="J992" s="339"/>
      <c r="K992" s="339"/>
      <c r="L992" s="339"/>
      <c r="M992" s="339"/>
      <c r="N992" s="339"/>
      <c r="O992" s="339"/>
      <c r="P992" s="339"/>
      <c r="Q992" s="339"/>
      <c r="R992" s="339"/>
      <c r="S992" s="339"/>
      <c r="T992" s="339"/>
      <c r="U992" s="339"/>
      <c r="V992" s="339"/>
      <c r="W992" s="339"/>
      <c r="X992" s="339"/>
      <c r="Y992" s="339"/>
      <c r="Z992" s="339"/>
    </row>
    <row r="993" ht="14.25" customHeight="1">
      <c r="A993" s="339"/>
      <c r="B993" s="339"/>
      <c r="C993" s="339"/>
      <c r="D993" s="339"/>
      <c r="E993" s="339"/>
      <c r="F993" s="339"/>
      <c r="G993" s="339"/>
      <c r="H993" s="339"/>
      <c r="I993" s="339"/>
      <c r="J993" s="339"/>
      <c r="K993" s="339"/>
      <c r="L993" s="339"/>
      <c r="M993" s="339"/>
      <c r="N993" s="339"/>
      <c r="O993" s="339"/>
      <c r="P993" s="339"/>
      <c r="Q993" s="339"/>
      <c r="R993" s="339"/>
      <c r="S993" s="339"/>
      <c r="T993" s="339"/>
      <c r="U993" s="339"/>
      <c r="V993" s="339"/>
      <c r="W993" s="339"/>
      <c r="X993" s="339"/>
      <c r="Y993" s="339"/>
      <c r="Z993" s="339"/>
    </row>
    <row r="994" ht="14.25" customHeight="1">
      <c r="A994" s="339"/>
      <c r="B994" s="339"/>
      <c r="C994" s="339"/>
      <c r="D994" s="339"/>
      <c r="E994" s="339"/>
      <c r="F994" s="339"/>
      <c r="G994" s="339"/>
      <c r="H994" s="339"/>
      <c r="I994" s="339"/>
      <c r="J994" s="339"/>
      <c r="K994" s="339"/>
      <c r="L994" s="339"/>
      <c r="M994" s="339"/>
      <c r="N994" s="339"/>
      <c r="O994" s="339"/>
      <c r="P994" s="339"/>
      <c r="Q994" s="339"/>
      <c r="R994" s="339"/>
      <c r="S994" s="339"/>
      <c r="T994" s="339"/>
      <c r="U994" s="339"/>
      <c r="V994" s="339"/>
      <c r="W994" s="339"/>
      <c r="X994" s="339"/>
      <c r="Y994" s="339"/>
      <c r="Z994" s="339"/>
    </row>
    <row r="995" ht="14.25" customHeight="1">
      <c r="A995" s="339"/>
      <c r="B995" s="339"/>
      <c r="C995" s="339"/>
      <c r="D995" s="339"/>
      <c r="E995" s="339"/>
      <c r="F995" s="339"/>
      <c r="G995" s="339"/>
      <c r="H995" s="339"/>
      <c r="I995" s="339"/>
      <c r="J995" s="339"/>
      <c r="K995" s="339"/>
      <c r="L995" s="339"/>
      <c r="M995" s="339"/>
      <c r="N995" s="339"/>
      <c r="O995" s="339"/>
      <c r="P995" s="339"/>
      <c r="Q995" s="339"/>
      <c r="R995" s="339"/>
      <c r="S995" s="339"/>
      <c r="T995" s="339"/>
      <c r="U995" s="339"/>
      <c r="V995" s="339"/>
      <c r="W995" s="339"/>
      <c r="X995" s="339"/>
      <c r="Y995" s="339"/>
      <c r="Z995" s="339"/>
    </row>
    <row r="996" ht="14.25" customHeight="1">
      <c r="A996" s="339"/>
      <c r="B996" s="339"/>
      <c r="C996" s="339"/>
      <c r="D996" s="339"/>
      <c r="E996" s="339"/>
      <c r="F996" s="339"/>
      <c r="G996" s="339"/>
      <c r="H996" s="339"/>
      <c r="I996" s="339"/>
      <c r="J996" s="339"/>
      <c r="K996" s="339"/>
      <c r="L996" s="339"/>
      <c r="M996" s="339"/>
      <c r="N996" s="339"/>
      <c r="O996" s="339"/>
      <c r="P996" s="339"/>
      <c r="Q996" s="339"/>
      <c r="R996" s="339"/>
      <c r="S996" s="339"/>
      <c r="T996" s="339"/>
      <c r="U996" s="339"/>
      <c r="V996" s="339"/>
      <c r="W996" s="339"/>
      <c r="X996" s="339"/>
      <c r="Y996" s="339"/>
      <c r="Z996" s="339"/>
    </row>
    <row r="997" ht="14.25" customHeight="1">
      <c r="A997" s="339"/>
      <c r="B997" s="339"/>
      <c r="C997" s="339"/>
      <c r="D997" s="339"/>
      <c r="E997" s="339"/>
      <c r="F997" s="339"/>
      <c r="G997" s="339"/>
      <c r="H997" s="339"/>
      <c r="I997" s="339"/>
      <c r="J997" s="339"/>
      <c r="K997" s="339"/>
      <c r="L997" s="339"/>
      <c r="M997" s="339"/>
      <c r="N997" s="339"/>
      <c r="O997" s="339"/>
      <c r="P997" s="339"/>
      <c r="Q997" s="339"/>
      <c r="R997" s="339"/>
      <c r="S997" s="339"/>
      <c r="T997" s="339"/>
      <c r="U997" s="339"/>
      <c r="V997" s="339"/>
      <c r="W997" s="339"/>
      <c r="X997" s="339"/>
      <c r="Y997" s="339"/>
      <c r="Z997" s="339"/>
    </row>
    <row r="998" ht="14.25" customHeight="1">
      <c r="A998" s="339"/>
      <c r="B998" s="339"/>
      <c r="C998" s="339"/>
      <c r="D998" s="339"/>
      <c r="E998" s="339"/>
      <c r="F998" s="339"/>
      <c r="G998" s="339"/>
      <c r="H998" s="339"/>
      <c r="I998" s="339"/>
      <c r="J998" s="339"/>
      <c r="K998" s="339"/>
      <c r="L998" s="339"/>
      <c r="M998" s="339"/>
      <c r="N998" s="339"/>
      <c r="O998" s="339"/>
      <c r="P998" s="339"/>
      <c r="Q998" s="339"/>
      <c r="R998" s="339"/>
      <c r="S998" s="339"/>
      <c r="T998" s="339"/>
      <c r="U998" s="339"/>
      <c r="V998" s="339"/>
      <c r="W998" s="339"/>
      <c r="X998" s="339"/>
      <c r="Y998" s="339"/>
      <c r="Z998" s="339"/>
    </row>
    <row r="999" ht="14.25" customHeight="1">
      <c r="A999" s="339"/>
      <c r="B999" s="339"/>
      <c r="C999" s="339"/>
      <c r="D999" s="339"/>
      <c r="E999" s="339"/>
      <c r="F999" s="339"/>
      <c r="G999" s="339"/>
      <c r="H999" s="339"/>
      <c r="I999" s="339"/>
      <c r="J999" s="339"/>
      <c r="K999" s="339"/>
      <c r="L999" s="339"/>
      <c r="M999" s="339"/>
      <c r="N999" s="339"/>
      <c r="O999" s="339"/>
      <c r="P999" s="339"/>
      <c r="Q999" s="339"/>
      <c r="R999" s="339"/>
      <c r="S999" s="339"/>
      <c r="T999" s="339"/>
      <c r="U999" s="339"/>
      <c r="V999" s="339"/>
      <c r="W999" s="339"/>
      <c r="X999" s="339"/>
      <c r="Y999" s="339"/>
      <c r="Z999" s="339"/>
    </row>
    <row r="1000" ht="14.25" customHeight="1">
      <c r="A1000" s="339"/>
      <c r="B1000" s="339"/>
      <c r="C1000" s="339"/>
      <c r="D1000" s="339"/>
      <c r="E1000" s="339"/>
      <c r="F1000" s="339"/>
      <c r="G1000" s="339"/>
      <c r="H1000" s="339"/>
      <c r="I1000" s="339"/>
      <c r="J1000" s="339"/>
      <c r="K1000" s="339"/>
      <c r="L1000" s="339"/>
      <c r="M1000" s="339"/>
      <c r="N1000" s="339"/>
      <c r="O1000" s="339"/>
      <c r="P1000" s="339"/>
      <c r="Q1000" s="339"/>
      <c r="R1000" s="339"/>
      <c r="S1000" s="339"/>
      <c r="T1000" s="339"/>
      <c r="U1000" s="339"/>
      <c r="V1000" s="339"/>
      <c r="W1000" s="339"/>
      <c r="X1000" s="339"/>
      <c r="Y1000" s="339"/>
      <c r="Z1000" s="339"/>
    </row>
  </sheetData>
  <mergeCells count="150">
    <mergeCell ref="K3:K4"/>
    <mergeCell ref="L3:M4"/>
    <mergeCell ref="K1:K2"/>
    <mergeCell ref="K5:K6"/>
    <mergeCell ref="B1:B6"/>
    <mergeCell ref="C1:J1"/>
    <mergeCell ref="L1:M2"/>
    <mergeCell ref="N1:N6"/>
    <mergeCell ref="C2:J2"/>
    <mergeCell ref="C3:J4"/>
    <mergeCell ref="C5:J5"/>
    <mergeCell ref="C6:J6"/>
    <mergeCell ref="L5:L6"/>
    <mergeCell ref="M5:M6"/>
    <mergeCell ref="F8:I9"/>
    <mergeCell ref="B10:D10"/>
    <mergeCell ref="F10:G10"/>
    <mergeCell ref="H10:I10"/>
    <mergeCell ref="B12:E12"/>
    <mergeCell ref="J32:K32"/>
    <mergeCell ref="L32:M32"/>
    <mergeCell ref="B13:D13"/>
    <mergeCell ref="H13:I13"/>
    <mergeCell ref="K13:L13"/>
    <mergeCell ref="D14:E14"/>
    <mergeCell ref="L15:N15"/>
    <mergeCell ref="B30:N30"/>
    <mergeCell ref="C32:I32"/>
    <mergeCell ref="C33:I33"/>
    <mergeCell ref="J33:K33"/>
    <mergeCell ref="L33:M33"/>
    <mergeCell ref="B34:N34"/>
    <mergeCell ref="B35:N35"/>
    <mergeCell ref="B36:N36"/>
    <mergeCell ref="L37:M37"/>
    <mergeCell ref="L40:M40"/>
    <mergeCell ref="L41:M41"/>
    <mergeCell ref="C37:I37"/>
    <mergeCell ref="C38:I38"/>
    <mergeCell ref="L38:M38"/>
    <mergeCell ref="C39:I39"/>
    <mergeCell ref="L39:M39"/>
    <mergeCell ref="C40:I40"/>
    <mergeCell ref="C41:I41"/>
    <mergeCell ref="C42:I42"/>
    <mergeCell ref="L42:M42"/>
    <mergeCell ref="C43:I43"/>
    <mergeCell ref="L43:M43"/>
    <mergeCell ref="C44:I44"/>
    <mergeCell ref="L44:M44"/>
    <mergeCell ref="L45:M45"/>
    <mergeCell ref="L48:M48"/>
    <mergeCell ref="L49:M49"/>
    <mergeCell ref="C45:I45"/>
    <mergeCell ref="C46:I46"/>
    <mergeCell ref="L46:M46"/>
    <mergeCell ref="C47:I47"/>
    <mergeCell ref="L47:M47"/>
    <mergeCell ref="C48:I48"/>
    <mergeCell ref="C49:I49"/>
    <mergeCell ref="C50:I50"/>
    <mergeCell ref="L50:M50"/>
    <mergeCell ref="C51:I51"/>
    <mergeCell ref="L51:M51"/>
    <mergeCell ref="C52:I52"/>
    <mergeCell ref="L52:M52"/>
    <mergeCell ref="B53:M53"/>
    <mergeCell ref="B55:N55"/>
    <mergeCell ref="B56:N56"/>
    <mergeCell ref="C57:I57"/>
    <mergeCell ref="L57:M57"/>
    <mergeCell ref="C58:I58"/>
    <mergeCell ref="L58:M58"/>
    <mergeCell ref="L59:M59"/>
    <mergeCell ref="C87:H87"/>
    <mergeCell ref="L87:M87"/>
    <mergeCell ref="C88:H88"/>
    <mergeCell ref="L88:M88"/>
    <mergeCell ref="C89:H89"/>
    <mergeCell ref="L89:M89"/>
    <mergeCell ref="L90:M90"/>
    <mergeCell ref="L93:M93"/>
    <mergeCell ref="L94:M94"/>
    <mergeCell ref="C90:H90"/>
    <mergeCell ref="C91:H91"/>
    <mergeCell ref="L91:M91"/>
    <mergeCell ref="C92:H92"/>
    <mergeCell ref="L92:M92"/>
    <mergeCell ref="C93:H93"/>
    <mergeCell ref="C94:H94"/>
    <mergeCell ref="C95:H95"/>
    <mergeCell ref="L95:M95"/>
    <mergeCell ref="C96:H96"/>
    <mergeCell ref="L96:M96"/>
    <mergeCell ref="C97:H97"/>
    <mergeCell ref="L97:M97"/>
    <mergeCell ref="B98:M98"/>
    <mergeCell ref="L106:N106"/>
    <mergeCell ref="L107:N107"/>
    <mergeCell ref="B108:M108"/>
    <mergeCell ref="B110:M110"/>
    <mergeCell ref="B126:N127"/>
    <mergeCell ref="B128:N129"/>
    <mergeCell ref="B139:N139"/>
    <mergeCell ref="B100:M100"/>
    <mergeCell ref="B102:N102"/>
    <mergeCell ref="B103:N103"/>
    <mergeCell ref="B104:H104"/>
    <mergeCell ref="L104:N104"/>
    <mergeCell ref="B105:H105"/>
    <mergeCell ref="L105:N105"/>
    <mergeCell ref="L62:M62"/>
    <mergeCell ref="L63:M63"/>
    <mergeCell ref="C59:I59"/>
    <mergeCell ref="C60:I60"/>
    <mergeCell ref="L60:M60"/>
    <mergeCell ref="C61:I61"/>
    <mergeCell ref="L61:M61"/>
    <mergeCell ref="C62:I62"/>
    <mergeCell ref="C63:I63"/>
    <mergeCell ref="C64:I64"/>
    <mergeCell ref="L64:M64"/>
    <mergeCell ref="C65:I65"/>
    <mergeCell ref="L65:M65"/>
    <mergeCell ref="C66:I66"/>
    <mergeCell ref="L66:M66"/>
    <mergeCell ref="L67:M67"/>
    <mergeCell ref="L70:M70"/>
    <mergeCell ref="L71:M71"/>
    <mergeCell ref="C67:I67"/>
    <mergeCell ref="C68:I68"/>
    <mergeCell ref="L68:M68"/>
    <mergeCell ref="C69:I69"/>
    <mergeCell ref="L69:M69"/>
    <mergeCell ref="C70:I70"/>
    <mergeCell ref="C71:I71"/>
    <mergeCell ref="C72:I72"/>
    <mergeCell ref="L72:M72"/>
    <mergeCell ref="B73:M73"/>
    <mergeCell ref="B75:N75"/>
    <mergeCell ref="B76:N76"/>
    <mergeCell ref="C77:H77"/>
    <mergeCell ref="C78:H78"/>
    <mergeCell ref="C79:H79"/>
    <mergeCell ref="C80:H80"/>
    <mergeCell ref="C81:H81"/>
    <mergeCell ref="C82:H82"/>
    <mergeCell ref="B83:M83"/>
    <mergeCell ref="B85:N85"/>
    <mergeCell ref="B86:N86"/>
  </mergeCells>
  <printOptions verticalCentered="1"/>
  <pageMargins bottom="0.15748031496062992" footer="0.0" header="0.0" left="0.11811023622047245" right="0.11811023622047245" top="0.15748031496062992"/>
  <pageSetup paperSize="5"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0"/>
    <col customWidth="1" min="2" max="2" width="14.25"/>
    <col customWidth="1" min="3" max="3" width="11.63"/>
    <col customWidth="1" min="4" max="4" width="17.0"/>
    <col customWidth="1" min="5" max="5" width="12.63"/>
    <col customWidth="1" min="6" max="6" width="8.0"/>
    <col customWidth="1" min="7" max="7" width="8.75"/>
    <col customWidth="1" min="8" max="8" width="10.63"/>
    <col customWidth="1" min="9" max="9" width="14.63"/>
    <col customWidth="1" min="10" max="10" width="23.38"/>
    <col customWidth="1" min="11" max="11" width="18.0"/>
    <col customWidth="1" min="12" max="12" width="11.38"/>
    <col customWidth="1" min="13" max="13" width="12.75"/>
    <col customWidth="1" min="14" max="14" width="21.63"/>
    <col customWidth="1" min="15" max="26" width="10.63"/>
  </cols>
  <sheetData>
    <row r="1" ht="13.5" customHeight="1">
      <c r="A1" s="339"/>
      <c r="B1" s="340"/>
      <c r="C1" s="341"/>
      <c r="D1" s="342"/>
      <c r="E1" s="342"/>
      <c r="F1" s="342"/>
      <c r="G1" s="342"/>
      <c r="H1" s="342"/>
      <c r="I1" s="342"/>
      <c r="J1" s="343"/>
      <c r="K1" s="344" t="s">
        <v>522</v>
      </c>
      <c r="L1" s="345" t="s">
        <v>523</v>
      </c>
      <c r="M1" s="379"/>
      <c r="N1" s="347"/>
      <c r="O1" s="348"/>
      <c r="P1" s="348"/>
      <c r="Q1" s="348"/>
      <c r="R1" s="348"/>
      <c r="S1" s="348"/>
      <c r="T1" s="348"/>
      <c r="U1" s="348"/>
      <c r="V1" s="348"/>
      <c r="W1" s="348"/>
      <c r="X1" s="348"/>
      <c r="Y1" s="348"/>
      <c r="Z1" s="348"/>
    </row>
    <row r="2" ht="14.25" customHeight="1">
      <c r="A2" s="339"/>
      <c r="B2" s="349"/>
      <c r="C2" s="350" t="s">
        <v>524</v>
      </c>
      <c r="D2" s="351"/>
      <c r="E2" s="351"/>
      <c r="F2" s="351"/>
      <c r="G2" s="351"/>
      <c r="H2" s="351"/>
      <c r="I2" s="351"/>
      <c r="J2" s="352"/>
      <c r="K2" s="353"/>
      <c r="L2" s="28"/>
      <c r="M2" s="584"/>
      <c r="N2" s="354"/>
      <c r="O2" s="348"/>
      <c r="P2" s="348"/>
      <c r="Q2" s="348"/>
      <c r="R2" s="348"/>
      <c r="S2" s="348"/>
      <c r="T2" s="348"/>
      <c r="U2" s="348"/>
      <c r="V2" s="348"/>
      <c r="W2" s="348"/>
      <c r="X2" s="348"/>
      <c r="Y2" s="348"/>
      <c r="Z2" s="348"/>
    </row>
    <row r="3" ht="17.25" customHeight="1">
      <c r="A3" s="339"/>
      <c r="B3" s="349"/>
      <c r="C3" s="355" t="s">
        <v>525</v>
      </c>
      <c r="D3" s="356"/>
      <c r="E3" s="356"/>
      <c r="F3" s="356"/>
      <c r="G3" s="356"/>
      <c r="H3" s="356"/>
      <c r="I3" s="356"/>
      <c r="J3" s="357"/>
      <c r="K3" s="358" t="s">
        <v>526</v>
      </c>
      <c r="L3" s="359">
        <v>2021.0</v>
      </c>
      <c r="M3" s="585"/>
      <c r="N3" s="354"/>
      <c r="O3" s="348"/>
      <c r="P3" s="348"/>
      <c r="Q3" s="348"/>
      <c r="R3" s="348"/>
      <c r="S3" s="348"/>
      <c r="T3" s="348"/>
      <c r="U3" s="348"/>
      <c r="V3" s="348"/>
      <c r="W3" s="348"/>
      <c r="X3" s="348"/>
      <c r="Y3" s="348"/>
      <c r="Z3" s="348"/>
    </row>
    <row r="4" ht="2.25" customHeight="1">
      <c r="A4" s="339"/>
      <c r="B4" s="349"/>
      <c r="C4" s="360"/>
      <c r="D4" s="361"/>
      <c r="E4" s="361"/>
      <c r="F4" s="361"/>
      <c r="G4" s="361"/>
      <c r="H4" s="361"/>
      <c r="I4" s="361"/>
      <c r="J4" s="362"/>
      <c r="K4" s="353"/>
      <c r="L4" s="28"/>
      <c r="M4" s="584"/>
      <c r="N4" s="354"/>
      <c r="O4" s="348"/>
      <c r="P4" s="348"/>
      <c r="Q4" s="348"/>
      <c r="R4" s="348"/>
      <c r="S4" s="348"/>
      <c r="T4" s="348"/>
      <c r="U4" s="348"/>
      <c r="V4" s="348"/>
      <c r="W4" s="348"/>
      <c r="X4" s="348"/>
      <c r="Y4" s="348"/>
      <c r="Z4" s="348"/>
    </row>
    <row r="5" ht="14.25" customHeight="1">
      <c r="A5" s="339"/>
      <c r="B5" s="349"/>
      <c r="C5" s="363" t="s">
        <v>527</v>
      </c>
      <c r="D5" s="351"/>
      <c r="E5" s="351"/>
      <c r="F5" s="351"/>
      <c r="G5" s="351"/>
      <c r="H5" s="351"/>
      <c r="I5" s="351"/>
      <c r="J5" s="352"/>
      <c r="K5" s="358" t="s">
        <v>528</v>
      </c>
      <c r="L5" s="364"/>
      <c r="M5" s="364"/>
      <c r="N5" s="354"/>
      <c r="O5" s="348"/>
      <c r="P5" s="348"/>
      <c r="Q5" s="348"/>
      <c r="R5" s="348"/>
      <c r="S5" s="348"/>
      <c r="T5" s="348"/>
      <c r="U5" s="348"/>
      <c r="V5" s="348"/>
      <c r="W5" s="348"/>
      <c r="X5" s="348"/>
      <c r="Y5" s="348"/>
      <c r="Z5" s="348"/>
    </row>
    <row r="6" ht="3.75" customHeight="1">
      <c r="A6" s="339"/>
      <c r="B6" s="365"/>
      <c r="C6" s="366"/>
      <c r="D6" s="367"/>
      <c r="E6" s="367"/>
      <c r="F6" s="367"/>
      <c r="G6" s="367"/>
      <c r="H6" s="367"/>
      <c r="I6" s="367"/>
      <c r="J6" s="368"/>
      <c r="K6" s="369"/>
      <c r="L6" s="370"/>
      <c r="M6" s="370"/>
      <c r="N6" s="371"/>
      <c r="O6" s="348"/>
      <c r="P6" s="348"/>
      <c r="Q6" s="348"/>
      <c r="R6" s="348"/>
      <c r="S6" s="348"/>
      <c r="T6" s="348"/>
      <c r="U6" s="348"/>
      <c r="V6" s="348"/>
      <c r="W6" s="348"/>
      <c r="X6" s="348"/>
      <c r="Y6" s="348"/>
      <c r="Z6" s="348"/>
    </row>
    <row r="7" ht="3.75" customHeight="1">
      <c r="A7" s="339"/>
      <c r="B7" s="372"/>
      <c r="C7" s="373"/>
      <c r="D7" s="373"/>
      <c r="E7" s="373"/>
      <c r="F7" s="373"/>
      <c r="G7" s="373"/>
      <c r="H7" s="373"/>
      <c r="I7" s="373"/>
      <c r="J7" s="373"/>
      <c r="K7" s="373"/>
      <c r="L7" s="374"/>
      <c r="M7" s="374"/>
      <c r="N7" s="375"/>
      <c r="O7" s="348"/>
      <c r="P7" s="348"/>
      <c r="Q7" s="348"/>
      <c r="R7" s="348"/>
      <c r="S7" s="348"/>
      <c r="T7" s="348"/>
      <c r="U7" s="348"/>
      <c r="V7" s="348"/>
      <c r="W7" s="348"/>
      <c r="X7" s="348"/>
      <c r="Y7" s="348"/>
      <c r="Z7" s="348"/>
    </row>
    <row r="8" ht="14.25" customHeight="1">
      <c r="A8" s="339"/>
      <c r="B8" s="376"/>
      <c r="C8" s="377"/>
      <c r="D8" s="377"/>
      <c r="E8" s="377"/>
      <c r="F8" s="378"/>
      <c r="G8" s="264"/>
      <c r="H8" s="264"/>
      <c r="I8" s="379"/>
      <c r="J8" s="377"/>
      <c r="K8" s="380" t="s">
        <v>529</v>
      </c>
      <c r="L8" s="381"/>
      <c r="M8" s="381"/>
      <c r="N8" s="382"/>
      <c r="O8" s="348"/>
      <c r="P8" s="348"/>
      <c r="Q8" s="348"/>
      <c r="R8" s="348"/>
      <c r="S8" s="348"/>
      <c r="T8" s="348"/>
      <c r="U8" s="348"/>
      <c r="V8" s="348"/>
      <c r="W8" s="348"/>
      <c r="X8" s="348"/>
      <c r="Y8" s="348"/>
      <c r="Z8" s="348"/>
    </row>
    <row r="9" ht="12.0" customHeight="1">
      <c r="A9" s="339"/>
      <c r="B9" s="383"/>
      <c r="C9" s="384"/>
      <c r="D9" s="384"/>
      <c r="E9" s="384"/>
      <c r="F9" s="360"/>
      <c r="G9" s="361"/>
      <c r="H9" s="361"/>
      <c r="I9" s="385"/>
      <c r="J9" s="384"/>
      <c r="K9" s="386"/>
      <c r="L9" s="387" t="s">
        <v>530</v>
      </c>
      <c r="M9" s="387" t="s">
        <v>531</v>
      </c>
      <c r="N9" s="388" t="s">
        <v>532</v>
      </c>
      <c r="O9" s="348"/>
      <c r="P9" s="348"/>
      <c r="Q9" s="348"/>
      <c r="R9" s="348"/>
      <c r="S9" s="348"/>
      <c r="T9" s="348"/>
      <c r="U9" s="348"/>
      <c r="V9" s="348"/>
      <c r="W9" s="348"/>
      <c r="X9" s="348"/>
      <c r="Y9" s="348"/>
      <c r="Z9" s="348"/>
    </row>
    <row r="10" ht="21.75" customHeight="1">
      <c r="A10" s="339"/>
      <c r="B10" s="389" t="s">
        <v>533</v>
      </c>
      <c r="C10" s="351"/>
      <c r="D10" s="390"/>
      <c r="E10" s="391" t="s">
        <v>534</v>
      </c>
      <c r="F10" s="392" t="s">
        <v>535</v>
      </c>
      <c r="G10" s="390"/>
      <c r="H10" s="393" t="str">
        <f>+'[6]432.2'!H10</f>
        <v>#REF!</v>
      </c>
      <c r="I10" s="390"/>
      <c r="J10" s="384"/>
      <c r="K10" s="394"/>
      <c r="L10" s="387"/>
      <c r="M10" s="387"/>
      <c r="N10" s="388"/>
      <c r="O10" s="348"/>
      <c r="P10" s="348"/>
      <c r="Q10" s="348"/>
      <c r="R10" s="348"/>
      <c r="S10" s="348"/>
      <c r="T10" s="348"/>
      <c r="U10" s="348"/>
      <c r="V10" s="348"/>
      <c r="W10" s="348"/>
      <c r="X10" s="348"/>
      <c r="Y10" s="348"/>
      <c r="Z10" s="348"/>
    </row>
    <row r="11" ht="5.25" customHeight="1">
      <c r="A11" s="339"/>
      <c r="B11" s="395"/>
      <c r="C11" s="396"/>
      <c r="D11" s="396"/>
      <c r="E11" s="397"/>
      <c r="F11" s="384"/>
      <c r="G11" s="384"/>
      <c r="H11" s="398"/>
      <c r="I11" s="384"/>
      <c r="J11" s="384"/>
      <c r="K11" s="394"/>
      <c r="L11" s="387"/>
      <c r="M11" s="387"/>
      <c r="N11" s="388"/>
      <c r="O11" s="348"/>
      <c r="P11" s="348"/>
      <c r="Q11" s="348"/>
      <c r="R11" s="348"/>
      <c r="S11" s="348"/>
      <c r="T11" s="348"/>
      <c r="U11" s="348"/>
      <c r="V11" s="348"/>
      <c r="W11" s="348"/>
      <c r="X11" s="348"/>
      <c r="Y11" s="348"/>
      <c r="Z11" s="348"/>
    </row>
    <row r="12" ht="18.75" customHeight="1">
      <c r="A12" s="339"/>
      <c r="B12" s="399" t="s">
        <v>536</v>
      </c>
      <c r="C12" s="351"/>
      <c r="D12" s="351"/>
      <c r="E12" s="390"/>
      <c r="F12" s="384"/>
      <c r="G12" s="384"/>
      <c r="H12" s="384"/>
      <c r="I12" s="384"/>
      <c r="J12" s="384"/>
      <c r="K12" s="386"/>
      <c r="L12" s="387"/>
      <c r="M12" s="387"/>
      <c r="N12" s="388"/>
      <c r="O12" s="348"/>
      <c r="P12" s="348"/>
      <c r="Q12" s="348"/>
      <c r="R12" s="348"/>
      <c r="S12" s="348"/>
      <c r="T12" s="348"/>
      <c r="U12" s="348"/>
      <c r="V12" s="348"/>
      <c r="W12" s="348"/>
      <c r="X12" s="348"/>
      <c r="Y12" s="348"/>
      <c r="Z12" s="348"/>
    </row>
    <row r="13" ht="22.5" customHeight="1">
      <c r="A13" s="339"/>
      <c r="B13" s="389" t="s">
        <v>537</v>
      </c>
      <c r="C13" s="351"/>
      <c r="D13" s="390"/>
      <c r="E13" s="400" t="s">
        <v>538</v>
      </c>
      <c r="F13" s="400"/>
      <c r="G13" s="384"/>
      <c r="H13" s="363" t="s">
        <v>539</v>
      </c>
      <c r="I13" s="390"/>
      <c r="J13" s="401" t="s">
        <v>538</v>
      </c>
      <c r="K13" s="363" t="s">
        <v>540</v>
      </c>
      <c r="L13" s="390"/>
      <c r="M13" s="401" t="s">
        <v>538</v>
      </c>
      <c r="N13" s="402"/>
      <c r="O13" s="348"/>
      <c r="P13" s="348"/>
      <c r="Q13" s="348"/>
      <c r="R13" s="348"/>
      <c r="S13" s="348"/>
      <c r="T13" s="348"/>
      <c r="U13" s="348"/>
      <c r="V13" s="348"/>
      <c r="W13" s="348"/>
      <c r="X13" s="348"/>
      <c r="Y13" s="348"/>
      <c r="Z13" s="348"/>
    </row>
    <row r="14" ht="18.0" customHeight="1">
      <c r="A14" s="339"/>
      <c r="B14" s="403" t="s">
        <v>541</v>
      </c>
      <c r="C14" s="404"/>
      <c r="D14" s="405"/>
      <c r="E14" s="406"/>
      <c r="F14" s="407"/>
      <c r="G14" s="407"/>
      <c r="H14" s="404"/>
      <c r="I14" s="408"/>
      <c r="J14" s="409" t="s">
        <v>542</v>
      </c>
      <c r="K14" s="410"/>
      <c r="L14" s="407"/>
      <c r="M14" s="407"/>
      <c r="N14" s="411"/>
      <c r="O14" s="348"/>
      <c r="P14" s="348"/>
      <c r="Q14" s="348"/>
      <c r="R14" s="348"/>
      <c r="S14" s="348"/>
      <c r="T14" s="348"/>
      <c r="U14" s="348"/>
      <c r="V14" s="348"/>
      <c r="W14" s="348"/>
      <c r="X14" s="348"/>
      <c r="Y14" s="348"/>
      <c r="Z14" s="348"/>
    </row>
    <row r="15" ht="14.25" customHeight="1">
      <c r="A15" s="339"/>
      <c r="B15" s="412"/>
      <c r="C15" s="413"/>
      <c r="D15" s="414"/>
      <c r="E15" s="414"/>
      <c r="F15" s="414"/>
      <c r="G15" s="414"/>
      <c r="H15" s="413"/>
      <c r="I15" s="414"/>
      <c r="J15" s="413"/>
      <c r="K15" s="414"/>
      <c r="L15" s="415"/>
      <c r="M15" s="367"/>
      <c r="N15" s="368"/>
      <c r="O15" s="348"/>
      <c r="P15" s="348"/>
      <c r="Q15" s="348"/>
      <c r="R15" s="348"/>
      <c r="S15" s="348"/>
      <c r="T15" s="348"/>
      <c r="U15" s="348"/>
      <c r="V15" s="348"/>
      <c r="W15" s="348"/>
      <c r="X15" s="348"/>
      <c r="Y15" s="348"/>
      <c r="Z15" s="348"/>
    </row>
    <row r="16" ht="8.25" customHeight="1">
      <c r="A16" s="339"/>
      <c r="B16" s="416"/>
      <c r="C16" s="417"/>
      <c r="D16" s="417"/>
      <c r="E16" s="417"/>
      <c r="F16" s="417"/>
      <c r="G16" s="417"/>
      <c r="H16" s="417"/>
      <c r="I16" s="417"/>
      <c r="J16" s="417"/>
      <c r="K16" s="417"/>
      <c r="L16" s="417"/>
      <c r="M16" s="417"/>
      <c r="N16" s="418"/>
      <c r="O16" s="348"/>
      <c r="P16" s="348"/>
      <c r="Q16" s="348"/>
      <c r="R16" s="348"/>
      <c r="S16" s="348"/>
      <c r="T16" s="348"/>
      <c r="U16" s="348"/>
      <c r="V16" s="348"/>
      <c r="W16" s="348"/>
      <c r="X16" s="348"/>
      <c r="Y16" s="348"/>
      <c r="Z16" s="348"/>
    </row>
    <row r="17" ht="18.0" customHeight="1">
      <c r="A17" s="419"/>
      <c r="B17" s="420" t="s">
        <v>543</v>
      </c>
      <c r="C17" s="421"/>
      <c r="D17" s="422" t="s">
        <v>544</v>
      </c>
      <c r="E17" s="423"/>
      <c r="F17" s="424"/>
      <c r="G17" s="424"/>
      <c r="H17" s="424"/>
      <c r="I17" s="424"/>
      <c r="J17" s="424"/>
      <c r="K17" s="424"/>
      <c r="L17" s="424"/>
      <c r="M17" s="424"/>
      <c r="N17" s="425"/>
      <c r="O17" s="426"/>
      <c r="P17" s="426"/>
      <c r="Q17" s="426"/>
      <c r="R17" s="426"/>
      <c r="S17" s="426"/>
      <c r="T17" s="426"/>
      <c r="U17" s="426"/>
      <c r="V17" s="426"/>
      <c r="W17" s="426"/>
      <c r="X17" s="426"/>
      <c r="Y17" s="426"/>
      <c r="Z17" s="426"/>
    </row>
    <row r="18" ht="24.0" customHeight="1">
      <c r="A18" s="419"/>
      <c r="B18" s="427" t="s">
        <v>545</v>
      </c>
      <c r="C18" s="428"/>
      <c r="D18" s="429"/>
      <c r="E18" s="429"/>
      <c r="F18" s="429"/>
      <c r="G18" s="429"/>
      <c r="H18" s="429"/>
      <c r="I18" s="429"/>
      <c r="J18" s="429"/>
      <c r="K18" s="429"/>
      <c r="L18" s="429"/>
      <c r="M18" s="429"/>
      <c r="N18" s="425"/>
      <c r="O18" s="426"/>
      <c r="P18" s="426"/>
      <c r="Q18" s="426"/>
      <c r="R18" s="426"/>
      <c r="S18" s="426"/>
      <c r="T18" s="426"/>
      <c r="U18" s="426"/>
      <c r="V18" s="426"/>
      <c r="W18" s="426"/>
      <c r="X18" s="426"/>
      <c r="Y18" s="426"/>
      <c r="Z18" s="426"/>
    </row>
    <row r="19" ht="20.25" customHeight="1">
      <c r="A19" s="419"/>
      <c r="B19" s="430"/>
      <c r="C19" s="428"/>
      <c r="D19" s="431"/>
      <c r="E19" s="429"/>
      <c r="F19" s="429"/>
      <c r="G19" s="429"/>
      <c r="H19" s="429"/>
      <c r="I19" s="429"/>
      <c r="J19" s="429"/>
      <c r="K19" s="429"/>
      <c r="L19" s="429"/>
      <c r="M19" s="429"/>
      <c r="N19" s="425"/>
      <c r="O19" s="426"/>
      <c r="P19" s="426"/>
      <c r="Q19" s="426"/>
      <c r="R19" s="426"/>
      <c r="S19" s="426"/>
      <c r="T19" s="426"/>
      <c r="U19" s="426"/>
      <c r="V19" s="426"/>
      <c r="W19" s="426"/>
      <c r="X19" s="426"/>
      <c r="Y19" s="426"/>
      <c r="Z19" s="426"/>
    </row>
    <row r="20" ht="11.25" customHeight="1">
      <c r="A20" s="419"/>
      <c r="B20" s="430"/>
      <c r="C20" s="428"/>
      <c r="D20" s="432"/>
      <c r="E20" s="432"/>
      <c r="F20" s="432"/>
      <c r="G20" s="432"/>
      <c r="H20" s="432"/>
      <c r="I20" s="432"/>
      <c r="J20" s="432"/>
      <c r="K20" s="432"/>
      <c r="L20" s="432"/>
      <c r="M20" s="432"/>
      <c r="N20" s="433"/>
      <c r="O20" s="426"/>
      <c r="P20" s="426"/>
      <c r="Q20" s="426"/>
      <c r="R20" s="426"/>
      <c r="S20" s="426"/>
      <c r="T20" s="426"/>
      <c r="U20" s="426"/>
      <c r="V20" s="426"/>
      <c r="W20" s="426"/>
      <c r="X20" s="426"/>
      <c r="Y20" s="426"/>
      <c r="Z20" s="426"/>
    </row>
    <row r="21" ht="14.25" customHeight="1">
      <c r="A21" s="419"/>
      <c r="B21" s="430" t="s">
        <v>546</v>
      </c>
      <c r="C21" s="434"/>
      <c r="D21" s="429"/>
      <c r="E21" s="429"/>
      <c r="F21" s="429"/>
      <c r="G21" s="429"/>
      <c r="H21" s="429"/>
      <c r="I21" s="423"/>
      <c r="J21" s="435" t="s">
        <v>547</v>
      </c>
      <c r="K21" s="429"/>
      <c r="L21" s="429"/>
      <c r="M21" s="429"/>
      <c r="N21" s="433"/>
      <c r="O21" s="426"/>
      <c r="P21" s="426"/>
      <c r="Q21" s="426"/>
      <c r="R21" s="426"/>
      <c r="S21" s="426"/>
      <c r="T21" s="426"/>
      <c r="U21" s="426"/>
      <c r="V21" s="426"/>
      <c r="W21" s="426"/>
      <c r="X21" s="426"/>
      <c r="Y21" s="426"/>
      <c r="Z21" s="426"/>
    </row>
    <row r="22" ht="14.25" customHeight="1">
      <c r="A22" s="419"/>
      <c r="B22" s="430"/>
      <c r="C22" s="428"/>
      <c r="D22" s="432"/>
      <c r="E22" s="432"/>
      <c r="F22" s="432"/>
      <c r="G22" s="432"/>
      <c r="H22" s="432"/>
      <c r="I22" s="432"/>
      <c r="J22" s="432"/>
      <c r="K22" s="432"/>
      <c r="L22" s="432"/>
      <c r="M22" s="432"/>
      <c r="N22" s="433"/>
      <c r="O22" s="426"/>
      <c r="P22" s="426"/>
      <c r="Q22" s="426"/>
      <c r="R22" s="426"/>
      <c r="S22" s="426"/>
      <c r="T22" s="426"/>
      <c r="U22" s="426"/>
      <c r="V22" s="426"/>
      <c r="W22" s="426"/>
      <c r="X22" s="426"/>
      <c r="Y22" s="426"/>
      <c r="Z22" s="426"/>
    </row>
    <row r="23" ht="14.25" customHeight="1">
      <c r="A23" s="419"/>
      <c r="B23" s="430" t="s">
        <v>548</v>
      </c>
      <c r="C23" s="434"/>
      <c r="D23" s="429"/>
      <c r="E23" s="429"/>
      <c r="F23" s="429"/>
      <c r="G23" s="429"/>
      <c r="H23" s="429"/>
      <c r="I23" s="429"/>
      <c r="J23" s="429"/>
      <c r="K23" s="429"/>
      <c r="L23" s="429"/>
      <c r="M23" s="429"/>
      <c r="N23" s="436"/>
      <c r="O23" s="426"/>
      <c r="P23" s="426"/>
      <c r="Q23" s="426"/>
      <c r="R23" s="426"/>
      <c r="S23" s="426"/>
      <c r="T23" s="426"/>
      <c r="U23" s="426"/>
      <c r="V23" s="426"/>
      <c r="W23" s="426"/>
      <c r="X23" s="426"/>
      <c r="Y23" s="426"/>
      <c r="Z23" s="426"/>
    </row>
    <row r="24" ht="14.25" customHeight="1">
      <c r="A24" s="419"/>
      <c r="B24" s="430"/>
      <c r="C24" s="428"/>
      <c r="D24" s="432"/>
      <c r="E24" s="432"/>
      <c r="F24" s="432"/>
      <c r="G24" s="432"/>
      <c r="H24" s="432"/>
      <c r="I24" s="432"/>
      <c r="J24" s="432"/>
      <c r="K24" s="432"/>
      <c r="L24" s="432"/>
      <c r="M24" s="432"/>
      <c r="N24" s="433"/>
      <c r="O24" s="426"/>
      <c r="P24" s="426"/>
      <c r="Q24" s="426"/>
      <c r="R24" s="426"/>
      <c r="S24" s="426"/>
      <c r="T24" s="426"/>
      <c r="U24" s="426"/>
      <c r="V24" s="426"/>
      <c r="W24" s="426"/>
      <c r="X24" s="426"/>
      <c r="Y24" s="426"/>
      <c r="Z24" s="426"/>
    </row>
    <row r="25" ht="14.25" customHeight="1">
      <c r="A25" s="419"/>
      <c r="B25" s="430" t="s">
        <v>549</v>
      </c>
      <c r="C25" s="434"/>
      <c r="D25" s="429"/>
      <c r="E25" s="429"/>
      <c r="F25" s="429"/>
      <c r="G25" s="429"/>
      <c r="H25" s="429"/>
      <c r="I25" s="429"/>
      <c r="J25" s="429"/>
      <c r="K25" s="437" t="s">
        <v>543</v>
      </c>
      <c r="L25" s="438"/>
      <c r="M25" s="437" t="s">
        <v>544</v>
      </c>
      <c r="N25" s="439" t="s">
        <v>550</v>
      </c>
      <c r="O25" s="426"/>
      <c r="P25" s="426"/>
      <c r="Q25" s="426"/>
      <c r="R25" s="426"/>
      <c r="S25" s="426"/>
      <c r="T25" s="426"/>
      <c r="U25" s="426"/>
      <c r="V25" s="426"/>
      <c r="W25" s="426"/>
      <c r="X25" s="426"/>
      <c r="Y25" s="426"/>
      <c r="Z25" s="426"/>
    </row>
    <row r="26" ht="12.0" customHeight="1">
      <c r="A26" s="419"/>
      <c r="B26" s="430"/>
      <c r="C26" s="428"/>
      <c r="D26" s="432"/>
      <c r="E26" s="432"/>
      <c r="F26" s="432"/>
      <c r="G26" s="432"/>
      <c r="H26" s="432"/>
      <c r="I26" s="432"/>
      <c r="J26" s="432"/>
      <c r="K26" s="432"/>
      <c r="L26" s="432"/>
      <c r="M26" s="432"/>
      <c r="N26" s="433"/>
      <c r="O26" s="426"/>
      <c r="P26" s="426"/>
      <c r="Q26" s="426"/>
      <c r="R26" s="426"/>
      <c r="S26" s="426"/>
      <c r="T26" s="426"/>
      <c r="U26" s="426"/>
      <c r="V26" s="426"/>
      <c r="W26" s="426"/>
      <c r="X26" s="426"/>
      <c r="Y26" s="426"/>
      <c r="Z26" s="426"/>
    </row>
    <row r="27" ht="14.25" customHeight="1">
      <c r="A27" s="419"/>
      <c r="B27" s="430" t="s">
        <v>551</v>
      </c>
      <c r="C27" s="428"/>
      <c r="D27" s="432"/>
      <c r="E27" s="432"/>
      <c r="F27" s="432"/>
      <c r="G27" s="432"/>
      <c r="H27" s="423"/>
      <c r="I27" s="440" t="s">
        <v>552</v>
      </c>
      <c r="J27" s="440" t="s">
        <v>552</v>
      </c>
      <c r="K27" s="424"/>
      <c r="L27" s="432"/>
      <c r="M27" s="432"/>
      <c r="N27" s="433"/>
      <c r="O27" s="426"/>
      <c r="P27" s="426"/>
      <c r="Q27" s="426"/>
      <c r="R27" s="426"/>
      <c r="S27" s="426"/>
      <c r="T27" s="426"/>
      <c r="U27" s="426"/>
      <c r="V27" s="426"/>
      <c r="W27" s="426"/>
      <c r="X27" s="426"/>
      <c r="Y27" s="426"/>
      <c r="Z27" s="426"/>
    </row>
    <row r="28" ht="14.25" customHeight="1">
      <c r="A28" s="419"/>
      <c r="B28" s="430"/>
      <c r="C28" s="428"/>
      <c r="D28" s="432"/>
      <c r="E28" s="432"/>
      <c r="F28" s="424" t="s">
        <v>553</v>
      </c>
      <c r="G28" s="441"/>
      <c r="H28" s="441" t="s">
        <v>530</v>
      </c>
      <c r="I28" s="441" t="s">
        <v>531</v>
      </c>
      <c r="J28" s="442" t="s">
        <v>532</v>
      </c>
      <c r="K28" s="424"/>
      <c r="L28" s="432"/>
      <c r="M28" s="432"/>
      <c r="N28" s="433"/>
      <c r="O28" s="426"/>
      <c r="P28" s="426"/>
      <c r="Q28" s="426"/>
      <c r="R28" s="426"/>
      <c r="S28" s="426"/>
      <c r="T28" s="426"/>
      <c r="U28" s="426"/>
      <c r="V28" s="426"/>
      <c r="W28" s="426"/>
      <c r="X28" s="426"/>
      <c r="Y28" s="426"/>
      <c r="Z28" s="426"/>
    </row>
    <row r="29" ht="4.5" customHeight="1">
      <c r="A29" s="339"/>
      <c r="B29" s="443"/>
      <c r="C29" s="444"/>
      <c r="D29" s="444"/>
      <c r="E29" s="444"/>
      <c r="F29" s="444"/>
      <c r="G29" s="444"/>
      <c r="H29" s="444"/>
      <c r="I29" s="444"/>
      <c r="J29" s="444"/>
      <c r="K29" s="444"/>
      <c r="L29" s="444"/>
      <c r="M29" s="444"/>
      <c r="N29" s="445"/>
      <c r="O29" s="348"/>
      <c r="P29" s="348"/>
      <c r="Q29" s="348"/>
      <c r="R29" s="348"/>
      <c r="S29" s="348"/>
      <c r="T29" s="348"/>
      <c r="U29" s="348"/>
      <c r="V29" s="348"/>
      <c r="W29" s="348"/>
      <c r="X29" s="348"/>
      <c r="Y29" s="348"/>
      <c r="Z29" s="348"/>
    </row>
    <row r="30" ht="25.5" customHeight="1">
      <c r="A30" s="419"/>
      <c r="B30" s="446" t="s">
        <v>554</v>
      </c>
      <c r="C30" s="255"/>
      <c r="D30" s="255"/>
      <c r="E30" s="255"/>
      <c r="F30" s="255"/>
      <c r="G30" s="255"/>
      <c r="H30" s="255"/>
      <c r="I30" s="255"/>
      <c r="J30" s="255"/>
      <c r="K30" s="255"/>
      <c r="L30" s="255"/>
      <c r="M30" s="255"/>
      <c r="N30" s="257"/>
      <c r="O30" s="426"/>
      <c r="P30" s="426"/>
      <c r="Q30" s="426"/>
      <c r="R30" s="426"/>
      <c r="S30" s="426"/>
      <c r="T30" s="426"/>
      <c r="U30" s="426"/>
      <c r="V30" s="426"/>
      <c r="W30" s="426"/>
      <c r="X30" s="426"/>
      <c r="Y30" s="426"/>
      <c r="Z30" s="426"/>
    </row>
    <row r="31" ht="5.25" customHeight="1">
      <c r="A31" s="339"/>
      <c r="B31" s="447"/>
      <c r="C31" s="448"/>
      <c r="D31" s="448"/>
      <c r="E31" s="448"/>
      <c r="F31" s="448"/>
      <c r="G31" s="448"/>
      <c r="H31" s="448"/>
      <c r="I31" s="448"/>
      <c r="J31" s="448"/>
      <c r="K31" s="448"/>
      <c r="L31" s="448"/>
      <c r="M31" s="448"/>
      <c r="N31" s="449"/>
      <c r="O31" s="348"/>
      <c r="P31" s="348"/>
      <c r="Q31" s="348"/>
      <c r="R31" s="348"/>
      <c r="S31" s="348"/>
      <c r="T31" s="348"/>
      <c r="U31" s="348"/>
      <c r="V31" s="348"/>
      <c r="W31" s="348"/>
      <c r="X31" s="348"/>
      <c r="Y31" s="348"/>
      <c r="Z31" s="348"/>
    </row>
    <row r="32" ht="25.5" customHeight="1">
      <c r="A32" s="339"/>
      <c r="B32" s="450" t="s">
        <v>8</v>
      </c>
      <c r="C32" s="451" t="s">
        <v>10</v>
      </c>
      <c r="D32" s="452"/>
      <c r="E32" s="452"/>
      <c r="F32" s="452"/>
      <c r="G32" s="452"/>
      <c r="H32" s="452"/>
      <c r="I32" s="453"/>
      <c r="J32" s="451" t="s">
        <v>555</v>
      </c>
      <c r="K32" s="453"/>
      <c r="L32" s="454" t="s">
        <v>556</v>
      </c>
      <c r="M32" s="453"/>
      <c r="N32" s="455" t="s">
        <v>14</v>
      </c>
      <c r="O32" s="348"/>
      <c r="P32" s="348"/>
      <c r="Q32" s="348"/>
      <c r="R32" s="348"/>
      <c r="S32" s="348"/>
      <c r="T32" s="348"/>
      <c r="U32" s="348"/>
      <c r="V32" s="348"/>
      <c r="W32" s="348"/>
      <c r="X32" s="348"/>
      <c r="Y32" s="348"/>
      <c r="Z32" s="348"/>
    </row>
    <row r="33" ht="33.0" customHeight="1">
      <c r="A33" s="339"/>
      <c r="B33" s="456" t="s">
        <v>55</v>
      </c>
      <c r="C33" s="457" t="s">
        <v>56</v>
      </c>
      <c r="D33" s="458"/>
      <c r="E33" s="458"/>
      <c r="F33" s="458"/>
      <c r="G33" s="458"/>
      <c r="H33" s="458"/>
      <c r="I33" s="459"/>
      <c r="J33" s="457"/>
      <c r="K33" s="459"/>
      <c r="L33" s="457" t="s">
        <v>559</v>
      </c>
      <c r="M33" s="459"/>
      <c r="N33" s="460"/>
      <c r="O33" s="348"/>
      <c r="P33" s="348"/>
      <c r="Q33" s="348"/>
      <c r="R33" s="348"/>
      <c r="S33" s="348"/>
      <c r="T33" s="348"/>
      <c r="U33" s="348"/>
      <c r="V33" s="348"/>
      <c r="W33" s="348"/>
      <c r="X33" s="348"/>
      <c r="Y33" s="348"/>
      <c r="Z33" s="348"/>
    </row>
    <row r="34" ht="4.5" customHeight="1">
      <c r="A34" s="339"/>
      <c r="B34" s="461"/>
      <c r="C34" s="462"/>
      <c r="D34" s="462"/>
      <c r="E34" s="462"/>
      <c r="F34" s="462"/>
      <c r="G34" s="462"/>
      <c r="H34" s="462"/>
      <c r="I34" s="462"/>
      <c r="J34" s="462"/>
      <c r="K34" s="462"/>
      <c r="L34" s="462"/>
      <c r="M34" s="462"/>
      <c r="N34" s="463"/>
      <c r="O34" s="348"/>
      <c r="P34" s="348"/>
      <c r="Q34" s="348"/>
      <c r="R34" s="348"/>
      <c r="S34" s="348"/>
      <c r="T34" s="348"/>
      <c r="U34" s="348"/>
      <c r="V34" s="348"/>
      <c r="W34" s="348"/>
      <c r="X34" s="348"/>
      <c r="Y34" s="348"/>
      <c r="Z34" s="348"/>
    </row>
    <row r="35" ht="19.5" customHeight="1">
      <c r="A35" s="339"/>
      <c r="B35" s="594" t="s">
        <v>560</v>
      </c>
      <c r="C35" s="467"/>
      <c r="D35" s="467"/>
      <c r="E35" s="467"/>
      <c r="F35" s="467"/>
      <c r="G35" s="467"/>
      <c r="H35" s="467"/>
      <c r="I35" s="467"/>
      <c r="J35" s="467"/>
      <c r="K35" s="467"/>
      <c r="L35" s="467"/>
      <c r="M35" s="467"/>
      <c r="N35" s="468"/>
      <c r="O35" s="348"/>
      <c r="P35" s="348"/>
      <c r="Q35" s="348"/>
      <c r="R35" s="348"/>
      <c r="S35" s="348"/>
      <c r="T35" s="348"/>
      <c r="U35" s="348"/>
      <c r="V35" s="348"/>
      <c r="W35" s="348"/>
      <c r="X35" s="348"/>
      <c r="Y35" s="348"/>
      <c r="Z35" s="348"/>
    </row>
    <row r="36" ht="5.25" customHeight="1">
      <c r="A36" s="339"/>
      <c r="B36" s="595"/>
      <c r="C36" s="462"/>
      <c r="D36" s="462"/>
      <c r="E36" s="462"/>
      <c r="F36" s="462"/>
      <c r="G36" s="462"/>
      <c r="H36" s="462"/>
      <c r="I36" s="462"/>
      <c r="J36" s="462"/>
      <c r="K36" s="462"/>
      <c r="L36" s="462"/>
      <c r="M36" s="462"/>
      <c r="N36" s="463"/>
      <c r="O36" s="348"/>
      <c r="P36" s="348"/>
      <c r="Q36" s="348"/>
      <c r="R36" s="348"/>
      <c r="S36" s="348"/>
      <c r="T36" s="348"/>
      <c r="U36" s="348"/>
      <c r="V36" s="348"/>
      <c r="W36" s="348"/>
      <c r="X36" s="348"/>
      <c r="Y36" s="348"/>
      <c r="Z36" s="348"/>
    </row>
    <row r="37" ht="21.0" customHeight="1">
      <c r="A37" s="339"/>
      <c r="B37" s="469" t="s">
        <v>522</v>
      </c>
      <c r="C37" s="451" t="s">
        <v>10</v>
      </c>
      <c r="D37" s="452"/>
      <c r="E37" s="452"/>
      <c r="F37" s="452"/>
      <c r="G37" s="452"/>
      <c r="H37" s="452"/>
      <c r="I37" s="453"/>
      <c r="J37" s="470" t="s">
        <v>561</v>
      </c>
      <c r="K37" s="470" t="s">
        <v>562</v>
      </c>
      <c r="L37" s="451" t="s">
        <v>563</v>
      </c>
      <c r="M37" s="453"/>
      <c r="N37" s="471" t="s">
        <v>564</v>
      </c>
      <c r="O37" s="348"/>
      <c r="P37" s="348"/>
      <c r="Q37" s="348"/>
      <c r="R37" s="348"/>
      <c r="S37" s="348"/>
      <c r="T37" s="348"/>
      <c r="U37" s="348"/>
      <c r="V37" s="348"/>
      <c r="W37" s="348"/>
      <c r="X37" s="348"/>
      <c r="Y37" s="348"/>
      <c r="Z37" s="348"/>
    </row>
    <row r="38" ht="21.0" customHeight="1">
      <c r="A38" s="596"/>
      <c r="B38" s="472" t="s">
        <v>626</v>
      </c>
      <c r="C38" s="473" t="s">
        <v>627</v>
      </c>
      <c r="D38" s="29"/>
      <c r="E38" s="29"/>
      <c r="F38" s="29"/>
      <c r="G38" s="29"/>
      <c r="H38" s="29"/>
      <c r="I38" s="30"/>
      <c r="J38" s="474"/>
      <c r="K38" s="475" t="str">
        <f>IFERROR(VLOOKUP(B38,[6]EQUIPOS!$C$6:$G$155,5,0),0)</f>
        <v>#ERROR!</v>
      </c>
      <c r="L38" s="476">
        <f t="shared" ref="L38:L39" si="1">1/600</f>
        <v>0.001666666667</v>
      </c>
      <c r="M38" s="30"/>
      <c r="N38" s="477" t="str">
        <f t="shared" ref="N38:N51" si="2">K38*L38</f>
        <v>#ERROR!</v>
      </c>
      <c r="O38" s="348"/>
      <c r="P38" s="348"/>
      <c r="Q38" s="348"/>
      <c r="R38" s="348"/>
      <c r="S38" s="348"/>
      <c r="T38" s="348"/>
      <c r="U38" s="348"/>
      <c r="V38" s="348"/>
      <c r="W38" s="348"/>
      <c r="X38" s="348"/>
      <c r="Y38" s="348"/>
      <c r="Z38" s="348"/>
    </row>
    <row r="39" ht="21.0" customHeight="1">
      <c r="A39" s="596"/>
      <c r="B39" s="478" t="s">
        <v>615</v>
      </c>
      <c r="C39" s="479" t="s">
        <v>616</v>
      </c>
      <c r="D39" s="32"/>
      <c r="E39" s="32"/>
      <c r="F39" s="32"/>
      <c r="G39" s="32"/>
      <c r="H39" s="32"/>
      <c r="I39" s="33"/>
      <c r="J39" s="480"/>
      <c r="K39" s="591" t="str">
        <f>VLOOKUP(B39,[6]EQUIPOS!$C$6:$G$137,5,0)</f>
        <v>#ERROR!</v>
      </c>
      <c r="L39" s="476">
        <f t="shared" si="1"/>
        <v>0.001666666667</v>
      </c>
      <c r="M39" s="30"/>
      <c r="N39" s="477" t="str">
        <f t="shared" si="2"/>
        <v>#ERROR!</v>
      </c>
      <c r="O39" s="348"/>
      <c r="P39" s="348"/>
      <c r="Q39" s="348"/>
      <c r="R39" s="348"/>
      <c r="S39" s="348"/>
      <c r="T39" s="348"/>
      <c r="U39" s="348"/>
      <c r="V39" s="348"/>
      <c r="W39" s="348"/>
      <c r="X39" s="348"/>
      <c r="Y39" s="348"/>
      <c r="Z39" s="348"/>
    </row>
    <row r="40" ht="21.0" customHeight="1">
      <c r="A40" s="339"/>
      <c r="B40" s="478"/>
      <c r="C40" s="479"/>
      <c r="D40" s="32"/>
      <c r="E40" s="32"/>
      <c r="F40" s="32"/>
      <c r="G40" s="32"/>
      <c r="H40" s="32"/>
      <c r="I40" s="33"/>
      <c r="J40" s="480"/>
      <c r="K40" s="591"/>
      <c r="L40" s="481"/>
      <c r="M40" s="33"/>
      <c r="N40" s="477">
        <f t="shared" si="2"/>
        <v>0</v>
      </c>
      <c r="O40" s="348"/>
      <c r="P40" s="348"/>
      <c r="Q40" s="348"/>
      <c r="R40" s="348"/>
      <c r="S40" s="348"/>
      <c r="T40" s="348"/>
      <c r="U40" s="348"/>
      <c r="V40" s="348"/>
      <c r="W40" s="348"/>
      <c r="X40" s="348"/>
      <c r="Y40" s="348"/>
      <c r="Z40" s="348"/>
    </row>
    <row r="41" ht="21.0" customHeight="1">
      <c r="A41" s="339"/>
      <c r="B41" s="478"/>
      <c r="C41" s="479"/>
      <c r="D41" s="32"/>
      <c r="E41" s="32"/>
      <c r="F41" s="32"/>
      <c r="G41" s="32"/>
      <c r="H41" s="32"/>
      <c r="I41" s="33"/>
      <c r="J41" s="480"/>
      <c r="K41" s="591"/>
      <c r="L41" s="481"/>
      <c r="M41" s="33"/>
      <c r="N41" s="477">
        <f t="shared" si="2"/>
        <v>0</v>
      </c>
      <c r="O41" s="348"/>
      <c r="P41" s="348"/>
      <c r="Q41" s="348"/>
      <c r="R41" s="348"/>
      <c r="S41" s="348"/>
      <c r="T41" s="348"/>
      <c r="U41" s="348"/>
      <c r="V41" s="348"/>
      <c r="W41" s="348"/>
      <c r="X41" s="348"/>
      <c r="Y41" s="348"/>
      <c r="Z41" s="348"/>
    </row>
    <row r="42" ht="21.0" customHeight="1">
      <c r="A42" s="339"/>
      <c r="B42" s="478"/>
      <c r="C42" s="479"/>
      <c r="D42" s="32"/>
      <c r="E42" s="32"/>
      <c r="F42" s="32"/>
      <c r="G42" s="32"/>
      <c r="H42" s="32"/>
      <c r="I42" s="33"/>
      <c r="J42" s="480"/>
      <c r="K42" s="591"/>
      <c r="L42" s="481"/>
      <c r="M42" s="33"/>
      <c r="N42" s="477">
        <f t="shared" si="2"/>
        <v>0</v>
      </c>
      <c r="O42" s="348"/>
      <c r="P42" s="348"/>
      <c r="Q42" s="348"/>
      <c r="R42" s="348"/>
      <c r="S42" s="348"/>
      <c r="T42" s="348"/>
      <c r="U42" s="348"/>
      <c r="V42" s="348"/>
      <c r="W42" s="348"/>
      <c r="X42" s="348"/>
      <c r="Y42" s="348"/>
      <c r="Z42" s="348"/>
    </row>
    <row r="43" ht="21.0" customHeight="1">
      <c r="A43" s="339"/>
      <c r="B43" s="478"/>
      <c r="C43" s="479"/>
      <c r="D43" s="32"/>
      <c r="E43" s="32"/>
      <c r="F43" s="32"/>
      <c r="G43" s="32"/>
      <c r="H43" s="32"/>
      <c r="I43" s="33"/>
      <c r="J43" s="480"/>
      <c r="K43" s="591"/>
      <c r="L43" s="481"/>
      <c r="M43" s="33"/>
      <c r="N43" s="477">
        <f t="shared" si="2"/>
        <v>0</v>
      </c>
      <c r="O43" s="348"/>
      <c r="P43" s="348"/>
      <c r="Q43" s="348"/>
      <c r="R43" s="348"/>
      <c r="S43" s="348"/>
      <c r="T43" s="348"/>
      <c r="U43" s="348"/>
      <c r="V43" s="348"/>
      <c r="W43" s="348"/>
      <c r="X43" s="348"/>
      <c r="Y43" s="348"/>
      <c r="Z43" s="348"/>
    </row>
    <row r="44" ht="21.0" customHeight="1">
      <c r="A44" s="339"/>
      <c r="B44" s="478"/>
      <c r="C44" s="479"/>
      <c r="D44" s="32"/>
      <c r="E44" s="32"/>
      <c r="F44" s="32"/>
      <c r="G44" s="32"/>
      <c r="H44" s="32"/>
      <c r="I44" s="33"/>
      <c r="J44" s="480"/>
      <c r="K44" s="591"/>
      <c r="L44" s="481"/>
      <c r="M44" s="33"/>
      <c r="N44" s="477">
        <f t="shared" si="2"/>
        <v>0</v>
      </c>
      <c r="O44" s="348"/>
      <c r="P44" s="348"/>
      <c r="Q44" s="348"/>
      <c r="R44" s="348"/>
      <c r="S44" s="348"/>
      <c r="T44" s="348"/>
      <c r="U44" s="348"/>
      <c r="V44" s="348"/>
      <c r="W44" s="348"/>
      <c r="X44" s="348"/>
      <c r="Y44" s="348"/>
      <c r="Z44" s="348"/>
    </row>
    <row r="45" ht="21.0" customHeight="1">
      <c r="A45" s="339"/>
      <c r="B45" s="478"/>
      <c r="C45" s="479"/>
      <c r="D45" s="32"/>
      <c r="E45" s="32"/>
      <c r="F45" s="32"/>
      <c r="G45" s="32"/>
      <c r="H45" s="32"/>
      <c r="I45" s="33"/>
      <c r="J45" s="480"/>
      <c r="K45" s="591"/>
      <c r="L45" s="481"/>
      <c r="M45" s="33"/>
      <c r="N45" s="477">
        <f t="shared" si="2"/>
        <v>0</v>
      </c>
      <c r="O45" s="348"/>
      <c r="P45" s="348"/>
      <c r="Q45" s="348"/>
      <c r="R45" s="348"/>
      <c r="S45" s="348"/>
      <c r="T45" s="348"/>
      <c r="U45" s="348"/>
      <c r="V45" s="348"/>
      <c r="W45" s="348"/>
      <c r="X45" s="348"/>
      <c r="Y45" s="348"/>
      <c r="Z45" s="348"/>
    </row>
    <row r="46" ht="21.0" customHeight="1">
      <c r="A46" s="339"/>
      <c r="B46" s="478"/>
      <c r="C46" s="479"/>
      <c r="D46" s="32"/>
      <c r="E46" s="32"/>
      <c r="F46" s="32"/>
      <c r="G46" s="32"/>
      <c r="H46" s="32"/>
      <c r="I46" s="33"/>
      <c r="J46" s="480"/>
      <c r="K46" s="591"/>
      <c r="L46" s="481"/>
      <c r="M46" s="33"/>
      <c r="N46" s="477">
        <f t="shared" si="2"/>
        <v>0</v>
      </c>
      <c r="O46" s="348"/>
      <c r="P46" s="348"/>
      <c r="Q46" s="348"/>
      <c r="R46" s="348"/>
      <c r="S46" s="348"/>
      <c r="T46" s="348"/>
      <c r="U46" s="348"/>
      <c r="V46" s="348"/>
      <c r="W46" s="348"/>
      <c r="X46" s="348"/>
      <c r="Y46" s="348"/>
      <c r="Z46" s="348"/>
    </row>
    <row r="47" ht="21.0" customHeight="1">
      <c r="A47" s="339"/>
      <c r="B47" s="478"/>
      <c r="C47" s="479"/>
      <c r="D47" s="32"/>
      <c r="E47" s="32"/>
      <c r="F47" s="32"/>
      <c r="G47" s="32"/>
      <c r="H47" s="32"/>
      <c r="I47" s="33"/>
      <c r="J47" s="480"/>
      <c r="K47" s="591"/>
      <c r="L47" s="481"/>
      <c r="M47" s="33"/>
      <c r="N47" s="477">
        <f t="shared" si="2"/>
        <v>0</v>
      </c>
      <c r="O47" s="348"/>
      <c r="P47" s="348"/>
      <c r="Q47" s="348"/>
      <c r="R47" s="348"/>
      <c r="S47" s="348"/>
      <c r="T47" s="348"/>
      <c r="U47" s="348"/>
      <c r="V47" s="348"/>
      <c r="W47" s="348"/>
      <c r="X47" s="348"/>
      <c r="Y47" s="348"/>
      <c r="Z47" s="348"/>
    </row>
    <row r="48" ht="21.0" customHeight="1">
      <c r="A48" s="339"/>
      <c r="B48" s="478"/>
      <c r="C48" s="479"/>
      <c r="D48" s="32"/>
      <c r="E48" s="32"/>
      <c r="F48" s="32"/>
      <c r="G48" s="32"/>
      <c r="H48" s="32"/>
      <c r="I48" s="33"/>
      <c r="J48" s="480"/>
      <c r="K48" s="591"/>
      <c r="L48" s="481"/>
      <c r="M48" s="33"/>
      <c r="N48" s="477">
        <f t="shared" si="2"/>
        <v>0</v>
      </c>
      <c r="O48" s="348"/>
      <c r="P48" s="348"/>
      <c r="Q48" s="348"/>
      <c r="R48" s="348"/>
      <c r="S48" s="348"/>
      <c r="T48" s="348"/>
      <c r="U48" s="348"/>
      <c r="V48" s="348"/>
      <c r="W48" s="348"/>
      <c r="X48" s="348"/>
      <c r="Y48" s="348"/>
      <c r="Z48" s="348"/>
    </row>
    <row r="49" ht="21.0" customHeight="1">
      <c r="A49" s="339"/>
      <c r="B49" s="478"/>
      <c r="C49" s="479"/>
      <c r="D49" s="32"/>
      <c r="E49" s="32"/>
      <c r="F49" s="32"/>
      <c r="G49" s="32"/>
      <c r="H49" s="32"/>
      <c r="I49" s="33"/>
      <c r="J49" s="480"/>
      <c r="K49" s="591"/>
      <c r="L49" s="481"/>
      <c r="M49" s="33"/>
      <c r="N49" s="477">
        <f t="shared" si="2"/>
        <v>0</v>
      </c>
      <c r="O49" s="348"/>
      <c r="P49" s="348"/>
      <c r="Q49" s="348"/>
      <c r="R49" s="348"/>
      <c r="S49" s="348"/>
      <c r="T49" s="348"/>
      <c r="U49" s="348"/>
      <c r="V49" s="348"/>
      <c r="W49" s="348"/>
      <c r="X49" s="348"/>
      <c r="Y49" s="348"/>
      <c r="Z49" s="348"/>
    </row>
    <row r="50" ht="21.0" customHeight="1">
      <c r="A50" s="339"/>
      <c r="B50" s="478"/>
      <c r="C50" s="479"/>
      <c r="D50" s="32"/>
      <c r="E50" s="32"/>
      <c r="F50" s="32"/>
      <c r="G50" s="32"/>
      <c r="H50" s="32"/>
      <c r="I50" s="33"/>
      <c r="J50" s="480"/>
      <c r="K50" s="591"/>
      <c r="L50" s="481"/>
      <c r="M50" s="33"/>
      <c r="N50" s="477">
        <f t="shared" si="2"/>
        <v>0</v>
      </c>
      <c r="O50" s="348"/>
      <c r="P50" s="348"/>
      <c r="Q50" s="348"/>
      <c r="R50" s="348"/>
      <c r="S50" s="348"/>
      <c r="T50" s="348"/>
      <c r="U50" s="348"/>
      <c r="V50" s="348"/>
      <c r="W50" s="348"/>
      <c r="X50" s="348"/>
      <c r="Y50" s="348"/>
      <c r="Z50" s="348"/>
    </row>
    <row r="51" ht="21.0" customHeight="1">
      <c r="A51" s="339"/>
      <c r="B51" s="478"/>
      <c r="C51" s="479"/>
      <c r="D51" s="32"/>
      <c r="E51" s="32"/>
      <c r="F51" s="32"/>
      <c r="G51" s="32"/>
      <c r="H51" s="32"/>
      <c r="I51" s="33"/>
      <c r="J51" s="480"/>
      <c r="K51" s="591"/>
      <c r="L51" s="481"/>
      <c r="M51" s="33"/>
      <c r="N51" s="477">
        <f t="shared" si="2"/>
        <v>0</v>
      </c>
      <c r="O51" s="348"/>
      <c r="P51" s="348"/>
      <c r="Q51" s="348"/>
      <c r="R51" s="348"/>
      <c r="S51" s="348"/>
      <c r="T51" s="348"/>
      <c r="U51" s="348"/>
      <c r="V51" s="348"/>
      <c r="W51" s="348"/>
      <c r="X51" s="348"/>
      <c r="Y51" s="348"/>
      <c r="Z51" s="348"/>
    </row>
    <row r="52" ht="21.0" customHeight="1">
      <c r="A52" s="339"/>
      <c r="B52" s="482"/>
      <c r="C52" s="483" t="s">
        <v>569</v>
      </c>
      <c r="D52" s="458"/>
      <c r="E52" s="458"/>
      <c r="F52" s="458"/>
      <c r="G52" s="458"/>
      <c r="H52" s="458"/>
      <c r="I52" s="459"/>
      <c r="J52" s="484"/>
      <c r="K52" s="592"/>
      <c r="L52" s="486">
        <v>0.01</v>
      </c>
      <c r="M52" s="459"/>
      <c r="N52" s="487" t="str">
        <f>L52*N98</f>
        <v>#REF!</v>
      </c>
      <c r="O52" s="348"/>
      <c r="P52" s="348"/>
      <c r="Q52" s="348"/>
      <c r="R52" s="348"/>
      <c r="S52" s="348"/>
      <c r="T52" s="348"/>
      <c r="U52" s="348"/>
      <c r="V52" s="348"/>
      <c r="W52" s="348"/>
      <c r="X52" s="348"/>
      <c r="Y52" s="348"/>
      <c r="Z52" s="348"/>
    </row>
    <row r="53" ht="14.25" customHeight="1">
      <c r="A53" s="339"/>
      <c r="B53" s="488" t="s">
        <v>570</v>
      </c>
      <c r="C53" s="367"/>
      <c r="D53" s="367"/>
      <c r="E53" s="367"/>
      <c r="F53" s="367"/>
      <c r="G53" s="367"/>
      <c r="H53" s="367"/>
      <c r="I53" s="367"/>
      <c r="J53" s="367"/>
      <c r="K53" s="367"/>
      <c r="L53" s="367"/>
      <c r="M53" s="597"/>
      <c r="N53" s="489" t="str">
        <f>SUM(N38:N52)</f>
        <v>#ERROR!</v>
      </c>
      <c r="O53" s="348"/>
      <c r="P53" s="348"/>
      <c r="Q53" s="348"/>
      <c r="R53" s="348"/>
      <c r="S53" s="348"/>
      <c r="T53" s="348"/>
      <c r="U53" s="348"/>
      <c r="V53" s="348"/>
      <c r="W53" s="348"/>
      <c r="X53" s="348"/>
      <c r="Y53" s="348"/>
      <c r="Z53" s="348"/>
    </row>
    <row r="54" ht="3.0" customHeight="1">
      <c r="A54" s="339"/>
      <c r="B54" s="490"/>
      <c r="C54" s="448"/>
      <c r="D54" s="448"/>
      <c r="E54" s="448"/>
      <c r="F54" s="448"/>
      <c r="G54" s="448"/>
      <c r="H54" s="448"/>
      <c r="I54" s="448"/>
      <c r="J54" s="448"/>
      <c r="K54" s="448"/>
      <c r="L54" s="448"/>
      <c r="M54" s="448"/>
      <c r="N54" s="449"/>
      <c r="O54" s="348"/>
      <c r="P54" s="348"/>
      <c r="Q54" s="348"/>
      <c r="R54" s="348"/>
      <c r="S54" s="348"/>
      <c r="T54" s="348"/>
      <c r="U54" s="348"/>
      <c r="V54" s="348"/>
      <c r="W54" s="348"/>
      <c r="X54" s="348"/>
      <c r="Y54" s="348"/>
      <c r="Z54" s="348"/>
    </row>
    <row r="55" ht="19.5" customHeight="1">
      <c r="A55" s="339"/>
      <c r="B55" s="491" t="s">
        <v>571</v>
      </c>
      <c r="C55" s="32"/>
      <c r="D55" s="32"/>
      <c r="E55" s="32"/>
      <c r="F55" s="32"/>
      <c r="G55" s="32"/>
      <c r="H55" s="32"/>
      <c r="I55" s="32"/>
      <c r="J55" s="32"/>
      <c r="K55" s="32"/>
      <c r="L55" s="32"/>
      <c r="M55" s="32"/>
      <c r="N55" s="465"/>
      <c r="O55" s="348"/>
      <c r="P55" s="348"/>
      <c r="Q55" s="348"/>
      <c r="R55" s="348"/>
      <c r="S55" s="348"/>
      <c r="T55" s="348"/>
      <c r="U55" s="348"/>
      <c r="V55" s="348"/>
      <c r="W55" s="348"/>
      <c r="X55" s="348"/>
      <c r="Y55" s="348"/>
      <c r="Z55" s="348"/>
    </row>
    <row r="56" ht="6.75" customHeight="1">
      <c r="A56" s="339"/>
      <c r="B56" s="598"/>
      <c r="C56" s="599"/>
      <c r="D56" s="599"/>
      <c r="E56" s="599"/>
      <c r="F56" s="599"/>
      <c r="G56" s="599"/>
      <c r="H56" s="599"/>
      <c r="I56" s="599"/>
      <c r="J56" s="599"/>
      <c r="K56" s="599"/>
      <c r="L56" s="599"/>
      <c r="M56" s="599"/>
      <c r="N56" s="600"/>
      <c r="O56" s="348"/>
      <c r="P56" s="348"/>
      <c r="Q56" s="348"/>
      <c r="R56" s="348"/>
      <c r="S56" s="348"/>
      <c r="T56" s="348"/>
      <c r="U56" s="348"/>
      <c r="V56" s="348"/>
      <c r="W56" s="348"/>
      <c r="X56" s="348"/>
      <c r="Y56" s="348"/>
      <c r="Z56" s="348"/>
    </row>
    <row r="57" ht="21.0" customHeight="1">
      <c r="A57" s="339"/>
      <c r="B57" s="469" t="s">
        <v>522</v>
      </c>
      <c r="C57" s="451" t="s">
        <v>10</v>
      </c>
      <c r="D57" s="452"/>
      <c r="E57" s="452"/>
      <c r="F57" s="452"/>
      <c r="G57" s="452"/>
      <c r="H57" s="452"/>
      <c r="I57" s="453"/>
      <c r="J57" s="470" t="s">
        <v>556</v>
      </c>
      <c r="K57" s="470" t="s">
        <v>14</v>
      </c>
      <c r="L57" s="451" t="s">
        <v>572</v>
      </c>
      <c r="M57" s="453"/>
      <c r="N57" s="471" t="s">
        <v>564</v>
      </c>
      <c r="O57" s="348"/>
      <c r="P57" s="348"/>
      <c r="Q57" s="348"/>
      <c r="R57" s="348"/>
      <c r="S57" s="348"/>
      <c r="T57" s="348"/>
      <c r="U57" s="348"/>
      <c r="V57" s="348"/>
      <c r="W57" s="348"/>
      <c r="X57" s="348"/>
      <c r="Y57" s="348"/>
      <c r="Z57" s="348"/>
    </row>
    <row r="58" ht="15.0" customHeight="1">
      <c r="A58" s="339"/>
      <c r="B58" s="472" t="s">
        <v>628</v>
      </c>
      <c r="C58" s="473" t="s">
        <v>629</v>
      </c>
      <c r="D58" s="29"/>
      <c r="E58" s="29"/>
      <c r="F58" s="29"/>
      <c r="G58" s="29"/>
      <c r="H58" s="29"/>
      <c r="I58" s="30"/>
      <c r="J58" s="493" t="s">
        <v>575</v>
      </c>
      <c r="K58" s="601">
        <v>0.0125</v>
      </c>
      <c r="L58" s="495" t="str">
        <f>VLOOKUP(B58,[6]MATERIALES!$C$6:$F$373,4,0)</f>
        <v>#ERROR!</v>
      </c>
      <c r="M58" s="30"/>
      <c r="N58" s="496" t="str">
        <f t="shared" ref="N58:N72" si="3">K58*L58</f>
        <v>#ERROR!</v>
      </c>
      <c r="O58" s="348"/>
      <c r="P58" s="348"/>
      <c r="Q58" s="348"/>
      <c r="R58" s="348"/>
      <c r="S58" s="348"/>
      <c r="T58" s="348"/>
      <c r="U58" s="348"/>
      <c r="V58" s="348"/>
      <c r="W58" s="348"/>
      <c r="X58" s="348"/>
      <c r="Y58" s="348"/>
      <c r="Z58" s="348"/>
    </row>
    <row r="59" ht="15.0" customHeight="1">
      <c r="A59" s="602"/>
      <c r="B59" s="478" t="s">
        <v>630</v>
      </c>
      <c r="C59" s="479" t="s">
        <v>631</v>
      </c>
      <c r="D59" s="32"/>
      <c r="E59" s="32"/>
      <c r="F59" s="32"/>
      <c r="G59" s="32"/>
      <c r="H59" s="32"/>
      <c r="I59" s="33"/>
      <c r="J59" s="497" t="s">
        <v>621</v>
      </c>
      <c r="K59" s="498">
        <v>1.4625000000000001</v>
      </c>
      <c r="L59" s="499" t="str">
        <f>VLOOKUP(B59,[6]MATERIALES!$C$6:$F$373,4,0)</f>
        <v>#ERROR!</v>
      </c>
      <c r="M59" s="33"/>
      <c r="N59" s="496" t="str">
        <f t="shared" si="3"/>
        <v>#ERROR!</v>
      </c>
      <c r="O59" s="348"/>
      <c r="P59" s="348"/>
      <c r="Q59" s="348"/>
      <c r="R59" s="348"/>
      <c r="S59" s="348"/>
      <c r="T59" s="348"/>
      <c r="U59" s="348"/>
      <c r="V59" s="348"/>
      <c r="W59" s="348"/>
      <c r="X59" s="348"/>
      <c r="Y59" s="348"/>
      <c r="Z59" s="348"/>
    </row>
    <row r="60" ht="14.25" customHeight="1">
      <c r="A60" s="339"/>
      <c r="B60" s="478" t="s">
        <v>632</v>
      </c>
      <c r="C60" s="479" t="s">
        <v>633</v>
      </c>
      <c r="D60" s="32"/>
      <c r="E60" s="32"/>
      <c r="F60" s="32"/>
      <c r="G60" s="32"/>
      <c r="H60" s="32"/>
      <c r="I60" s="33"/>
      <c r="J60" s="497" t="s">
        <v>621</v>
      </c>
      <c r="K60" s="498">
        <f>(K59/12)*10</f>
        <v>1.21875</v>
      </c>
      <c r="L60" s="499" t="str">
        <f>VLOOKUP(B60,[6]MATERIALES!$C$6:$F$373,4,0)</f>
        <v>#ERROR!</v>
      </c>
      <c r="M60" s="33"/>
      <c r="N60" s="496" t="str">
        <f t="shared" si="3"/>
        <v>#ERROR!</v>
      </c>
      <c r="O60" s="348"/>
      <c r="P60" s="348"/>
      <c r="Q60" s="348"/>
      <c r="R60" s="348"/>
      <c r="S60" s="348"/>
      <c r="T60" s="348"/>
      <c r="U60" s="348"/>
      <c r="V60" s="348"/>
      <c r="W60" s="348"/>
      <c r="X60" s="348"/>
      <c r="Y60" s="348"/>
      <c r="Z60" s="348"/>
    </row>
    <row r="61" ht="14.25" customHeight="1">
      <c r="A61" s="339"/>
      <c r="B61" s="478"/>
      <c r="C61" s="479"/>
      <c r="D61" s="32"/>
      <c r="E61" s="32"/>
      <c r="F61" s="32"/>
      <c r="G61" s="32"/>
      <c r="H61" s="32"/>
      <c r="I61" s="33"/>
      <c r="J61" s="497"/>
      <c r="K61" s="498"/>
      <c r="L61" s="499"/>
      <c r="M61" s="33"/>
      <c r="N61" s="496">
        <f t="shared" si="3"/>
        <v>0</v>
      </c>
      <c r="O61" s="348"/>
      <c r="P61" s="348"/>
      <c r="Q61" s="348"/>
      <c r="R61" s="348"/>
      <c r="S61" s="348"/>
      <c r="T61" s="348"/>
      <c r="U61" s="348"/>
      <c r="V61" s="348"/>
      <c r="W61" s="348"/>
      <c r="X61" s="348"/>
      <c r="Y61" s="348"/>
      <c r="Z61" s="348"/>
    </row>
    <row r="62" ht="14.25" customHeight="1">
      <c r="A62" s="339"/>
      <c r="B62" s="478"/>
      <c r="C62" s="479"/>
      <c r="D62" s="32"/>
      <c r="E62" s="32"/>
      <c r="F62" s="32"/>
      <c r="G62" s="32"/>
      <c r="H62" s="32"/>
      <c r="I62" s="33"/>
      <c r="J62" s="497"/>
      <c r="K62" s="498"/>
      <c r="L62" s="499"/>
      <c r="M62" s="33"/>
      <c r="N62" s="496">
        <f t="shared" si="3"/>
        <v>0</v>
      </c>
      <c r="O62" s="348"/>
      <c r="P62" s="348"/>
      <c r="Q62" s="348"/>
      <c r="R62" s="348"/>
      <c r="S62" s="348"/>
      <c r="T62" s="348"/>
      <c r="U62" s="348"/>
      <c r="V62" s="348"/>
      <c r="W62" s="348"/>
      <c r="X62" s="348"/>
      <c r="Y62" s="348"/>
      <c r="Z62" s="348"/>
    </row>
    <row r="63" ht="14.25" customHeight="1">
      <c r="A63" s="339"/>
      <c r="B63" s="478"/>
      <c r="C63" s="479"/>
      <c r="D63" s="32"/>
      <c r="E63" s="32"/>
      <c r="F63" s="32"/>
      <c r="G63" s="32"/>
      <c r="H63" s="32"/>
      <c r="I63" s="33"/>
      <c r="J63" s="497"/>
      <c r="K63" s="498"/>
      <c r="L63" s="499"/>
      <c r="M63" s="33"/>
      <c r="N63" s="496">
        <f t="shared" si="3"/>
        <v>0</v>
      </c>
      <c r="O63" s="348"/>
      <c r="P63" s="348"/>
      <c r="Q63" s="348"/>
      <c r="R63" s="348"/>
      <c r="S63" s="348"/>
      <c r="T63" s="348"/>
      <c r="U63" s="348"/>
      <c r="V63" s="348"/>
      <c r="W63" s="348"/>
      <c r="X63" s="348"/>
      <c r="Y63" s="348"/>
      <c r="Z63" s="348"/>
    </row>
    <row r="64" ht="13.5" customHeight="1">
      <c r="A64" s="339"/>
      <c r="B64" s="478"/>
      <c r="C64" s="479"/>
      <c r="D64" s="32"/>
      <c r="E64" s="32"/>
      <c r="F64" s="32"/>
      <c r="G64" s="32"/>
      <c r="H64" s="32"/>
      <c r="I64" s="33"/>
      <c r="J64" s="497"/>
      <c r="K64" s="498"/>
      <c r="L64" s="499"/>
      <c r="M64" s="33"/>
      <c r="N64" s="496">
        <f t="shared" si="3"/>
        <v>0</v>
      </c>
      <c r="O64" s="348"/>
      <c r="P64" s="348"/>
      <c r="Q64" s="348"/>
      <c r="R64" s="348"/>
      <c r="S64" s="348"/>
      <c r="T64" s="348"/>
      <c r="U64" s="348"/>
      <c r="V64" s="348"/>
      <c r="W64" s="348"/>
      <c r="X64" s="348"/>
      <c r="Y64" s="348"/>
      <c r="Z64" s="348"/>
    </row>
    <row r="65" ht="13.5" customHeight="1">
      <c r="A65" s="339"/>
      <c r="B65" s="478"/>
      <c r="C65" s="479"/>
      <c r="D65" s="32"/>
      <c r="E65" s="32"/>
      <c r="F65" s="32"/>
      <c r="G65" s="32"/>
      <c r="H65" s="32"/>
      <c r="I65" s="33"/>
      <c r="J65" s="497"/>
      <c r="K65" s="498"/>
      <c r="L65" s="499"/>
      <c r="M65" s="33"/>
      <c r="N65" s="496">
        <f t="shared" si="3"/>
        <v>0</v>
      </c>
      <c r="O65" s="348"/>
      <c r="P65" s="348"/>
      <c r="Q65" s="348"/>
      <c r="R65" s="348"/>
      <c r="S65" s="348"/>
      <c r="T65" s="348"/>
      <c r="U65" s="348"/>
      <c r="V65" s="348"/>
      <c r="W65" s="348"/>
      <c r="X65" s="348"/>
      <c r="Y65" s="348"/>
      <c r="Z65" s="348"/>
    </row>
    <row r="66" ht="14.25" customHeight="1">
      <c r="A66" s="339"/>
      <c r="B66" s="478"/>
      <c r="C66" s="479"/>
      <c r="D66" s="32"/>
      <c r="E66" s="32"/>
      <c r="F66" s="32"/>
      <c r="G66" s="32"/>
      <c r="H66" s="32"/>
      <c r="I66" s="33"/>
      <c r="J66" s="497"/>
      <c r="K66" s="498"/>
      <c r="L66" s="499"/>
      <c r="M66" s="33"/>
      <c r="N66" s="496">
        <f t="shared" si="3"/>
        <v>0</v>
      </c>
      <c r="O66" s="348"/>
      <c r="P66" s="348"/>
      <c r="Q66" s="348"/>
      <c r="R66" s="348"/>
      <c r="S66" s="348"/>
      <c r="T66" s="348"/>
      <c r="U66" s="348"/>
      <c r="V66" s="348"/>
      <c r="W66" s="348"/>
      <c r="X66" s="348"/>
      <c r="Y66" s="348"/>
      <c r="Z66" s="348"/>
    </row>
    <row r="67" ht="14.25" customHeight="1">
      <c r="A67" s="339"/>
      <c r="B67" s="478"/>
      <c r="C67" s="479"/>
      <c r="D67" s="32"/>
      <c r="E67" s="32"/>
      <c r="F67" s="32"/>
      <c r="G67" s="32"/>
      <c r="H67" s="32"/>
      <c r="I67" s="33"/>
      <c r="J67" s="497"/>
      <c r="K67" s="498"/>
      <c r="L67" s="499"/>
      <c r="M67" s="33"/>
      <c r="N67" s="496">
        <f t="shared" si="3"/>
        <v>0</v>
      </c>
      <c r="O67" s="348"/>
      <c r="P67" s="348"/>
      <c r="Q67" s="348"/>
      <c r="R67" s="348"/>
      <c r="S67" s="348"/>
      <c r="T67" s="348"/>
      <c r="U67" s="348"/>
      <c r="V67" s="348"/>
      <c r="W67" s="348"/>
      <c r="X67" s="348"/>
      <c r="Y67" s="348"/>
      <c r="Z67" s="348"/>
    </row>
    <row r="68" ht="14.25" customHeight="1">
      <c r="A68" s="339"/>
      <c r="B68" s="478"/>
      <c r="C68" s="479"/>
      <c r="D68" s="32"/>
      <c r="E68" s="32"/>
      <c r="F68" s="32"/>
      <c r="G68" s="32"/>
      <c r="H68" s="32"/>
      <c r="I68" s="33"/>
      <c r="J68" s="497"/>
      <c r="K68" s="498"/>
      <c r="L68" s="499"/>
      <c r="M68" s="33"/>
      <c r="N68" s="496">
        <f t="shared" si="3"/>
        <v>0</v>
      </c>
      <c r="O68" s="348"/>
      <c r="P68" s="348"/>
      <c r="Q68" s="348"/>
      <c r="R68" s="348"/>
      <c r="S68" s="348"/>
      <c r="T68" s="348"/>
      <c r="U68" s="348"/>
      <c r="V68" s="348"/>
      <c r="W68" s="348"/>
      <c r="X68" s="348"/>
      <c r="Y68" s="348"/>
      <c r="Z68" s="348"/>
    </row>
    <row r="69" ht="14.25" customHeight="1">
      <c r="A69" s="339"/>
      <c r="B69" s="478"/>
      <c r="C69" s="479"/>
      <c r="D69" s="32"/>
      <c r="E69" s="32"/>
      <c r="F69" s="32"/>
      <c r="G69" s="32"/>
      <c r="H69" s="32"/>
      <c r="I69" s="33"/>
      <c r="J69" s="497"/>
      <c r="K69" s="498"/>
      <c r="L69" s="499"/>
      <c r="M69" s="33"/>
      <c r="N69" s="496">
        <f t="shared" si="3"/>
        <v>0</v>
      </c>
      <c r="O69" s="348"/>
      <c r="P69" s="348"/>
      <c r="Q69" s="348"/>
      <c r="R69" s="348"/>
      <c r="S69" s="348"/>
      <c r="T69" s="348"/>
      <c r="U69" s="348"/>
      <c r="V69" s="348"/>
      <c r="W69" s="348"/>
      <c r="X69" s="348"/>
      <c r="Y69" s="348"/>
      <c r="Z69" s="348"/>
    </row>
    <row r="70" ht="14.25" customHeight="1">
      <c r="A70" s="339"/>
      <c r="B70" s="478"/>
      <c r="C70" s="479"/>
      <c r="D70" s="32"/>
      <c r="E70" s="32"/>
      <c r="F70" s="32"/>
      <c r="G70" s="32"/>
      <c r="H70" s="32"/>
      <c r="I70" s="33"/>
      <c r="J70" s="497"/>
      <c r="K70" s="498"/>
      <c r="L70" s="499"/>
      <c r="M70" s="33"/>
      <c r="N70" s="496">
        <f t="shared" si="3"/>
        <v>0</v>
      </c>
      <c r="O70" s="348"/>
      <c r="P70" s="348"/>
      <c r="Q70" s="348"/>
      <c r="R70" s="348"/>
      <c r="S70" s="348"/>
      <c r="T70" s="348"/>
      <c r="U70" s="348"/>
      <c r="V70" s="348"/>
      <c r="W70" s="348"/>
      <c r="X70" s="348"/>
      <c r="Y70" s="348"/>
      <c r="Z70" s="348"/>
    </row>
    <row r="71" ht="14.25" customHeight="1">
      <c r="A71" s="339"/>
      <c r="B71" s="478"/>
      <c r="C71" s="479"/>
      <c r="D71" s="32"/>
      <c r="E71" s="32"/>
      <c r="F71" s="32"/>
      <c r="G71" s="32"/>
      <c r="H71" s="32"/>
      <c r="I71" s="33"/>
      <c r="J71" s="497"/>
      <c r="K71" s="498"/>
      <c r="L71" s="499"/>
      <c r="M71" s="33"/>
      <c r="N71" s="496">
        <f t="shared" si="3"/>
        <v>0</v>
      </c>
      <c r="O71" s="348"/>
      <c r="P71" s="348"/>
      <c r="Q71" s="348"/>
      <c r="R71" s="348"/>
      <c r="S71" s="348"/>
      <c r="T71" s="348"/>
      <c r="U71" s="348"/>
      <c r="V71" s="348"/>
      <c r="W71" s="348"/>
      <c r="X71" s="348"/>
      <c r="Y71" s="348"/>
      <c r="Z71" s="348"/>
    </row>
    <row r="72" ht="15.75" customHeight="1">
      <c r="A72" s="339"/>
      <c r="B72" s="500"/>
      <c r="C72" s="483"/>
      <c r="D72" s="458"/>
      <c r="E72" s="458"/>
      <c r="F72" s="458"/>
      <c r="G72" s="458"/>
      <c r="H72" s="458"/>
      <c r="I72" s="459"/>
      <c r="J72" s="484"/>
      <c r="K72" s="501"/>
      <c r="L72" s="502"/>
      <c r="M72" s="459"/>
      <c r="N72" s="503">
        <f t="shared" si="3"/>
        <v>0</v>
      </c>
      <c r="O72" s="348"/>
      <c r="P72" s="348"/>
      <c r="Q72" s="348"/>
      <c r="R72" s="348"/>
      <c r="S72" s="348"/>
      <c r="T72" s="348"/>
      <c r="U72" s="348"/>
      <c r="V72" s="348"/>
      <c r="W72" s="348"/>
      <c r="X72" s="348"/>
      <c r="Y72" s="348"/>
      <c r="Z72" s="348"/>
    </row>
    <row r="73" ht="14.25" customHeight="1">
      <c r="A73" s="339"/>
      <c r="B73" s="488" t="s">
        <v>570</v>
      </c>
      <c r="C73" s="367"/>
      <c r="D73" s="367"/>
      <c r="E73" s="367"/>
      <c r="F73" s="367"/>
      <c r="G73" s="367"/>
      <c r="H73" s="367"/>
      <c r="I73" s="367"/>
      <c r="J73" s="367"/>
      <c r="K73" s="367"/>
      <c r="L73" s="367"/>
      <c r="M73" s="368"/>
      <c r="N73" s="504" t="str">
        <f>SUM(N58:N72)</f>
        <v>#ERROR!</v>
      </c>
      <c r="O73" s="348"/>
      <c r="P73" s="348"/>
      <c r="Q73" s="348"/>
      <c r="R73" s="348"/>
      <c r="S73" s="348"/>
      <c r="T73" s="348"/>
      <c r="U73" s="348"/>
      <c r="V73" s="348"/>
      <c r="W73" s="348"/>
      <c r="X73" s="348"/>
      <c r="Y73" s="348"/>
      <c r="Z73" s="348"/>
    </row>
    <row r="74" ht="4.5" customHeight="1">
      <c r="A74" s="339"/>
      <c r="B74" s="447"/>
      <c r="C74" s="448"/>
      <c r="D74" s="448"/>
      <c r="E74" s="448"/>
      <c r="F74" s="448"/>
      <c r="G74" s="448"/>
      <c r="H74" s="448"/>
      <c r="I74" s="448"/>
      <c r="J74" s="448"/>
      <c r="K74" s="448"/>
      <c r="L74" s="448"/>
      <c r="M74" s="448"/>
      <c r="N74" s="449"/>
      <c r="O74" s="348"/>
      <c r="P74" s="348"/>
      <c r="Q74" s="348"/>
      <c r="R74" s="348"/>
      <c r="S74" s="348"/>
      <c r="T74" s="348"/>
      <c r="U74" s="348"/>
      <c r="V74" s="348"/>
      <c r="W74" s="348"/>
      <c r="X74" s="348"/>
      <c r="Y74" s="348"/>
      <c r="Z74" s="348"/>
    </row>
    <row r="75" ht="18.75" customHeight="1">
      <c r="A75" s="419"/>
      <c r="B75" s="491" t="s">
        <v>576</v>
      </c>
      <c r="C75" s="32"/>
      <c r="D75" s="32"/>
      <c r="E75" s="32"/>
      <c r="F75" s="32"/>
      <c r="G75" s="32"/>
      <c r="H75" s="32"/>
      <c r="I75" s="32"/>
      <c r="J75" s="32"/>
      <c r="K75" s="32"/>
      <c r="L75" s="32"/>
      <c r="M75" s="32"/>
      <c r="N75" s="465"/>
      <c r="O75" s="426"/>
      <c r="P75" s="426"/>
      <c r="Q75" s="426"/>
      <c r="R75" s="426"/>
      <c r="S75" s="426"/>
      <c r="T75" s="426"/>
      <c r="U75" s="426"/>
      <c r="V75" s="426"/>
      <c r="W75" s="426"/>
      <c r="X75" s="426"/>
      <c r="Y75" s="426"/>
      <c r="Z75" s="426"/>
    </row>
    <row r="76" ht="6.75" customHeight="1">
      <c r="A76" s="339"/>
      <c r="B76" s="603"/>
      <c r="C76" s="604"/>
      <c r="D76" s="604"/>
      <c r="E76" s="604"/>
      <c r="F76" s="604"/>
      <c r="G76" s="604"/>
      <c r="H76" s="604"/>
      <c r="I76" s="604"/>
      <c r="J76" s="604"/>
      <c r="K76" s="604"/>
      <c r="L76" s="604"/>
      <c r="M76" s="604"/>
      <c r="N76" s="605"/>
      <c r="O76" s="348"/>
      <c r="P76" s="348"/>
      <c r="Q76" s="348"/>
      <c r="R76" s="348"/>
      <c r="S76" s="348"/>
      <c r="T76" s="348"/>
      <c r="U76" s="348"/>
      <c r="V76" s="348"/>
      <c r="W76" s="348"/>
      <c r="X76" s="348"/>
      <c r="Y76" s="348"/>
      <c r="Z76" s="348"/>
    </row>
    <row r="77" ht="21.0" customHeight="1">
      <c r="A77" s="339"/>
      <c r="B77" s="469" t="s">
        <v>522</v>
      </c>
      <c r="C77" s="451" t="s">
        <v>10</v>
      </c>
      <c r="D77" s="452"/>
      <c r="E77" s="452"/>
      <c r="F77" s="452"/>
      <c r="G77" s="452"/>
      <c r="H77" s="453"/>
      <c r="I77" s="470" t="s">
        <v>556</v>
      </c>
      <c r="J77" s="470" t="s">
        <v>577</v>
      </c>
      <c r="K77" s="470" t="s">
        <v>578</v>
      </c>
      <c r="L77" s="470" t="s">
        <v>579</v>
      </c>
      <c r="M77" s="470" t="s">
        <v>580</v>
      </c>
      <c r="N77" s="471" t="s">
        <v>564</v>
      </c>
      <c r="O77" s="348"/>
      <c r="P77" s="348"/>
      <c r="Q77" s="348"/>
      <c r="R77" s="348"/>
      <c r="S77" s="348"/>
      <c r="T77" s="348"/>
      <c r="U77" s="348"/>
      <c r="V77" s="348"/>
      <c r="W77" s="348"/>
      <c r="X77" s="348"/>
      <c r="Y77" s="348"/>
      <c r="Z77" s="348"/>
    </row>
    <row r="78" ht="14.25" customHeight="1">
      <c r="A78" s="339"/>
      <c r="B78" s="507" t="s">
        <v>634</v>
      </c>
      <c r="C78" s="473" t="s">
        <v>635</v>
      </c>
      <c r="D78" s="29"/>
      <c r="E78" s="29"/>
      <c r="F78" s="29"/>
      <c r="G78" s="29"/>
      <c r="H78" s="30"/>
      <c r="I78" s="508" t="s">
        <v>583</v>
      </c>
      <c r="J78" s="509">
        <v>0.0125</v>
      </c>
      <c r="K78" s="509">
        <v>1.0</v>
      </c>
      <c r="L78" s="509">
        <f>J78*K78</f>
        <v>0.0125</v>
      </c>
      <c r="M78" s="510" t="str">
        <f>VLOOKUP(B78,[6]TRANSPORTE!$C$6:$F$40,4,0)</f>
        <v>#ERROR!</v>
      </c>
      <c r="N78" s="511" t="str">
        <f t="shared" ref="N78:N82" si="4">L78*M78</f>
        <v>#ERROR!</v>
      </c>
      <c r="O78" s="348"/>
      <c r="P78" s="348"/>
      <c r="Q78" s="348"/>
      <c r="R78" s="348"/>
      <c r="S78" s="348"/>
      <c r="T78" s="348"/>
      <c r="U78" s="348"/>
      <c r="V78" s="348"/>
      <c r="W78" s="348"/>
      <c r="X78" s="348"/>
      <c r="Y78" s="348"/>
      <c r="Z78" s="348"/>
    </row>
    <row r="79" ht="14.25" customHeight="1">
      <c r="A79" s="339"/>
      <c r="B79" s="512"/>
      <c r="C79" s="479"/>
      <c r="D79" s="32"/>
      <c r="E79" s="32"/>
      <c r="F79" s="32"/>
      <c r="G79" s="32"/>
      <c r="H79" s="33"/>
      <c r="I79" s="513"/>
      <c r="J79" s="514"/>
      <c r="K79" s="514"/>
      <c r="L79" s="514"/>
      <c r="M79" s="515"/>
      <c r="N79" s="511">
        <f t="shared" si="4"/>
        <v>0</v>
      </c>
      <c r="O79" s="348"/>
      <c r="P79" s="348"/>
      <c r="Q79" s="348"/>
      <c r="R79" s="348"/>
      <c r="S79" s="348"/>
      <c r="T79" s="348"/>
      <c r="U79" s="348"/>
      <c r="V79" s="348"/>
      <c r="W79" s="348"/>
      <c r="X79" s="348"/>
      <c r="Y79" s="348"/>
      <c r="Z79" s="348"/>
    </row>
    <row r="80" ht="14.25" customHeight="1">
      <c r="A80" s="339"/>
      <c r="B80" s="512"/>
      <c r="C80" s="479"/>
      <c r="D80" s="32"/>
      <c r="E80" s="32"/>
      <c r="F80" s="32"/>
      <c r="G80" s="32"/>
      <c r="H80" s="33"/>
      <c r="I80" s="513"/>
      <c r="J80" s="514"/>
      <c r="K80" s="514"/>
      <c r="L80" s="514"/>
      <c r="M80" s="515"/>
      <c r="N80" s="511">
        <f t="shared" si="4"/>
        <v>0</v>
      </c>
      <c r="O80" s="348"/>
      <c r="P80" s="348"/>
      <c r="Q80" s="348"/>
      <c r="R80" s="348"/>
      <c r="S80" s="348"/>
      <c r="T80" s="348"/>
      <c r="U80" s="348"/>
      <c r="V80" s="348"/>
      <c r="W80" s="348"/>
      <c r="X80" s="348"/>
      <c r="Y80" s="348"/>
      <c r="Z80" s="348"/>
    </row>
    <row r="81" ht="14.25" customHeight="1">
      <c r="A81" s="339"/>
      <c r="B81" s="512"/>
      <c r="C81" s="479"/>
      <c r="D81" s="32"/>
      <c r="E81" s="32"/>
      <c r="F81" s="32"/>
      <c r="G81" s="32"/>
      <c r="H81" s="33"/>
      <c r="I81" s="513"/>
      <c r="J81" s="514"/>
      <c r="K81" s="514"/>
      <c r="L81" s="514"/>
      <c r="M81" s="515"/>
      <c r="N81" s="511">
        <f t="shared" si="4"/>
        <v>0</v>
      </c>
      <c r="O81" s="348"/>
      <c r="P81" s="348"/>
      <c r="Q81" s="348"/>
      <c r="R81" s="348"/>
      <c r="S81" s="348"/>
      <c r="T81" s="348"/>
      <c r="U81" s="348"/>
      <c r="V81" s="348"/>
      <c r="W81" s="348"/>
      <c r="X81" s="348"/>
      <c r="Y81" s="348"/>
      <c r="Z81" s="348"/>
    </row>
    <row r="82" ht="15.75" customHeight="1">
      <c r="A82" s="339"/>
      <c r="B82" s="482"/>
      <c r="C82" s="483"/>
      <c r="D82" s="458"/>
      <c r="E82" s="458"/>
      <c r="F82" s="458"/>
      <c r="G82" s="458"/>
      <c r="H82" s="459"/>
      <c r="I82" s="516"/>
      <c r="J82" s="517"/>
      <c r="K82" s="517"/>
      <c r="L82" s="517"/>
      <c r="M82" s="518"/>
      <c r="N82" s="519">
        <f t="shared" si="4"/>
        <v>0</v>
      </c>
      <c r="O82" s="348"/>
      <c r="P82" s="348"/>
      <c r="Q82" s="348"/>
      <c r="R82" s="348"/>
      <c r="S82" s="348"/>
      <c r="T82" s="348"/>
      <c r="U82" s="348"/>
      <c r="V82" s="348"/>
      <c r="W82" s="348"/>
      <c r="X82" s="348"/>
      <c r="Y82" s="348"/>
      <c r="Z82" s="348"/>
    </row>
    <row r="83" ht="14.25" customHeight="1">
      <c r="A83" s="339"/>
      <c r="B83" s="488" t="s">
        <v>570</v>
      </c>
      <c r="C83" s="367"/>
      <c r="D83" s="367"/>
      <c r="E83" s="367"/>
      <c r="F83" s="367"/>
      <c r="G83" s="367"/>
      <c r="H83" s="367"/>
      <c r="I83" s="367"/>
      <c r="J83" s="367"/>
      <c r="K83" s="367"/>
      <c r="L83" s="367"/>
      <c r="M83" s="368"/>
      <c r="N83" s="504" t="str">
        <f>SUM(N78:N82)</f>
        <v>#ERROR!</v>
      </c>
      <c r="O83" s="348"/>
      <c r="P83" s="348"/>
      <c r="Q83" s="348"/>
      <c r="R83" s="348"/>
      <c r="S83" s="348"/>
      <c r="T83" s="348"/>
      <c r="U83" s="348"/>
      <c r="V83" s="348"/>
      <c r="W83" s="348"/>
      <c r="X83" s="348"/>
      <c r="Y83" s="348"/>
      <c r="Z83" s="348"/>
    </row>
    <row r="84" ht="3.75" customHeight="1">
      <c r="A84" s="339"/>
      <c r="B84" s="447"/>
      <c r="C84" s="448"/>
      <c r="D84" s="448"/>
      <c r="E84" s="448"/>
      <c r="F84" s="448"/>
      <c r="G84" s="448"/>
      <c r="H84" s="448"/>
      <c r="I84" s="448"/>
      <c r="J84" s="448"/>
      <c r="K84" s="448"/>
      <c r="L84" s="448"/>
      <c r="M84" s="448"/>
      <c r="N84" s="449"/>
      <c r="O84" s="348"/>
      <c r="P84" s="348"/>
      <c r="Q84" s="348"/>
      <c r="R84" s="348"/>
      <c r="S84" s="348"/>
      <c r="T84" s="348"/>
      <c r="U84" s="348"/>
      <c r="V84" s="348"/>
      <c r="W84" s="348"/>
      <c r="X84" s="348"/>
      <c r="Y84" s="348"/>
      <c r="Z84" s="348"/>
    </row>
    <row r="85" ht="19.5" customHeight="1">
      <c r="A85" s="339"/>
      <c r="B85" s="464" t="s">
        <v>584</v>
      </c>
      <c r="C85" s="32"/>
      <c r="D85" s="32"/>
      <c r="E85" s="32"/>
      <c r="F85" s="32"/>
      <c r="G85" s="32"/>
      <c r="H85" s="32"/>
      <c r="I85" s="32"/>
      <c r="J85" s="32"/>
      <c r="K85" s="32"/>
      <c r="L85" s="32"/>
      <c r="M85" s="32"/>
      <c r="N85" s="465"/>
      <c r="O85" s="348"/>
      <c r="P85" s="348"/>
      <c r="Q85" s="348"/>
      <c r="R85" s="348"/>
      <c r="S85" s="348"/>
      <c r="T85" s="348"/>
      <c r="U85" s="348"/>
      <c r="V85" s="348"/>
      <c r="W85" s="348"/>
      <c r="X85" s="348"/>
      <c r="Y85" s="348"/>
      <c r="Z85" s="348"/>
    </row>
    <row r="86" ht="5.25" customHeight="1">
      <c r="A86" s="339"/>
      <c r="B86" s="606"/>
      <c r="C86" s="607"/>
      <c r="D86" s="607"/>
      <c r="E86" s="607"/>
      <c r="F86" s="607"/>
      <c r="G86" s="607"/>
      <c r="H86" s="607"/>
      <c r="I86" s="607"/>
      <c r="J86" s="607"/>
      <c r="K86" s="607"/>
      <c r="L86" s="607"/>
      <c r="M86" s="607"/>
      <c r="N86" s="608"/>
      <c r="O86" s="348"/>
      <c r="P86" s="348"/>
      <c r="Q86" s="348"/>
      <c r="R86" s="348"/>
      <c r="S86" s="348"/>
      <c r="T86" s="348"/>
      <c r="U86" s="348"/>
      <c r="V86" s="348"/>
      <c r="W86" s="348"/>
      <c r="X86" s="348"/>
      <c r="Y86" s="348"/>
      <c r="Z86" s="348"/>
    </row>
    <row r="87" ht="21.0" customHeight="1">
      <c r="A87" s="339"/>
      <c r="B87" s="469" t="s">
        <v>522</v>
      </c>
      <c r="C87" s="451" t="s">
        <v>10</v>
      </c>
      <c r="D87" s="452"/>
      <c r="E87" s="452"/>
      <c r="F87" s="452"/>
      <c r="G87" s="452"/>
      <c r="H87" s="453"/>
      <c r="I87" s="470" t="s">
        <v>585</v>
      </c>
      <c r="J87" s="470" t="s">
        <v>586</v>
      </c>
      <c r="K87" s="470" t="s">
        <v>587</v>
      </c>
      <c r="L87" s="451" t="s">
        <v>563</v>
      </c>
      <c r="M87" s="453"/>
      <c r="N87" s="471" t="s">
        <v>564</v>
      </c>
      <c r="O87" s="348"/>
      <c r="P87" s="348"/>
      <c r="Q87" s="348"/>
      <c r="R87" s="348"/>
      <c r="S87" s="348"/>
      <c r="T87" s="348"/>
      <c r="U87" s="348"/>
      <c r="V87" s="348"/>
      <c r="W87" s="348"/>
      <c r="X87" s="348"/>
      <c r="Y87" s="348"/>
      <c r="Z87" s="348"/>
    </row>
    <row r="88" ht="14.25" customHeight="1">
      <c r="A88" s="339"/>
      <c r="B88" s="507" t="s">
        <v>624</v>
      </c>
      <c r="C88" s="473" t="s">
        <v>625</v>
      </c>
      <c r="D88" s="29"/>
      <c r="E88" s="29"/>
      <c r="F88" s="29"/>
      <c r="G88" s="29"/>
      <c r="H88" s="29"/>
      <c r="I88" s="510" t="str">
        <f t="shared" ref="I88:I89" si="5">K88/J88*100</f>
        <v>#REF!</v>
      </c>
      <c r="J88" s="522">
        <v>185.0</v>
      </c>
      <c r="K88" s="510" t="str">
        <f t="shared" ref="K88:K89" si="6">VLOOKUP(B88,'[6]MANO DE OBRA'!$C$15:$F$79,4,0)</f>
        <v>#REF!</v>
      </c>
      <c r="L88" s="609">
        <v>4800.0</v>
      </c>
      <c r="M88" s="30"/>
      <c r="N88" s="511" t="str">
        <f t="shared" ref="N88:N89" si="7">K88/L88</f>
        <v>#REF!</v>
      </c>
      <c r="O88" s="348"/>
      <c r="P88" s="348"/>
      <c r="Q88" s="348"/>
      <c r="R88" s="348"/>
      <c r="S88" s="348"/>
      <c r="T88" s="348"/>
      <c r="U88" s="348"/>
      <c r="V88" s="348"/>
      <c r="W88" s="348"/>
      <c r="X88" s="348"/>
      <c r="Y88" s="348"/>
      <c r="Z88" s="348"/>
    </row>
    <row r="89" ht="14.25" customHeight="1">
      <c r="A89" s="339"/>
      <c r="B89" s="512" t="s">
        <v>590</v>
      </c>
      <c r="C89" s="479" t="s">
        <v>591</v>
      </c>
      <c r="D89" s="32"/>
      <c r="E89" s="32"/>
      <c r="F89" s="32"/>
      <c r="G89" s="32"/>
      <c r="H89" s="33"/>
      <c r="I89" s="515" t="str">
        <f t="shared" si="5"/>
        <v>#REF!</v>
      </c>
      <c r="J89" s="524">
        <v>185.0</v>
      </c>
      <c r="K89" s="515" t="str">
        <f t="shared" si="6"/>
        <v>#REF!</v>
      </c>
      <c r="L89" s="525">
        <v>4800.0</v>
      </c>
      <c r="M89" s="33"/>
      <c r="N89" s="511" t="str">
        <f t="shared" si="7"/>
        <v>#REF!</v>
      </c>
      <c r="O89" s="348"/>
      <c r="P89" s="348"/>
      <c r="Q89" s="348"/>
      <c r="R89" s="348"/>
      <c r="S89" s="348"/>
      <c r="T89" s="348"/>
      <c r="U89" s="348"/>
      <c r="V89" s="348"/>
      <c r="W89" s="348"/>
      <c r="X89" s="348"/>
      <c r="Y89" s="348"/>
      <c r="Z89" s="348"/>
    </row>
    <row r="90" ht="14.25" customHeight="1">
      <c r="A90" s="339"/>
      <c r="B90" s="512"/>
      <c r="C90" s="479"/>
      <c r="D90" s="32"/>
      <c r="E90" s="32"/>
      <c r="F90" s="32"/>
      <c r="G90" s="32"/>
      <c r="H90" s="33"/>
      <c r="I90" s="515"/>
      <c r="J90" s="524"/>
      <c r="K90" s="515"/>
      <c r="L90" s="525"/>
      <c r="M90" s="33"/>
      <c r="N90" s="526"/>
      <c r="O90" s="348"/>
      <c r="P90" s="348"/>
      <c r="Q90" s="348"/>
      <c r="R90" s="348"/>
      <c r="S90" s="348"/>
      <c r="T90" s="348"/>
      <c r="U90" s="348"/>
      <c r="V90" s="348"/>
      <c r="W90" s="348"/>
      <c r="X90" s="348"/>
      <c r="Y90" s="348"/>
      <c r="Z90" s="348"/>
    </row>
    <row r="91" ht="14.25" customHeight="1">
      <c r="A91" s="339"/>
      <c r="B91" s="512"/>
      <c r="C91" s="479"/>
      <c r="D91" s="32"/>
      <c r="E91" s="32"/>
      <c r="F91" s="32"/>
      <c r="G91" s="32"/>
      <c r="H91" s="33"/>
      <c r="I91" s="515"/>
      <c r="J91" s="524"/>
      <c r="K91" s="515"/>
      <c r="L91" s="525"/>
      <c r="M91" s="33"/>
      <c r="N91" s="526"/>
      <c r="O91" s="348"/>
      <c r="P91" s="348"/>
      <c r="Q91" s="348"/>
      <c r="R91" s="348"/>
      <c r="S91" s="348"/>
      <c r="T91" s="348"/>
      <c r="U91" s="348"/>
      <c r="V91" s="348"/>
      <c r="W91" s="348"/>
      <c r="X91" s="348"/>
      <c r="Y91" s="348"/>
      <c r="Z91" s="348"/>
    </row>
    <row r="92" ht="14.25" customHeight="1">
      <c r="A92" s="339"/>
      <c r="B92" s="512"/>
      <c r="C92" s="479"/>
      <c r="D92" s="32"/>
      <c r="E92" s="32"/>
      <c r="F92" s="32"/>
      <c r="G92" s="32"/>
      <c r="H92" s="33"/>
      <c r="I92" s="515"/>
      <c r="J92" s="524"/>
      <c r="K92" s="515"/>
      <c r="L92" s="525"/>
      <c r="M92" s="33"/>
      <c r="N92" s="526"/>
      <c r="O92" s="348"/>
      <c r="P92" s="348"/>
      <c r="Q92" s="348"/>
      <c r="R92" s="348"/>
      <c r="S92" s="348"/>
      <c r="T92" s="348"/>
      <c r="U92" s="348"/>
      <c r="V92" s="348"/>
      <c r="W92" s="348"/>
      <c r="X92" s="348"/>
      <c r="Y92" s="348"/>
      <c r="Z92" s="348"/>
    </row>
    <row r="93" ht="14.25" customHeight="1">
      <c r="A93" s="339"/>
      <c r="B93" s="512"/>
      <c r="C93" s="479"/>
      <c r="D93" s="32"/>
      <c r="E93" s="32"/>
      <c r="F93" s="32"/>
      <c r="G93" s="32"/>
      <c r="H93" s="33"/>
      <c r="I93" s="515"/>
      <c r="J93" s="524"/>
      <c r="K93" s="515"/>
      <c r="L93" s="525"/>
      <c r="M93" s="33"/>
      <c r="N93" s="526"/>
      <c r="O93" s="348"/>
      <c r="P93" s="348"/>
      <c r="Q93" s="348"/>
      <c r="R93" s="348"/>
      <c r="S93" s="348"/>
      <c r="T93" s="348"/>
      <c r="U93" s="348"/>
      <c r="V93" s="348"/>
      <c r="W93" s="348"/>
      <c r="X93" s="348"/>
      <c r="Y93" s="348"/>
      <c r="Z93" s="348"/>
    </row>
    <row r="94" ht="14.25" customHeight="1">
      <c r="A94" s="339"/>
      <c r="B94" s="512"/>
      <c r="C94" s="479"/>
      <c r="D94" s="32"/>
      <c r="E94" s="32"/>
      <c r="F94" s="32"/>
      <c r="G94" s="32"/>
      <c r="H94" s="33"/>
      <c r="I94" s="515"/>
      <c r="J94" s="524"/>
      <c r="K94" s="515"/>
      <c r="L94" s="525"/>
      <c r="M94" s="33"/>
      <c r="N94" s="526"/>
      <c r="O94" s="348"/>
      <c r="P94" s="348"/>
      <c r="Q94" s="348"/>
      <c r="R94" s="348"/>
      <c r="S94" s="348"/>
      <c r="T94" s="348"/>
      <c r="U94" s="348"/>
      <c r="V94" s="348"/>
      <c r="W94" s="348"/>
      <c r="X94" s="348"/>
      <c r="Y94" s="348"/>
      <c r="Z94" s="348"/>
    </row>
    <row r="95" ht="14.25" customHeight="1">
      <c r="A95" s="339"/>
      <c r="B95" s="512"/>
      <c r="C95" s="479"/>
      <c r="D95" s="32"/>
      <c r="E95" s="32"/>
      <c r="F95" s="32"/>
      <c r="G95" s="32"/>
      <c r="H95" s="33"/>
      <c r="I95" s="515"/>
      <c r="J95" s="524"/>
      <c r="K95" s="515"/>
      <c r="L95" s="525"/>
      <c r="M95" s="33"/>
      <c r="N95" s="526"/>
      <c r="O95" s="348"/>
      <c r="P95" s="348"/>
      <c r="Q95" s="348"/>
      <c r="R95" s="348"/>
      <c r="S95" s="348"/>
      <c r="T95" s="348"/>
      <c r="U95" s="348"/>
      <c r="V95" s="348"/>
      <c r="W95" s="348"/>
      <c r="X95" s="348"/>
      <c r="Y95" s="348"/>
      <c r="Z95" s="348"/>
    </row>
    <row r="96" ht="14.25" customHeight="1">
      <c r="A96" s="339"/>
      <c r="B96" s="512"/>
      <c r="C96" s="479"/>
      <c r="D96" s="32"/>
      <c r="E96" s="32"/>
      <c r="F96" s="32"/>
      <c r="G96" s="32"/>
      <c r="H96" s="33"/>
      <c r="I96" s="515"/>
      <c r="J96" s="524"/>
      <c r="K96" s="515"/>
      <c r="L96" s="525"/>
      <c r="M96" s="33"/>
      <c r="N96" s="526"/>
      <c r="O96" s="348"/>
      <c r="P96" s="348"/>
      <c r="Q96" s="348"/>
      <c r="R96" s="348"/>
      <c r="S96" s="348"/>
      <c r="T96" s="348"/>
      <c r="U96" s="348"/>
      <c r="V96" s="348"/>
      <c r="W96" s="348"/>
      <c r="X96" s="348"/>
      <c r="Y96" s="348"/>
      <c r="Z96" s="348"/>
    </row>
    <row r="97" ht="15.75" customHeight="1">
      <c r="A97" s="339"/>
      <c r="B97" s="527"/>
      <c r="C97" s="528"/>
      <c r="D97" s="458"/>
      <c r="E97" s="458"/>
      <c r="F97" s="458"/>
      <c r="G97" s="458"/>
      <c r="H97" s="459"/>
      <c r="I97" s="529"/>
      <c r="J97" s="530"/>
      <c r="K97" s="529"/>
      <c r="L97" s="531"/>
      <c r="M97" s="459"/>
      <c r="N97" s="532"/>
      <c r="O97" s="348"/>
      <c r="P97" s="348"/>
      <c r="Q97" s="348"/>
      <c r="R97" s="348"/>
      <c r="S97" s="348"/>
      <c r="T97" s="348"/>
      <c r="U97" s="348"/>
      <c r="V97" s="348"/>
      <c r="W97" s="348"/>
      <c r="X97" s="348"/>
      <c r="Y97" s="348"/>
      <c r="Z97" s="348"/>
    </row>
    <row r="98" ht="14.25" customHeight="1">
      <c r="A98" s="339"/>
      <c r="B98" s="533" t="s">
        <v>570</v>
      </c>
      <c r="C98" s="255"/>
      <c r="D98" s="255"/>
      <c r="E98" s="255"/>
      <c r="F98" s="255"/>
      <c r="G98" s="255"/>
      <c r="H98" s="255"/>
      <c r="I98" s="255"/>
      <c r="J98" s="255"/>
      <c r="K98" s="255"/>
      <c r="L98" s="255"/>
      <c r="M98" s="257"/>
      <c r="N98" s="534" t="str">
        <f>SUM(N88:N97)</f>
        <v>#REF!</v>
      </c>
      <c r="O98" s="348"/>
      <c r="P98" s="348"/>
      <c r="Q98" s="348"/>
      <c r="R98" s="348"/>
      <c r="S98" s="348"/>
      <c r="T98" s="348"/>
      <c r="U98" s="348"/>
      <c r="V98" s="348"/>
      <c r="W98" s="348"/>
      <c r="X98" s="348"/>
      <c r="Y98" s="348"/>
      <c r="Z98" s="348"/>
    </row>
    <row r="99" ht="4.5" customHeight="1">
      <c r="A99" s="339"/>
      <c r="B99" s="447"/>
      <c r="C99" s="448"/>
      <c r="D99" s="448"/>
      <c r="E99" s="448"/>
      <c r="F99" s="448"/>
      <c r="G99" s="448"/>
      <c r="H99" s="448"/>
      <c r="I99" s="448"/>
      <c r="J99" s="448"/>
      <c r="K99" s="448"/>
      <c r="L99" s="448"/>
      <c r="M99" s="448"/>
      <c r="N99" s="449"/>
      <c r="O99" s="348"/>
      <c r="P99" s="348"/>
      <c r="Q99" s="348"/>
      <c r="R99" s="348"/>
      <c r="S99" s="348"/>
      <c r="T99" s="348"/>
      <c r="U99" s="348"/>
      <c r="V99" s="348"/>
      <c r="W99" s="348"/>
      <c r="X99" s="348"/>
      <c r="Y99" s="348"/>
      <c r="Z99" s="348"/>
    </row>
    <row r="100" ht="14.25" customHeight="1">
      <c r="A100" s="339"/>
      <c r="B100" s="535" t="s">
        <v>592</v>
      </c>
      <c r="C100" s="255"/>
      <c r="D100" s="255"/>
      <c r="E100" s="255"/>
      <c r="F100" s="255"/>
      <c r="G100" s="255"/>
      <c r="H100" s="255"/>
      <c r="I100" s="255"/>
      <c r="J100" s="255"/>
      <c r="K100" s="255"/>
      <c r="L100" s="255"/>
      <c r="M100" s="257"/>
      <c r="N100" s="534" t="str">
        <f>N53+N73+N83+N98</f>
        <v>#ERROR!</v>
      </c>
      <c r="O100" s="348"/>
      <c r="P100" s="348"/>
      <c r="Q100" s="348"/>
      <c r="R100" s="348"/>
      <c r="S100" s="348"/>
      <c r="T100" s="348"/>
      <c r="U100" s="348"/>
      <c r="V100" s="348"/>
      <c r="W100" s="348"/>
      <c r="X100" s="348"/>
      <c r="Y100" s="348"/>
      <c r="Z100" s="348"/>
    </row>
    <row r="101" ht="4.5" customHeight="1">
      <c r="A101" s="339"/>
      <c r="B101" s="447"/>
      <c r="C101" s="448"/>
      <c r="D101" s="448"/>
      <c r="E101" s="448"/>
      <c r="F101" s="448"/>
      <c r="G101" s="448"/>
      <c r="H101" s="448"/>
      <c r="I101" s="448"/>
      <c r="J101" s="448"/>
      <c r="K101" s="448"/>
      <c r="L101" s="448"/>
      <c r="M101" s="448"/>
      <c r="N101" s="449"/>
      <c r="O101" s="348"/>
      <c r="P101" s="348"/>
      <c r="Q101" s="348"/>
      <c r="R101" s="348"/>
      <c r="S101" s="348"/>
      <c r="T101" s="348"/>
      <c r="U101" s="348"/>
      <c r="V101" s="348"/>
      <c r="W101" s="348"/>
      <c r="X101" s="348"/>
      <c r="Y101" s="348"/>
      <c r="Z101" s="348"/>
    </row>
    <row r="102" ht="22.5" customHeight="1">
      <c r="A102" s="339"/>
      <c r="B102" s="464" t="s">
        <v>593</v>
      </c>
      <c r="C102" s="32"/>
      <c r="D102" s="32"/>
      <c r="E102" s="32"/>
      <c r="F102" s="32"/>
      <c r="G102" s="32"/>
      <c r="H102" s="32"/>
      <c r="I102" s="32"/>
      <c r="J102" s="32"/>
      <c r="K102" s="32"/>
      <c r="L102" s="32"/>
      <c r="M102" s="32"/>
      <c r="N102" s="465"/>
      <c r="O102" s="348"/>
      <c r="P102" s="348"/>
      <c r="Q102" s="348"/>
      <c r="R102" s="348"/>
      <c r="S102" s="348"/>
      <c r="T102" s="348"/>
      <c r="U102" s="348"/>
      <c r="V102" s="348"/>
      <c r="W102" s="348"/>
      <c r="X102" s="348"/>
      <c r="Y102" s="348"/>
      <c r="Z102" s="348"/>
    </row>
    <row r="103" ht="6.75" customHeight="1">
      <c r="A103" s="339"/>
      <c r="B103" s="610"/>
      <c r="C103" s="408"/>
      <c r="D103" s="408"/>
      <c r="E103" s="408"/>
      <c r="F103" s="408"/>
      <c r="G103" s="408"/>
      <c r="H103" s="408"/>
      <c r="I103" s="408"/>
      <c r="J103" s="408"/>
      <c r="K103" s="408"/>
      <c r="L103" s="408"/>
      <c r="M103" s="408"/>
      <c r="N103" s="611"/>
      <c r="O103" s="348"/>
      <c r="P103" s="348"/>
      <c r="Q103" s="348"/>
      <c r="R103" s="348"/>
      <c r="S103" s="348"/>
      <c r="T103" s="348"/>
      <c r="U103" s="348"/>
      <c r="V103" s="348"/>
      <c r="W103" s="348"/>
      <c r="X103" s="348"/>
      <c r="Y103" s="348"/>
      <c r="Z103" s="348"/>
    </row>
    <row r="104" ht="17.25" customHeight="1">
      <c r="A104" s="339"/>
      <c r="B104" s="537" t="s">
        <v>10</v>
      </c>
      <c r="C104" s="452"/>
      <c r="D104" s="452"/>
      <c r="E104" s="452"/>
      <c r="F104" s="452"/>
      <c r="G104" s="452"/>
      <c r="H104" s="538"/>
      <c r="I104" s="539"/>
      <c r="J104" s="540"/>
      <c r="K104" s="470" t="s">
        <v>594</v>
      </c>
      <c r="L104" s="451" t="s">
        <v>595</v>
      </c>
      <c r="M104" s="452"/>
      <c r="N104" s="541"/>
      <c r="O104" s="348"/>
      <c r="P104" s="348"/>
      <c r="Q104" s="348"/>
      <c r="R104" s="348"/>
      <c r="S104" s="348"/>
      <c r="T104" s="348"/>
      <c r="U104" s="348"/>
      <c r="V104" s="348"/>
      <c r="W104" s="348"/>
      <c r="X104" s="348"/>
      <c r="Y104" s="348"/>
      <c r="Z104" s="348"/>
    </row>
    <row r="105" ht="14.25" customHeight="1">
      <c r="A105" s="339"/>
      <c r="B105" s="542" t="s">
        <v>596</v>
      </c>
      <c r="C105" s="32"/>
      <c r="D105" s="32"/>
      <c r="E105" s="32"/>
      <c r="F105" s="32"/>
      <c r="G105" s="32"/>
      <c r="H105" s="173"/>
      <c r="I105" s="543"/>
      <c r="J105" s="544"/>
      <c r="K105" s="545">
        <v>0.2</v>
      </c>
      <c r="L105" s="546" t="str">
        <f>K105*N100</f>
        <v>#ERROR!</v>
      </c>
      <c r="M105" s="32"/>
      <c r="N105" s="465"/>
      <c r="O105" s="348"/>
      <c r="P105" s="348"/>
      <c r="Q105" s="348"/>
      <c r="R105" s="348"/>
      <c r="S105" s="348"/>
      <c r="T105" s="348"/>
      <c r="U105" s="348"/>
      <c r="V105" s="348"/>
      <c r="W105" s="348"/>
      <c r="X105" s="348"/>
      <c r="Y105" s="348"/>
      <c r="Z105" s="348"/>
    </row>
    <row r="106" ht="14.25" customHeight="1">
      <c r="A106" s="339"/>
      <c r="B106" s="547" t="s">
        <v>597</v>
      </c>
      <c r="C106" s="548"/>
      <c r="D106" s="548"/>
      <c r="E106" s="548"/>
      <c r="F106" s="548"/>
      <c r="G106" s="548"/>
      <c r="H106" s="548"/>
      <c r="I106" s="543"/>
      <c r="J106" s="544"/>
      <c r="K106" s="545">
        <v>0.05</v>
      </c>
      <c r="L106" s="546" t="str">
        <f>K106*N100</f>
        <v>#ERROR!</v>
      </c>
      <c r="M106" s="32"/>
      <c r="N106" s="465"/>
      <c r="O106" s="348"/>
      <c r="P106" s="348"/>
      <c r="Q106" s="348"/>
      <c r="R106" s="348"/>
      <c r="S106" s="348"/>
      <c r="T106" s="348"/>
      <c r="U106" s="348"/>
      <c r="V106" s="348"/>
      <c r="W106" s="348"/>
      <c r="X106" s="348"/>
      <c r="Y106" s="348"/>
      <c r="Z106" s="348"/>
    </row>
    <row r="107" ht="14.25" customHeight="1">
      <c r="A107" s="339"/>
      <c r="B107" s="549" t="s">
        <v>128</v>
      </c>
      <c r="C107" s="550"/>
      <c r="D107" s="550"/>
      <c r="E107" s="550"/>
      <c r="F107" s="550"/>
      <c r="G107" s="550"/>
      <c r="H107" s="550"/>
      <c r="I107" s="551"/>
      <c r="J107" s="552"/>
      <c r="K107" s="553">
        <v>0.05</v>
      </c>
      <c r="L107" s="554" t="str">
        <f>K107*N100</f>
        <v>#ERROR!</v>
      </c>
      <c r="M107" s="458"/>
      <c r="N107" s="521"/>
      <c r="O107" s="348"/>
      <c r="P107" s="348"/>
      <c r="Q107" s="348"/>
      <c r="R107" s="348"/>
      <c r="S107" s="348"/>
      <c r="T107" s="348"/>
      <c r="U107" s="348"/>
      <c r="V107" s="348"/>
      <c r="W107" s="348"/>
      <c r="X107" s="348"/>
      <c r="Y107" s="348"/>
      <c r="Z107" s="348"/>
    </row>
    <row r="108" ht="24.75" customHeight="1">
      <c r="A108" s="419"/>
      <c r="B108" s="555" t="s">
        <v>570</v>
      </c>
      <c r="C108" s="255"/>
      <c r="D108" s="255"/>
      <c r="E108" s="255"/>
      <c r="F108" s="255"/>
      <c r="G108" s="255"/>
      <c r="H108" s="255"/>
      <c r="I108" s="255"/>
      <c r="J108" s="255"/>
      <c r="K108" s="255"/>
      <c r="L108" s="255"/>
      <c r="M108" s="257"/>
      <c r="N108" s="504" t="str">
        <f>L105+L106+L107</f>
        <v>#ERROR!</v>
      </c>
      <c r="O108" s="426"/>
      <c r="P108" s="426"/>
      <c r="Q108" s="426"/>
      <c r="R108" s="426"/>
      <c r="S108" s="426"/>
      <c r="T108" s="426"/>
      <c r="U108" s="426"/>
      <c r="V108" s="426"/>
      <c r="W108" s="426"/>
      <c r="X108" s="426"/>
      <c r="Y108" s="426"/>
      <c r="Z108" s="426"/>
    </row>
    <row r="109" ht="6.75" customHeight="1">
      <c r="A109" s="339"/>
      <c r="B109" s="447"/>
      <c r="C109" s="448"/>
      <c r="D109" s="448"/>
      <c r="E109" s="448"/>
      <c r="F109" s="448"/>
      <c r="G109" s="448"/>
      <c r="H109" s="448"/>
      <c r="I109" s="448"/>
      <c r="J109" s="448"/>
      <c r="K109" s="448"/>
      <c r="L109" s="448"/>
      <c r="M109" s="448"/>
      <c r="N109" s="449"/>
      <c r="O109" s="348"/>
      <c r="P109" s="348"/>
      <c r="Q109" s="348"/>
      <c r="R109" s="348"/>
      <c r="S109" s="348"/>
      <c r="T109" s="348"/>
      <c r="U109" s="348"/>
      <c r="V109" s="348"/>
      <c r="W109" s="348"/>
      <c r="X109" s="348"/>
      <c r="Y109" s="348"/>
      <c r="Z109" s="348"/>
    </row>
    <row r="110" ht="22.5" customHeight="1">
      <c r="A110" s="339"/>
      <c r="B110" s="556" t="s">
        <v>598</v>
      </c>
      <c r="C110" s="255"/>
      <c r="D110" s="255"/>
      <c r="E110" s="255"/>
      <c r="F110" s="255"/>
      <c r="G110" s="255"/>
      <c r="H110" s="255"/>
      <c r="I110" s="255"/>
      <c r="J110" s="255"/>
      <c r="K110" s="255"/>
      <c r="L110" s="255"/>
      <c r="M110" s="257"/>
      <c r="N110" s="557" t="str">
        <f>N100+N108</f>
        <v>#ERROR!</v>
      </c>
      <c r="O110" s="348"/>
      <c r="P110" s="348"/>
      <c r="Q110" s="348"/>
      <c r="R110" s="348"/>
      <c r="S110" s="348"/>
      <c r="T110" s="348"/>
      <c r="U110" s="348"/>
      <c r="V110" s="348"/>
      <c r="W110" s="348"/>
      <c r="X110" s="348"/>
      <c r="Y110" s="348"/>
      <c r="Z110" s="348"/>
    </row>
    <row r="111" ht="7.5" customHeight="1">
      <c r="A111" s="339"/>
      <c r="B111" s="416"/>
      <c r="C111" s="417"/>
      <c r="D111" s="417"/>
      <c r="E111" s="417"/>
      <c r="F111" s="417"/>
      <c r="G111" s="417"/>
      <c r="H111" s="417"/>
      <c r="I111" s="417"/>
      <c r="J111" s="417"/>
      <c r="K111" s="417"/>
      <c r="L111" s="417"/>
      <c r="M111" s="417"/>
      <c r="N111" s="418"/>
      <c r="O111" s="348"/>
      <c r="P111" s="348"/>
      <c r="Q111" s="348"/>
      <c r="R111" s="348"/>
      <c r="S111" s="348"/>
      <c r="T111" s="348"/>
      <c r="U111" s="348"/>
      <c r="V111" s="348"/>
      <c r="W111" s="348"/>
      <c r="X111" s="348"/>
      <c r="Y111" s="348"/>
      <c r="Z111" s="348"/>
    </row>
    <row r="112" ht="7.5" customHeight="1">
      <c r="A112" s="339"/>
      <c r="B112" s="443"/>
      <c r="C112" s="444"/>
      <c r="D112" s="444"/>
      <c r="E112" s="444"/>
      <c r="F112" s="444"/>
      <c r="G112" s="444"/>
      <c r="H112" s="444"/>
      <c r="I112" s="444"/>
      <c r="J112" s="444"/>
      <c r="K112" s="444"/>
      <c r="L112" s="444"/>
      <c r="M112" s="444"/>
      <c r="N112" s="445"/>
      <c r="O112" s="348"/>
      <c r="P112" s="348"/>
      <c r="Q112" s="348"/>
      <c r="R112" s="348"/>
      <c r="S112" s="348"/>
      <c r="T112" s="348"/>
      <c r="U112" s="348"/>
      <c r="V112" s="348"/>
      <c r="W112" s="348"/>
      <c r="X112" s="348"/>
      <c r="Y112" s="348"/>
      <c r="Z112" s="348"/>
    </row>
    <row r="113" ht="10.5" customHeight="1">
      <c r="A113" s="339"/>
      <c r="B113" s="443"/>
      <c r="C113" s="444"/>
      <c r="D113" s="444"/>
      <c r="E113" s="444"/>
      <c r="F113" s="444"/>
      <c r="G113" s="444"/>
      <c r="H113" s="444"/>
      <c r="I113" s="444"/>
      <c r="J113" s="444"/>
      <c r="K113" s="444"/>
      <c r="L113" s="444"/>
      <c r="M113" s="444"/>
      <c r="N113" s="445"/>
      <c r="O113" s="348"/>
      <c r="P113" s="348"/>
      <c r="Q113" s="348"/>
      <c r="R113" s="348"/>
      <c r="S113" s="348"/>
      <c r="T113" s="348"/>
      <c r="U113" s="348"/>
      <c r="V113" s="348"/>
      <c r="W113" s="348"/>
      <c r="X113" s="348"/>
      <c r="Y113" s="348"/>
      <c r="Z113" s="348"/>
    </row>
    <row r="114" ht="12.0" customHeight="1">
      <c r="A114" s="339"/>
      <c r="B114" s="443"/>
      <c r="C114" s="444"/>
      <c r="D114" s="444"/>
      <c r="E114" s="444"/>
      <c r="F114" s="444"/>
      <c r="G114" s="444"/>
      <c r="H114" s="444"/>
      <c r="I114" s="444"/>
      <c r="J114" s="444"/>
      <c r="K114" s="444"/>
      <c r="L114" s="444"/>
      <c r="M114" s="444"/>
      <c r="N114" s="445"/>
      <c r="O114" s="348"/>
      <c r="P114" s="348"/>
      <c r="Q114" s="348"/>
      <c r="R114" s="348"/>
      <c r="S114" s="348"/>
      <c r="T114" s="348"/>
      <c r="U114" s="348"/>
      <c r="V114" s="348"/>
      <c r="W114" s="348"/>
      <c r="X114" s="348"/>
      <c r="Y114" s="348"/>
      <c r="Z114" s="348"/>
    </row>
    <row r="115" ht="14.25" customHeight="1">
      <c r="A115" s="339"/>
      <c r="B115" s="443"/>
      <c r="C115" s="444"/>
      <c r="D115" s="444"/>
      <c r="E115" s="558" t="s">
        <v>599</v>
      </c>
      <c r="F115" s="558"/>
      <c r="G115" s="558"/>
      <c r="H115" s="558"/>
      <c r="I115" s="558"/>
      <c r="J115" s="558"/>
      <c r="K115" s="444"/>
      <c r="L115" s="444"/>
      <c r="M115" s="444"/>
      <c r="N115" s="445"/>
      <c r="O115" s="348"/>
      <c r="P115" s="348"/>
      <c r="Q115" s="348"/>
      <c r="R115" s="348"/>
      <c r="S115" s="348"/>
      <c r="T115" s="348"/>
      <c r="U115" s="348"/>
      <c r="V115" s="348"/>
      <c r="W115" s="348"/>
      <c r="X115" s="348"/>
      <c r="Y115" s="348"/>
      <c r="Z115" s="348"/>
    </row>
    <row r="116" ht="14.25" customHeight="1">
      <c r="A116" s="339"/>
      <c r="B116" s="443"/>
      <c r="C116" s="444"/>
      <c r="D116" s="444"/>
      <c r="E116" s="444" t="s">
        <v>600</v>
      </c>
      <c r="F116" s="444"/>
      <c r="G116" s="444"/>
      <c r="H116" s="444"/>
      <c r="I116" s="444"/>
      <c r="J116" s="444"/>
      <c r="K116" s="444"/>
      <c r="L116" s="444"/>
      <c r="M116" s="444"/>
      <c r="N116" s="445"/>
      <c r="O116" s="348"/>
      <c r="P116" s="348"/>
      <c r="Q116" s="348"/>
      <c r="R116" s="348"/>
      <c r="S116" s="348"/>
      <c r="T116" s="348"/>
      <c r="U116" s="348"/>
      <c r="V116" s="348"/>
      <c r="W116" s="348"/>
      <c r="X116" s="348"/>
      <c r="Y116" s="348"/>
      <c r="Z116" s="348"/>
    </row>
    <row r="117" ht="14.25" customHeight="1">
      <c r="A117" s="339"/>
      <c r="B117" s="443"/>
      <c r="C117" s="444"/>
      <c r="D117" s="444"/>
      <c r="E117" s="444" t="s">
        <v>601</v>
      </c>
      <c r="F117" s="444"/>
      <c r="G117" s="444"/>
      <c r="H117" s="444"/>
      <c r="I117" s="444"/>
      <c r="J117" s="444"/>
      <c r="K117" s="444"/>
      <c r="L117" s="444"/>
      <c r="M117" s="444"/>
      <c r="N117" s="445"/>
      <c r="O117" s="348"/>
      <c r="P117" s="348"/>
      <c r="Q117" s="348"/>
      <c r="R117" s="348"/>
      <c r="S117" s="348"/>
      <c r="T117" s="348"/>
      <c r="U117" s="348"/>
      <c r="V117" s="348"/>
      <c r="W117" s="348"/>
      <c r="X117" s="348"/>
      <c r="Y117" s="348"/>
      <c r="Z117" s="348"/>
    </row>
    <row r="118" ht="14.25" customHeight="1">
      <c r="A118" s="339"/>
      <c r="B118" s="443"/>
      <c r="C118" s="444"/>
      <c r="D118" s="444"/>
      <c r="E118" s="444" t="s">
        <v>602</v>
      </c>
      <c r="F118" s="444"/>
      <c r="G118" s="444"/>
      <c r="H118" s="444"/>
      <c r="I118" s="444"/>
      <c r="J118" s="444"/>
      <c r="K118" s="444"/>
      <c r="L118" s="444"/>
      <c r="M118" s="444"/>
      <c r="N118" s="445"/>
      <c r="O118" s="348"/>
      <c r="P118" s="348"/>
      <c r="Q118" s="348"/>
      <c r="R118" s="348"/>
      <c r="S118" s="348"/>
      <c r="T118" s="348"/>
      <c r="U118" s="348"/>
      <c r="V118" s="348"/>
      <c r="W118" s="348"/>
      <c r="X118" s="348"/>
      <c r="Y118" s="348"/>
      <c r="Z118" s="348"/>
    </row>
    <row r="119" ht="10.5" customHeight="1">
      <c r="A119" s="339"/>
      <c r="B119" s="443"/>
      <c r="C119" s="444"/>
      <c r="D119" s="444"/>
      <c r="E119" s="444"/>
      <c r="F119" s="444" t="s">
        <v>282</v>
      </c>
      <c r="G119" s="444"/>
      <c r="H119" s="444"/>
      <c r="I119" s="444"/>
      <c r="J119" s="444"/>
      <c r="K119" s="444"/>
      <c r="L119" s="444"/>
      <c r="M119" s="444"/>
      <c r="N119" s="445"/>
      <c r="O119" s="348"/>
      <c r="P119" s="348"/>
      <c r="Q119" s="348"/>
      <c r="R119" s="348"/>
      <c r="S119" s="348"/>
      <c r="T119" s="348"/>
      <c r="U119" s="348"/>
      <c r="V119" s="348"/>
      <c r="W119" s="348"/>
      <c r="X119" s="348"/>
      <c r="Y119" s="348"/>
      <c r="Z119" s="348"/>
    </row>
    <row r="120" ht="14.25" customHeight="1">
      <c r="A120" s="339"/>
      <c r="B120" s="559" t="s">
        <v>603</v>
      </c>
      <c r="C120" s="560"/>
      <c r="D120" s="560"/>
      <c r="E120" s="560"/>
      <c r="F120" s="560"/>
      <c r="G120" s="560"/>
      <c r="H120" s="560"/>
      <c r="I120" s="560"/>
      <c r="J120" s="560"/>
      <c r="K120" s="560"/>
      <c r="L120" s="560"/>
      <c r="M120" s="560"/>
      <c r="N120" s="561"/>
      <c r="O120" s="348"/>
      <c r="P120" s="348"/>
      <c r="Q120" s="348"/>
      <c r="R120" s="348"/>
      <c r="S120" s="348"/>
      <c r="T120" s="348"/>
      <c r="U120" s="348"/>
      <c r="V120" s="348"/>
      <c r="W120" s="348"/>
      <c r="X120" s="348"/>
      <c r="Y120" s="348"/>
      <c r="Z120" s="348"/>
    </row>
    <row r="121" ht="14.25" customHeight="1">
      <c r="A121" s="339"/>
      <c r="B121" s="562"/>
      <c r="C121" s="563"/>
      <c r="D121" s="563"/>
      <c r="E121" s="563"/>
      <c r="F121" s="563"/>
      <c r="G121" s="563"/>
      <c r="H121" s="563"/>
      <c r="I121" s="563"/>
      <c r="J121" s="563"/>
      <c r="K121" s="563"/>
      <c r="L121" s="563"/>
      <c r="M121" s="563"/>
      <c r="N121" s="564"/>
      <c r="O121" s="348"/>
      <c r="P121" s="348"/>
      <c r="Q121" s="348"/>
      <c r="R121" s="348"/>
      <c r="S121" s="348"/>
      <c r="T121" s="348"/>
      <c r="U121" s="348"/>
      <c r="V121" s="348"/>
      <c r="W121" s="348"/>
      <c r="X121" s="348"/>
      <c r="Y121" s="348"/>
      <c r="Z121" s="348"/>
    </row>
    <row r="122" ht="14.25" customHeight="1">
      <c r="A122" s="339"/>
      <c r="B122" s="562"/>
      <c r="C122" s="563"/>
      <c r="D122" s="563"/>
      <c r="E122" s="563"/>
      <c r="F122" s="563"/>
      <c r="G122" s="563"/>
      <c r="H122" s="563"/>
      <c r="I122" s="563"/>
      <c r="J122" s="563"/>
      <c r="K122" s="563"/>
      <c r="L122" s="563"/>
      <c r="M122" s="563"/>
      <c r="N122" s="564"/>
      <c r="O122" s="348"/>
      <c r="P122" s="348"/>
      <c r="Q122" s="348"/>
      <c r="R122" s="348"/>
      <c r="S122" s="348"/>
      <c r="T122" s="348"/>
      <c r="U122" s="348"/>
      <c r="V122" s="348"/>
      <c r="W122" s="348"/>
      <c r="X122" s="348"/>
      <c r="Y122" s="348"/>
      <c r="Z122" s="348"/>
    </row>
    <row r="123" ht="14.25" customHeight="1">
      <c r="A123" s="339"/>
      <c r="B123" s="565"/>
      <c r="C123" s="566"/>
      <c r="D123" s="566"/>
      <c r="E123" s="566"/>
      <c r="F123" s="566"/>
      <c r="G123" s="566"/>
      <c r="H123" s="566"/>
      <c r="I123" s="566"/>
      <c r="J123" s="566"/>
      <c r="K123" s="566"/>
      <c r="L123" s="566"/>
      <c r="M123" s="566"/>
      <c r="N123" s="567"/>
      <c r="O123" s="348"/>
      <c r="P123" s="348"/>
      <c r="Q123" s="348"/>
      <c r="R123" s="348"/>
      <c r="S123" s="348"/>
      <c r="T123" s="348"/>
      <c r="U123" s="348"/>
      <c r="V123" s="348"/>
      <c r="W123" s="348"/>
      <c r="X123" s="348"/>
      <c r="Y123" s="348"/>
      <c r="Z123" s="348"/>
    </row>
    <row r="124" ht="7.5" customHeight="1">
      <c r="A124" s="339"/>
      <c r="B124" s="443"/>
      <c r="C124" s="444"/>
      <c r="D124" s="444"/>
      <c r="E124" s="444"/>
      <c r="F124" s="444"/>
      <c r="G124" s="444"/>
      <c r="H124" s="444"/>
      <c r="I124" s="444"/>
      <c r="J124" s="444"/>
      <c r="K124" s="444"/>
      <c r="L124" s="444"/>
      <c r="M124" s="444"/>
      <c r="N124" s="445"/>
      <c r="O124" s="348"/>
      <c r="P124" s="348"/>
      <c r="Q124" s="348"/>
      <c r="R124" s="348"/>
      <c r="S124" s="348"/>
      <c r="T124" s="348"/>
      <c r="U124" s="348"/>
      <c r="V124" s="348"/>
      <c r="W124" s="348"/>
      <c r="X124" s="348"/>
      <c r="Y124" s="348"/>
      <c r="Z124" s="348"/>
    </row>
    <row r="125" ht="18.0" customHeight="1">
      <c r="A125" s="339"/>
      <c r="B125" s="420" t="s">
        <v>604</v>
      </c>
      <c r="C125" s="568"/>
      <c r="D125" s="568"/>
      <c r="E125" s="568"/>
      <c r="F125" s="568"/>
      <c r="G125" s="568"/>
      <c r="H125" s="568"/>
      <c r="I125" s="568"/>
      <c r="J125" s="568"/>
      <c r="K125" s="568"/>
      <c r="L125" s="568"/>
      <c r="M125" s="568"/>
      <c r="N125" s="569"/>
      <c r="O125" s="348"/>
      <c r="P125" s="348"/>
      <c r="Q125" s="348"/>
      <c r="R125" s="348"/>
      <c r="S125" s="348"/>
      <c r="T125" s="348"/>
      <c r="U125" s="348"/>
      <c r="V125" s="348"/>
      <c r="W125" s="348"/>
      <c r="X125" s="348"/>
      <c r="Y125" s="348"/>
      <c r="Z125" s="348"/>
    </row>
    <row r="126" ht="14.25" customHeight="1">
      <c r="A126" s="339"/>
      <c r="B126" s="570" t="s">
        <v>605</v>
      </c>
      <c r="N126" s="571"/>
      <c r="O126" s="348"/>
      <c r="P126" s="348"/>
      <c r="Q126" s="348"/>
      <c r="R126" s="348"/>
      <c r="S126" s="348"/>
      <c r="T126" s="348"/>
      <c r="U126" s="348"/>
      <c r="V126" s="348"/>
      <c r="W126" s="348"/>
      <c r="X126" s="348"/>
      <c r="Y126" s="348"/>
      <c r="Z126" s="348"/>
    </row>
    <row r="127" ht="14.25" customHeight="1">
      <c r="A127" s="339"/>
      <c r="B127" s="572"/>
      <c r="N127" s="571"/>
      <c r="O127" s="348"/>
      <c r="P127" s="348"/>
      <c r="Q127" s="348"/>
      <c r="R127" s="348"/>
      <c r="S127" s="348"/>
      <c r="T127" s="348"/>
      <c r="U127" s="348"/>
      <c r="V127" s="348"/>
      <c r="W127" s="348"/>
      <c r="X127" s="348"/>
      <c r="Y127" s="348"/>
      <c r="Z127" s="348"/>
    </row>
    <row r="128" ht="21.0" customHeight="1">
      <c r="A128" s="339"/>
      <c r="B128" s="570" t="s">
        <v>606</v>
      </c>
      <c r="N128" s="571"/>
      <c r="O128" s="348"/>
      <c r="P128" s="348"/>
      <c r="Q128" s="348"/>
      <c r="R128" s="348"/>
      <c r="S128" s="348"/>
      <c r="T128" s="348"/>
      <c r="U128" s="348"/>
      <c r="V128" s="348"/>
      <c r="W128" s="348"/>
      <c r="X128" s="348"/>
      <c r="Y128" s="348"/>
      <c r="Z128" s="348"/>
    </row>
    <row r="129" ht="9.75" customHeight="1">
      <c r="A129" s="339"/>
      <c r="B129" s="572"/>
      <c r="N129" s="571"/>
      <c r="O129" s="348"/>
      <c r="P129" s="348"/>
      <c r="Q129" s="348"/>
      <c r="R129" s="348"/>
      <c r="S129" s="348"/>
      <c r="T129" s="348"/>
      <c r="U129" s="348"/>
      <c r="V129" s="348"/>
      <c r="W129" s="348"/>
      <c r="X129" s="348"/>
      <c r="Y129" s="348"/>
      <c r="Z129" s="348"/>
    </row>
    <row r="130" ht="5.25" customHeight="1">
      <c r="A130" s="339"/>
      <c r="B130" s="573"/>
      <c r="C130" s="574"/>
      <c r="D130" s="574"/>
      <c r="E130" s="574"/>
      <c r="F130" s="574"/>
      <c r="G130" s="574"/>
      <c r="H130" s="574"/>
      <c r="I130" s="574"/>
      <c r="J130" s="574"/>
      <c r="K130" s="574"/>
      <c r="L130" s="574"/>
      <c r="M130" s="574"/>
      <c r="N130" s="575"/>
      <c r="O130" s="348"/>
      <c r="P130" s="348"/>
      <c r="Q130" s="348"/>
      <c r="R130" s="348"/>
      <c r="S130" s="348"/>
      <c r="T130" s="348"/>
      <c r="U130" s="348"/>
      <c r="V130" s="348"/>
      <c r="W130" s="348"/>
      <c r="X130" s="348"/>
      <c r="Y130" s="348"/>
      <c r="Z130" s="348"/>
    </row>
    <row r="131" ht="5.25" customHeight="1">
      <c r="A131" s="339"/>
      <c r="B131" s="573"/>
      <c r="C131" s="574"/>
      <c r="D131" s="574"/>
      <c r="E131" s="574"/>
      <c r="F131" s="574"/>
      <c r="G131" s="574"/>
      <c r="H131" s="574"/>
      <c r="I131" s="574"/>
      <c r="J131" s="574"/>
      <c r="K131" s="574"/>
      <c r="L131" s="574"/>
      <c r="M131" s="574"/>
      <c r="N131" s="575"/>
      <c r="O131" s="348"/>
      <c r="P131" s="348"/>
      <c r="Q131" s="348"/>
      <c r="R131" s="348"/>
      <c r="S131" s="348"/>
      <c r="T131" s="348"/>
      <c r="U131" s="348"/>
      <c r="V131" s="348"/>
      <c r="W131" s="348"/>
      <c r="X131" s="348"/>
      <c r="Y131" s="348"/>
      <c r="Z131" s="348"/>
    </row>
    <row r="132" ht="9.75" customHeight="1">
      <c r="A132" s="339"/>
      <c r="B132" s="573"/>
      <c r="C132" s="574"/>
      <c r="D132" s="574"/>
      <c r="E132" s="574"/>
      <c r="F132" s="574"/>
      <c r="G132" s="574"/>
      <c r="H132" s="574"/>
      <c r="I132" s="574"/>
      <c r="J132" s="574"/>
      <c r="K132" s="574"/>
      <c r="L132" s="574"/>
      <c r="M132" s="574"/>
      <c r="N132" s="575"/>
      <c r="O132" s="348"/>
      <c r="P132" s="348"/>
      <c r="Q132" s="348"/>
      <c r="R132" s="348"/>
      <c r="S132" s="348"/>
      <c r="T132" s="348"/>
      <c r="U132" s="348"/>
      <c r="V132" s="348"/>
      <c r="W132" s="348"/>
      <c r="X132" s="348"/>
      <c r="Y132" s="348"/>
      <c r="Z132" s="348"/>
    </row>
    <row r="133" ht="14.25" customHeight="1">
      <c r="A133" s="339"/>
      <c r="B133" s="427"/>
      <c r="C133" s="568"/>
      <c r="D133" s="568"/>
      <c r="E133" s="568"/>
      <c r="F133" s="568"/>
      <c r="G133" s="568"/>
      <c r="H133" s="568"/>
      <c r="I133" s="568"/>
      <c r="J133" s="568"/>
      <c r="K133" s="568"/>
      <c r="L133" s="568"/>
      <c r="M133" s="568"/>
      <c r="N133" s="569"/>
      <c r="O133" s="348"/>
      <c r="P133" s="348"/>
      <c r="Q133" s="348"/>
      <c r="R133" s="348"/>
      <c r="S133" s="348"/>
      <c r="T133" s="348"/>
      <c r="U133" s="348"/>
      <c r="V133" s="348"/>
      <c r="W133" s="348"/>
      <c r="X133" s="348"/>
      <c r="Y133" s="348"/>
      <c r="Z133" s="348"/>
    </row>
    <row r="134" ht="14.25" customHeight="1">
      <c r="A134" s="339"/>
      <c r="B134" s="443"/>
      <c r="C134" s="444"/>
      <c r="D134" s="444"/>
      <c r="E134" s="444" t="s">
        <v>599</v>
      </c>
      <c r="F134" s="558"/>
      <c r="G134" s="558"/>
      <c r="H134" s="444"/>
      <c r="I134" s="444"/>
      <c r="J134" s="444"/>
      <c r="K134" s="444"/>
      <c r="L134" s="444"/>
      <c r="M134" s="444"/>
      <c r="N134" s="445"/>
      <c r="O134" s="348"/>
      <c r="P134" s="348"/>
      <c r="Q134" s="348"/>
      <c r="R134" s="348"/>
      <c r="S134" s="348"/>
      <c r="T134" s="348"/>
      <c r="U134" s="348"/>
      <c r="V134" s="348"/>
      <c r="W134" s="348"/>
      <c r="X134" s="348"/>
      <c r="Y134" s="348"/>
      <c r="Z134" s="348"/>
    </row>
    <row r="135" ht="14.25" customHeight="1">
      <c r="A135" s="339"/>
      <c r="B135" s="443"/>
      <c r="C135" s="444"/>
      <c r="D135" s="444"/>
      <c r="E135" s="576" t="s">
        <v>600</v>
      </c>
      <c r="F135" s="444"/>
      <c r="G135" s="444"/>
      <c r="H135" s="576"/>
      <c r="I135" s="576"/>
      <c r="J135" s="576"/>
      <c r="K135" s="444"/>
      <c r="L135" s="444"/>
      <c r="M135" s="444"/>
      <c r="N135" s="445"/>
      <c r="O135" s="348"/>
      <c r="P135" s="348"/>
      <c r="Q135" s="348"/>
      <c r="R135" s="348"/>
      <c r="S135" s="348"/>
      <c r="T135" s="348"/>
      <c r="U135" s="348"/>
      <c r="V135" s="348"/>
      <c r="W135" s="348"/>
      <c r="X135" s="348"/>
      <c r="Y135" s="348"/>
      <c r="Z135" s="348"/>
    </row>
    <row r="136" ht="14.25" customHeight="1">
      <c r="A136" s="339"/>
      <c r="B136" s="443"/>
      <c r="C136" s="444"/>
      <c r="D136" s="444"/>
      <c r="E136" s="577" t="s">
        <v>607</v>
      </c>
      <c r="F136" s="444"/>
      <c r="G136" s="444"/>
      <c r="H136" s="577"/>
      <c r="I136" s="577"/>
      <c r="J136" s="577"/>
      <c r="K136" s="444"/>
      <c r="L136" s="444"/>
      <c r="M136" s="444"/>
      <c r="N136" s="445"/>
      <c r="O136" s="348"/>
      <c r="P136" s="348"/>
      <c r="Q136" s="348"/>
      <c r="R136" s="348"/>
      <c r="S136" s="348"/>
      <c r="T136" s="348"/>
      <c r="U136" s="348"/>
      <c r="V136" s="348"/>
      <c r="W136" s="348"/>
      <c r="X136" s="348"/>
      <c r="Y136" s="348"/>
      <c r="Z136" s="348"/>
    </row>
    <row r="137" ht="14.25" customHeight="1">
      <c r="A137" s="339"/>
      <c r="B137" s="578"/>
      <c r="C137" s="568"/>
      <c r="D137" s="568"/>
      <c r="E137" s="444" t="s">
        <v>602</v>
      </c>
      <c r="F137" s="444"/>
      <c r="G137" s="444"/>
      <c r="H137" s="444"/>
      <c r="I137" s="444"/>
      <c r="J137" s="444"/>
      <c r="K137" s="568"/>
      <c r="L137" s="568"/>
      <c r="M137" s="568"/>
      <c r="N137" s="569"/>
      <c r="O137" s="348"/>
      <c r="P137" s="348"/>
      <c r="Q137" s="348"/>
      <c r="R137" s="348"/>
      <c r="S137" s="348"/>
      <c r="T137" s="348"/>
      <c r="U137" s="348"/>
      <c r="V137" s="348"/>
      <c r="W137" s="348"/>
      <c r="X137" s="348"/>
      <c r="Y137" s="348"/>
      <c r="Z137" s="348"/>
    </row>
    <row r="138" ht="12.75" customHeight="1">
      <c r="A138" s="339"/>
      <c r="B138" s="578"/>
      <c r="C138" s="568"/>
      <c r="D138" s="568"/>
      <c r="E138" s="568"/>
      <c r="F138" s="444"/>
      <c r="G138" s="444"/>
      <c r="H138" s="444"/>
      <c r="I138" s="444"/>
      <c r="J138" s="444"/>
      <c r="K138" s="568"/>
      <c r="L138" s="568"/>
      <c r="M138" s="568"/>
      <c r="N138" s="569"/>
      <c r="O138" s="348"/>
      <c r="P138" s="348"/>
      <c r="Q138" s="348"/>
      <c r="R138" s="348"/>
      <c r="S138" s="348"/>
      <c r="T138" s="348"/>
      <c r="U138" s="348"/>
      <c r="V138" s="348"/>
      <c r="W138" s="348"/>
      <c r="X138" s="348"/>
      <c r="Y138" s="348"/>
      <c r="Z138" s="348"/>
    </row>
    <row r="139" ht="24.75" customHeight="1">
      <c r="A139" s="339"/>
      <c r="B139" s="579" t="s">
        <v>608</v>
      </c>
      <c r="N139" s="571"/>
      <c r="O139" s="348"/>
      <c r="P139" s="348"/>
      <c r="Q139" s="348"/>
      <c r="R139" s="348"/>
      <c r="S139" s="348"/>
      <c r="T139" s="348"/>
      <c r="U139" s="348"/>
      <c r="V139" s="348"/>
      <c r="W139" s="348"/>
      <c r="X139" s="348"/>
      <c r="Y139" s="348"/>
      <c r="Z139" s="348"/>
    </row>
    <row r="140" ht="7.5" customHeight="1">
      <c r="A140" s="339"/>
      <c r="B140" s="580"/>
      <c r="C140" s="581"/>
      <c r="D140" s="581"/>
      <c r="E140" s="582"/>
      <c r="F140" s="582"/>
      <c r="G140" s="582"/>
      <c r="H140" s="582"/>
      <c r="I140" s="582"/>
      <c r="J140" s="582"/>
      <c r="K140" s="582"/>
      <c r="L140" s="582"/>
      <c r="M140" s="582"/>
      <c r="N140" s="583"/>
      <c r="O140" s="348"/>
      <c r="P140" s="348"/>
      <c r="Q140" s="348"/>
      <c r="R140" s="348"/>
      <c r="S140" s="348"/>
      <c r="T140" s="348"/>
      <c r="U140" s="348"/>
      <c r="V140" s="348"/>
      <c r="W140" s="348"/>
      <c r="X140" s="348"/>
      <c r="Y140" s="348"/>
      <c r="Z140" s="348"/>
    </row>
    <row r="141" ht="14.25" customHeight="1">
      <c r="A141" s="348"/>
      <c r="B141" s="348"/>
      <c r="C141" s="348"/>
      <c r="D141" s="348"/>
      <c r="E141" s="348"/>
      <c r="F141" s="348"/>
      <c r="G141" s="348"/>
      <c r="H141" s="348"/>
      <c r="I141" s="348"/>
      <c r="J141" s="348"/>
      <c r="K141" s="348"/>
      <c r="L141" s="348"/>
      <c r="M141" s="348"/>
      <c r="N141" s="348"/>
      <c r="O141" s="348"/>
      <c r="P141" s="348"/>
      <c r="Q141" s="348"/>
      <c r="R141" s="348"/>
      <c r="S141" s="348"/>
      <c r="T141" s="348"/>
      <c r="U141" s="348"/>
      <c r="V141" s="348"/>
      <c r="W141" s="348"/>
      <c r="X141" s="348"/>
      <c r="Y141" s="348"/>
      <c r="Z141" s="348"/>
    </row>
    <row r="142" ht="14.25" customHeight="1">
      <c r="A142" s="348"/>
      <c r="B142" s="348"/>
      <c r="C142" s="348"/>
      <c r="D142" s="348"/>
      <c r="E142" s="348"/>
      <c r="F142" s="348"/>
      <c r="G142" s="348"/>
      <c r="H142" s="348"/>
      <c r="I142" s="348"/>
      <c r="J142" s="348"/>
      <c r="K142" s="348"/>
      <c r="L142" s="348"/>
      <c r="M142" s="348"/>
      <c r="N142" s="348"/>
      <c r="O142" s="348"/>
      <c r="P142" s="348"/>
      <c r="Q142" s="348"/>
      <c r="R142" s="348"/>
      <c r="S142" s="348"/>
      <c r="T142" s="348"/>
      <c r="U142" s="348"/>
      <c r="V142" s="348"/>
      <c r="W142" s="348"/>
      <c r="X142" s="348"/>
      <c r="Y142" s="348"/>
      <c r="Z142" s="348"/>
    </row>
    <row r="143" ht="14.25" customHeight="1">
      <c r="A143" s="348"/>
      <c r="B143" s="348"/>
      <c r="C143" s="348"/>
      <c r="D143" s="348"/>
      <c r="E143" s="348"/>
      <c r="F143" s="348"/>
      <c r="G143" s="348"/>
      <c r="H143" s="348"/>
      <c r="I143" s="348"/>
      <c r="J143" s="348"/>
      <c r="K143" s="348"/>
      <c r="L143" s="348"/>
      <c r="M143" s="348"/>
      <c r="N143" s="348"/>
      <c r="O143" s="348"/>
      <c r="P143" s="348"/>
      <c r="Q143" s="348"/>
      <c r="R143" s="348"/>
      <c r="S143" s="348"/>
      <c r="T143" s="348"/>
      <c r="U143" s="348"/>
      <c r="V143" s="348"/>
      <c r="W143" s="348"/>
      <c r="X143" s="348"/>
      <c r="Y143" s="348"/>
      <c r="Z143" s="348"/>
    </row>
    <row r="144" ht="14.25" customHeight="1">
      <c r="A144" s="348"/>
      <c r="B144" s="348"/>
      <c r="C144" s="348"/>
      <c r="D144" s="348"/>
      <c r="E144" s="348"/>
      <c r="F144" s="348"/>
      <c r="G144" s="348"/>
      <c r="H144" s="348"/>
      <c r="I144" s="348"/>
      <c r="J144" s="348"/>
      <c r="K144" s="348"/>
      <c r="L144" s="348"/>
      <c r="M144" s="348"/>
      <c r="N144" s="348"/>
      <c r="O144" s="348"/>
      <c r="P144" s="348"/>
      <c r="Q144" s="348"/>
      <c r="R144" s="348"/>
      <c r="S144" s="348"/>
      <c r="T144" s="348"/>
      <c r="U144" s="348"/>
      <c r="V144" s="348"/>
      <c r="W144" s="348"/>
      <c r="X144" s="348"/>
      <c r="Y144" s="348"/>
      <c r="Z144" s="348"/>
    </row>
    <row r="145" ht="14.25" customHeight="1">
      <c r="A145" s="348"/>
      <c r="B145" s="348"/>
      <c r="C145" s="348"/>
      <c r="D145" s="348"/>
      <c r="E145" s="348"/>
      <c r="F145" s="348"/>
      <c r="G145" s="348"/>
      <c r="H145" s="348"/>
      <c r="I145" s="348"/>
      <c r="J145" s="348"/>
      <c r="K145" s="348"/>
      <c r="L145" s="348"/>
      <c r="M145" s="348"/>
      <c r="N145" s="348"/>
      <c r="O145" s="348"/>
      <c r="P145" s="348"/>
      <c r="Q145" s="348"/>
      <c r="R145" s="348"/>
      <c r="S145" s="348"/>
      <c r="T145" s="348"/>
      <c r="U145" s="348"/>
      <c r="V145" s="348"/>
      <c r="W145" s="348"/>
      <c r="X145" s="348"/>
      <c r="Y145" s="348"/>
      <c r="Z145" s="348"/>
    </row>
    <row r="146" ht="14.25" customHeight="1">
      <c r="A146" s="348"/>
      <c r="B146" s="348"/>
      <c r="C146" s="348"/>
      <c r="D146" s="348"/>
      <c r="E146" s="348"/>
      <c r="F146" s="348"/>
      <c r="G146" s="348"/>
      <c r="H146" s="348"/>
      <c r="I146" s="348"/>
      <c r="J146" s="348"/>
      <c r="K146" s="348"/>
      <c r="L146" s="348"/>
      <c r="M146" s="348"/>
      <c r="N146" s="348"/>
      <c r="O146" s="348"/>
      <c r="P146" s="348"/>
      <c r="Q146" s="348"/>
      <c r="R146" s="348"/>
      <c r="S146" s="348"/>
      <c r="T146" s="348"/>
      <c r="U146" s="348"/>
      <c r="V146" s="348"/>
      <c r="W146" s="348"/>
      <c r="X146" s="348"/>
      <c r="Y146" s="348"/>
      <c r="Z146" s="348"/>
    </row>
    <row r="147" ht="14.25" customHeight="1">
      <c r="A147" s="348"/>
      <c r="B147" s="348"/>
      <c r="C147" s="348"/>
      <c r="D147" s="348"/>
      <c r="E147" s="348"/>
      <c r="F147" s="348"/>
      <c r="G147" s="348"/>
      <c r="H147" s="348"/>
      <c r="I147" s="348"/>
      <c r="J147" s="348"/>
      <c r="K147" s="348"/>
      <c r="L147" s="348"/>
      <c r="M147" s="348"/>
      <c r="N147" s="348"/>
      <c r="O147" s="348"/>
      <c r="P147" s="348"/>
      <c r="Q147" s="348"/>
      <c r="R147" s="348"/>
      <c r="S147" s="348"/>
      <c r="T147" s="348"/>
      <c r="U147" s="348"/>
      <c r="V147" s="348"/>
      <c r="W147" s="348"/>
      <c r="X147" s="348"/>
      <c r="Y147" s="348"/>
      <c r="Z147" s="348"/>
    </row>
    <row r="148" ht="14.25" customHeight="1">
      <c r="A148" s="348"/>
      <c r="B148" s="348"/>
      <c r="C148" s="348"/>
      <c r="D148" s="348"/>
      <c r="E148" s="348"/>
      <c r="F148" s="348"/>
      <c r="G148" s="348"/>
      <c r="H148" s="348"/>
      <c r="I148" s="348"/>
      <c r="J148" s="348"/>
      <c r="K148" s="348"/>
      <c r="L148" s="348"/>
      <c r="M148" s="348"/>
      <c r="N148" s="348"/>
      <c r="O148" s="348"/>
      <c r="P148" s="348"/>
      <c r="Q148" s="348"/>
      <c r="R148" s="348"/>
      <c r="S148" s="348"/>
      <c r="T148" s="348"/>
      <c r="U148" s="348"/>
      <c r="V148" s="348"/>
      <c r="W148" s="348"/>
      <c r="X148" s="348"/>
      <c r="Y148" s="348"/>
      <c r="Z148" s="348"/>
    </row>
    <row r="149" ht="14.25" customHeight="1">
      <c r="A149" s="348"/>
      <c r="B149" s="348"/>
      <c r="C149" s="348"/>
      <c r="D149" s="348"/>
      <c r="E149" s="348"/>
      <c r="F149" s="348"/>
      <c r="G149" s="348"/>
      <c r="H149" s="348"/>
      <c r="I149" s="348"/>
      <c r="J149" s="348"/>
      <c r="K149" s="348"/>
      <c r="L149" s="348"/>
      <c r="M149" s="348"/>
      <c r="N149" s="348"/>
      <c r="O149" s="348"/>
      <c r="P149" s="348"/>
      <c r="Q149" s="348"/>
      <c r="R149" s="348"/>
      <c r="S149" s="348"/>
      <c r="T149" s="348"/>
      <c r="U149" s="348"/>
      <c r="V149" s="348"/>
      <c r="W149" s="348"/>
      <c r="X149" s="348"/>
      <c r="Y149" s="348"/>
      <c r="Z149" s="348"/>
    </row>
    <row r="150" ht="14.25" customHeight="1">
      <c r="A150" s="348"/>
      <c r="B150" s="348"/>
      <c r="C150" s="348"/>
      <c r="D150" s="348"/>
      <c r="E150" s="348"/>
      <c r="F150" s="348"/>
      <c r="G150" s="348"/>
      <c r="H150" s="348"/>
      <c r="I150" s="348"/>
      <c r="J150" s="348"/>
      <c r="K150" s="348"/>
      <c r="L150" s="348"/>
      <c r="M150" s="348"/>
      <c r="N150" s="348"/>
      <c r="O150" s="348"/>
      <c r="P150" s="348"/>
      <c r="Q150" s="348"/>
      <c r="R150" s="348"/>
      <c r="S150" s="348"/>
      <c r="T150" s="348"/>
      <c r="U150" s="348"/>
      <c r="V150" s="348"/>
      <c r="W150" s="348"/>
      <c r="X150" s="348"/>
      <c r="Y150" s="348"/>
      <c r="Z150" s="348"/>
    </row>
    <row r="151" ht="14.25" customHeight="1">
      <c r="A151" s="348"/>
      <c r="B151" s="348"/>
      <c r="C151" s="348"/>
      <c r="D151" s="348"/>
      <c r="E151" s="348"/>
      <c r="F151" s="348"/>
      <c r="G151" s="348"/>
      <c r="H151" s="348"/>
      <c r="I151" s="348"/>
      <c r="J151" s="348"/>
      <c r="K151" s="348"/>
      <c r="L151" s="348"/>
      <c r="M151" s="348"/>
      <c r="N151" s="348"/>
      <c r="O151" s="348"/>
      <c r="P151" s="348"/>
      <c r="Q151" s="348"/>
      <c r="R151" s="348"/>
      <c r="S151" s="348"/>
      <c r="T151" s="348"/>
      <c r="U151" s="348"/>
      <c r="V151" s="348"/>
      <c r="W151" s="348"/>
      <c r="X151" s="348"/>
      <c r="Y151" s="348"/>
      <c r="Z151" s="348"/>
    </row>
    <row r="152" ht="14.25" customHeight="1">
      <c r="A152" s="348"/>
      <c r="B152" s="348"/>
      <c r="C152" s="348"/>
      <c r="D152" s="348"/>
      <c r="E152" s="348"/>
      <c r="F152" s="348"/>
      <c r="G152" s="348"/>
      <c r="H152" s="348"/>
      <c r="I152" s="348"/>
      <c r="J152" s="348"/>
      <c r="K152" s="348"/>
      <c r="L152" s="348"/>
      <c r="M152" s="348"/>
      <c r="N152" s="348"/>
      <c r="O152" s="348"/>
      <c r="P152" s="348"/>
      <c r="Q152" s="348"/>
      <c r="R152" s="348"/>
      <c r="S152" s="348"/>
      <c r="T152" s="348"/>
      <c r="U152" s="348"/>
      <c r="V152" s="348"/>
      <c r="W152" s="348"/>
      <c r="X152" s="348"/>
      <c r="Y152" s="348"/>
      <c r="Z152" s="348"/>
    </row>
    <row r="153" ht="14.25" customHeight="1">
      <c r="A153" s="348"/>
      <c r="B153" s="348"/>
      <c r="C153" s="348"/>
      <c r="D153" s="348"/>
      <c r="E153" s="348"/>
      <c r="F153" s="348"/>
      <c r="G153" s="348"/>
      <c r="H153" s="348"/>
      <c r="I153" s="348"/>
      <c r="J153" s="348"/>
      <c r="K153" s="348"/>
      <c r="L153" s="348"/>
      <c r="M153" s="348"/>
      <c r="N153" s="348"/>
      <c r="O153" s="348"/>
      <c r="P153" s="348"/>
      <c r="Q153" s="348"/>
      <c r="R153" s="348"/>
      <c r="S153" s="348"/>
      <c r="T153" s="348"/>
      <c r="U153" s="348"/>
      <c r="V153" s="348"/>
      <c r="W153" s="348"/>
      <c r="X153" s="348"/>
      <c r="Y153" s="348"/>
      <c r="Z153" s="348"/>
    </row>
    <row r="154" ht="14.25" customHeight="1">
      <c r="A154" s="348"/>
      <c r="B154" s="348"/>
      <c r="C154" s="348"/>
      <c r="D154" s="348"/>
      <c r="E154" s="348"/>
      <c r="F154" s="348"/>
      <c r="G154" s="348"/>
      <c r="H154" s="348"/>
      <c r="I154" s="348"/>
      <c r="J154" s="348"/>
      <c r="K154" s="348"/>
      <c r="L154" s="348"/>
      <c r="M154" s="348"/>
      <c r="N154" s="348"/>
      <c r="O154" s="348"/>
      <c r="P154" s="348"/>
      <c r="Q154" s="348"/>
      <c r="R154" s="348"/>
      <c r="S154" s="348"/>
      <c r="T154" s="348"/>
      <c r="U154" s="348"/>
      <c r="V154" s="348"/>
      <c r="W154" s="348"/>
      <c r="X154" s="348"/>
      <c r="Y154" s="348"/>
      <c r="Z154" s="348"/>
    </row>
    <row r="155" ht="14.25" customHeight="1">
      <c r="A155" s="348"/>
      <c r="B155" s="348"/>
      <c r="C155" s="348"/>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row>
    <row r="156" ht="14.25" customHeight="1">
      <c r="A156" s="348"/>
      <c r="B156" s="348"/>
      <c r="C156" s="348"/>
      <c r="D156" s="348"/>
      <c r="E156" s="348"/>
      <c r="F156" s="348"/>
      <c r="G156" s="348"/>
      <c r="H156" s="348"/>
      <c r="I156" s="348"/>
      <c r="J156" s="348"/>
      <c r="K156" s="348"/>
      <c r="L156" s="348"/>
      <c r="M156" s="348"/>
      <c r="N156" s="348"/>
      <c r="O156" s="348"/>
      <c r="P156" s="348"/>
      <c r="Q156" s="348"/>
      <c r="R156" s="348"/>
      <c r="S156" s="348"/>
      <c r="T156" s="348"/>
      <c r="U156" s="348"/>
      <c r="V156" s="348"/>
      <c r="W156" s="348"/>
      <c r="X156" s="348"/>
      <c r="Y156" s="348"/>
      <c r="Z156" s="348"/>
    </row>
    <row r="157" ht="14.25" customHeight="1">
      <c r="A157" s="348"/>
      <c r="B157" s="348"/>
      <c r="C157" s="348"/>
      <c r="D157" s="348"/>
      <c r="E157" s="348"/>
      <c r="F157" s="348"/>
      <c r="G157" s="348"/>
      <c r="H157" s="348"/>
      <c r="I157" s="348"/>
      <c r="J157" s="348"/>
      <c r="K157" s="348"/>
      <c r="L157" s="348"/>
      <c r="M157" s="348"/>
      <c r="N157" s="348"/>
      <c r="O157" s="348"/>
      <c r="P157" s="348"/>
      <c r="Q157" s="348"/>
      <c r="R157" s="348"/>
      <c r="S157" s="348"/>
      <c r="T157" s="348"/>
      <c r="U157" s="348"/>
      <c r="V157" s="348"/>
      <c r="W157" s="348"/>
      <c r="X157" s="348"/>
      <c r="Y157" s="348"/>
      <c r="Z157" s="348"/>
    </row>
    <row r="158" ht="14.25" customHeight="1">
      <c r="A158" s="348"/>
      <c r="B158" s="348"/>
      <c r="C158" s="348"/>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row>
    <row r="159" ht="14.25" customHeight="1">
      <c r="A159" s="348"/>
      <c r="B159" s="348"/>
      <c r="C159" s="348"/>
      <c r="D159" s="348"/>
      <c r="E159" s="348"/>
      <c r="F159" s="348"/>
      <c r="G159" s="348"/>
      <c r="H159" s="348"/>
      <c r="I159" s="348"/>
      <c r="J159" s="348"/>
      <c r="K159" s="348"/>
      <c r="L159" s="348"/>
      <c r="M159" s="348"/>
      <c r="N159" s="348"/>
      <c r="O159" s="348"/>
      <c r="P159" s="348"/>
      <c r="Q159" s="348"/>
      <c r="R159" s="348"/>
      <c r="S159" s="348"/>
      <c r="T159" s="348"/>
      <c r="U159" s="348"/>
      <c r="V159" s="348"/>
      <c r="W159" s="348"/>
      <c r="X159" s="348"/>
      <c r="Y159" s="348"/>
      <c r="Z159" s="348"/>
    </row>
    <row r="160" ht="14.25" customHeight="1">
      <c r="A160" s="348"/>
      <c r="B160" s="348"/>
      <c r="C160" s="348"/>
      <c r="D160" s="348"/>
      <c r="E160" s="348"/>
      <c r="F160" s="348"/>
      <c r="G160" s="348"/>
      <c r="H160" s="348"/>
      <c r="I160" s="348"/>
      <c r="J160" s="348"/>
      <c r="K160" s="348"/>
      <c r="L160" s="348"/>
      <c r="M160" s="348"/>
      <c r="N160" s="348"/>
      <c r="O160" s="348"/>
      <c r="P160" s="348"/>
      <c r="Q160" s="348"/>
      <c r="R160" s="348"/>
      <c r="S160" s="348"/>
      <c r="T160" s="348"/>
      <c r="U160" s="348"/>
      <c r="V160" s="348"/>
      <c r="W160" s="348"/>
      <c r="X160" s="348"/>
      <c r="Y160" s="348"/>
      <c r="Z160" s="348"/>
    </row>
    <row r="161" ht="14.25" customHeight="1">
      <c r="A161" s="348"/>
      <c r="B161" s="348"/>
      <c r="C161" s="348"/>
      <c r="D161" s="348"/>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row>
    <row r="162" ht="14.25" customHeight="1">
      <c r="A162" s="348"/>
      <c r="B162" s="348"/>
      <c r="C162" s="348"/>
      <c r="D162" s="348"/>
      <c r="E162" s="348"/>
      <c r="F162" s="348"/>
      <c r="G162" s="348"/>
      <c r="H162" s="348"/>
      <c r="I162" s="348"/>
      <c r="J162" s="348"/>
      <c r="K162" s="348"/>
      <c r="L162" s="348"/>
      <c r="M162" s="348"/>
      <c r="N162" s="348"/>
      <c r="O162" s="348"/>
      <c r="P162" s="348"/>
      <c r="Q162" s="348"/>
      <c r="R162" s="348"/>
      <c r="S162" s="348"/>
      <c r="T162" s="348"/>
      <c r="U162" s="348"/>
      <c r="V162" s="348"/>
      <c r="W162" s="348"/>
      <c r="X162" s="348"/>
      <c r="Y162" s="348"/>
      <c r="Z162" s="348"/>
    </row>
    <row r="163" ht="14.25" customHeight="1">
      <c r="A163" s="348"/>
      <c r="B163" s="348"/>
      <c r="C163" s="348"/>
      <c r="D163" s="348"/>
      <c r="E163" s="348"/>
      <c r="F163" s="348"/>
      <c r="G163" s="348"/>
      <c r="H163" s="348"/>
      <c r="I163" s="348"/>
      <c r="J163" s="348"/>
      <c r="K163" s="348"/>
      <c r="L163" s="348"/>
      <c r="M163" s="348"/>
      <c r="N163" s="348"/>
      <c r="O163" s="348"/>
      <c r="P163" s="348"/>
      <c r="Q163" s="348"/>
      <c r="R163" s="348"/>
      <c r="S163" s="348"/>
      <c r="T163" s="348"/>
      <c r="U163" s="348"/>
      <c r="V163" s="348"/>
      <c r="W163" s="348"/>
      <c r="X163" s="348"/>
      <c r="Y163" s="348"/>
      <c r="Z163" s="348"/>
    </row>
    <row r="164" ht="14.25" customHeight="1">
      <c r="A164" s="348"/>
      <c r="B164" s="348"/>
      <c r="C164" s="348"/>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row>
    <row r="165" ht="14.25" customHeight="1">
      <c r="A165" s="348"/>
      <c r="B165" s="348"/>
      <c r="C165" s="348"/>
      <c r="D165" s="348"/>
      <c r="E165" s="348"/>
      <c r="F165" s="348"/>
      <c r="G165" s="348"/>
      <c r="H165" s="348"/>
      <c r="I165" s="348"/>
      <c r="J165" s="348"/>
      <c r="K165" s="348"/>
      <c r="L165" s="348"/>
      <c r="M165" s="348"/>
      <c r="N165" s="348"/>
      <c r="O165" s="348"/>
      <c r="P165" s="348"/>
      <c r="Q165" s="348"/>
      <c r="R165" s="348"/>
      <c r="S165" s="348"/>
      <c r="T165" s="348"/>
      <c r="U165" s="348"/>
      <c r="V165" s="348"/>
      <c r="W165" s="348"/>
      <c r="X165" s="348"/>
      <c r="Y165" s="348"/>
      <c r="Z165" s="348"/>
    </row>
    <row r="166" ht="14.25" customHeight="1">
      <c r="A166" s="348"/>
      <c r="B166" s="348"/>
      <c r="C166" s="348"/>
      <c r="D166" s="348"/>
      <c r="E166" s="348"/>
      <c r="F166" s="348"/>
      <c r="G166" s="348"/>
      <c r="H166" s="348"/>
      <c r="I166" s="348"/>
      <c r="J166" s="348"/>
      <c r="K166" s="348"/>
      <c r="L166" s="348"/>
      <c r="M166" s="348"/>
      <c r="N166" s="348"/>
      <c r="O166" s="348"/>
      <c r="P166" s="348"/>
      <c r="Q166" s="348"/>
      <c r="R166" s="348"/>
      <c r="S166" s="348"/>
      <c r="T166" s="348"/>
      <c r="U166" s="348"/>
      <c r="V166" s="348"/>
      <c r="W166" s="348"/>
      <c r="X166" s="348"/>
      <c r="Y166" s="348"/>
      <c r="Z166" s="348"/>
    </row>
    <row r="167" ht="14.25" customHeight="1">
      <c r="A167" s="348"/>
      <c r="B167" s="348"/>
      <c r="C167" s="348"/>
      <c r="D167" s="348"/>
      <c r="E167" s="348"/>
      <c r="F167" s="348"/>
      <c r="G167" s="348"/>
      <c r="H167" s="348"/>
      <c r="I167" s="348"/>
      <c r="J167" s="348"/>
      <c r="K167" s="348"/>
      <c r="L167" s="348"/>
      <c r="M167" s="348"/>
      <c r="N167" s="348"/>
      <c r="O167" s="348"/>
      <c r="P167" s="348"/>
      <c r="Q167" s="348"/>
      <c r="R167" s="348"/>
      <c r="S167" s="348"/>
      <c r="T167" s="348"/>
      <c r="U167" s="348"/>
      <c r="V167" s="348"/>
      <c r="W167" s="348"/>
      <c r="X167" s="348"/>
      <c r="Y167" s="348"/>
      <c r="Z167" s="348"/>
    </row>
    <row r="168" ht="14.25" customHeight="1">
      <c r="A168" s="348"/>
      <c r="B168" s="348"/>
      <c r="C168" s="348"/>
      <c r="D168" s="348"/>
      <c r="E168" s="348"/>
      <c r="F168" s="348"/>
      <c r="G168" s="348"/>
      <c r="H168" s="348"/>
      <c r="I168" s="348"/>
      <c r="J168" s="348"/>
      <c r="K168" s="348"/>
      <c r="L168" s="348"/>
      <c r="M168" s="348"/>
      <c r="N168" s="348"/>
      <c r="O168" s="348"/>
      <c r="P168" s="348"/>
      <c r="Q168" s="348"/>
      <c r="R168" s="348"/>
      <c r="S168" s="348"/>
      <c r="T168" s="348"/>
      <c r="U168" s="348"/>
      <c r="V168" s="348"/>
      <c r="W168" s="348"/>
      <c r="X168" s="348"/>
      <c r="Y168" s="348"/>
      <c r="Z168" s="348"/>
    </row>
    <row r="169" ht="14.25" customHeight="1">
      <c r="A169" s="348"/>
      <c r="B169" s="348"/>
      <c r="C169" s="348"/>
      <c r="D169" s="348"/>
      <c r="E169" s="348"/>
      <c r="F169" s="348"/>
      <c r="G169" s="348"/>
      <c r="H169" s="348"/>
      <c r="I169" s="348"/>
      <c r="J169" s="348"/>
      <c r="K169" s="348"/>
      <c r="L169" s="348"/>
      <c r="M169" s="348"/>
      <c r="N169" s="348"/>
      <c r="O169" s="348"/>
      <c r="P169" s="348"/>
      <c r="Q169" s="348"/>
      <c r="R169" s="348"/>
      <c r="S169" s="348"/>
      <c r="T169" s="348"/>
      <c r="U169" s="348"/>
      <c r="V169" s="348"/>
      <c r="W169" s="348"/>
      <c r="X169" s="348"/>
      <c r="Y169" s="348"/>
      <c r="Z169" s="348"/>
    </row>
    <row r="170" ht="14.25" customHeight="1">
      <c r="A170" s="348"/>
      <c r="B170" s="348"/>
      <c r="C170" s="348"/>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row>
    <row r="171" ht="14.25" customHeight="1">
      <c r="A171" s="348"/>
      <c r="B171" s="348"/>
      <c r="C171" s="348"/>
      <c r="D171" s="348"/>
      <c r="E171" s="348"/>
      <c r="F171" s="348"/>
      <c r="G171" s="348"/>
      <c r="H171" s="348"/>
      <c r="I171" s="348"/>
      <c r="J171" s="348"/>
      <c r="K171" s="348"/>
      <c r="L171" s="348"/>
      <c r="M171" s="348"/>
      <c r="N171" s="348"/>
      <c r="O171" s="348"/>
      <c r="P171" s="348"/>
      <c r="Q171" s="348"/>
      <c r="R171" s="348"/>
      <c r="S171" s="348"/>
      <c r="T171" s="348"/>
      <c r="U171" s="348"/>
      <c r="V171" s="348"/>
      <c r="W171" s="348"/>
      <c r="X171" s="348"/>
      <c r="Y171" s="348"/>
      <c r="Z171" s="348"/>
    </row>
    <row r="172" ht="14.25" customHeight="1">
      <c r="A172" s="348"/>
      <c r="B172" s="348"/>
      <c r="C172" s="348"/>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row>
    <row r="173" ht="14.25" customHeight="1">
      <c r="A173" s="348"/>
      <c r="B173" s="348"/>
      <c r="C173" s="348"/>
      <c r="D173" s="348"/>
      <c r="E173" s="348"/>
      <c r="F173" s="348"/>
      <c r="G173" s="348"/>
      <c r="H173" s="348"/>
      <c r="I173" s="348"/>
      <c r="J173" s="348"/>
      <c r="K173" s="348"/>
      <c r="L173" s="348"/>
      <c r="M173" s="348"/>
      <c r="N173" s="348"/>
      <c r="O173" s="348"/>
      <c r="P173" s="348"/>
      <c r="Q173" s="348"/>
      <c r="R173" s="348"/>
      <c r="S173" s="348"/>
      <c r="T173" s="348"/>
      <c r="U173" s="348"/>
      <c r="V173" s="348"/>
      <c r="W173" s="348"/>
      <c r="X173" s="348"/>
      <c r="Y173" s="348"/>
      <c r="Z173" s="348"/>
    </row>
    <row r="174" ht="14.25" customHeight="1">
      <c r="A174" s="348"/>
      <c r="B174" s="348"/>
      <c r="C174" s="348"/>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row>
    <row r="175" ht="14.25" customHeight="1">
      <c r="A175" s="348"/>
      <c r="B175" s="348"/>
      <c r="C175" s="348"/>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row>
    <row r="176" ht="14.25" customHeight="1">
      <c r="A176" s="348"/>
      <c r="B176" s="348"/>
      <c r="C176" s="348"/>
      <c r="D176" s="348"/>
      <c r="E176" s="348"/>
      <c r="F176" s="348"/>
      <c r="G176" s="348"/>
      <c r="H176" s="348"/>
      <c r="I176" s="348"/>
      <c r="J176" s="348"/>
      <c r="K176" s="348"/>
      <c r="L176" s="348"/>
      <c r="M176" s="348"/>
      <c r="N176" s="348"/>
      <c r="O176" s="348"/>
      <c r="P176" s="348"/>
      <c r="Q176" s="348"/>
      <c r="R176" s="348"/>
      <c r="S176" s="348"/>
      <c r="T176" s="348"/>
      <c r="U176" s="348"/>
      <c r="V176" s="348"/>
      <c r="W176" s="348"/>
      <c r="X176" s="348"/>
      <c r="Y176" s="348"/>
      <c r="Z176" s="348"/>
    </row>
    <row r="177" ht="14.25" customHeight="1">
      <c r="A177" s="348"/>
      <c r="B177" s="348"/>
      <c r="C177" s="348"/>
      <c r="D177" s="348"/>
      <c r="E177" s="348"/>
      <c r="F177" s="348"/>
      <c r="G177" s="348"/>
      <c r="H177" s="348"/>
      <c r="I177" s="348"/>
      <c r="J177" s="348"/>
      <c r="K177" s="348"/>
      <c r="L177" s="348"/>
      <c r="M177" s="348"/>
      <c r="N177" s="348"/>
      <c r="O177" s="348"/>
      <c r="P177" s="348"/>
      <c r="Q177" s="348"/>
      <c r="R177" s="348"/>
      <c r="S177" s="348"/>
      <c r="T177" s="348"/>
      <c r="U177" s="348"/>
      <c r="V177" s="348"/>
      <c r="W177" s="348"/>
      <c r="X177" s="348"/>
      <c r="Y177" s="348"/>
      <c r="Z177" s="348"/>
    </row>
    <row r="178" ht="14.25" customHeight="1">
      <c r="A178" s="348"/>
      <c r="B178" s="348"/>
      <c r="C178" s="348"/>
      <c r="D178" s="348"/>
      <c r="E178" s="348"/>
      <c r="F178" s="348"/>
      <c r="G178" s="348"/>
      <c r="H178" s="348"/>
      <c r="I178" s="348"/>
      <c r="J178" s="348"/>
      <c r="K178" s="348"/>
      <c r="L178" s="348"/>
      <c r="M178" s="348"/>
      <c r="N178" s="348"/>
      <c r="O178" s="348"/>
      <c r="P178" s="348"/>
      <c r="Q178" s="348"/>
      <c r="R178" s="348"/>
      <c r="S178" s="348"/>
      <c r="T178" s="348"/>
      <c r="U178" s="348"/>
      <c r="V178" s="348"/>
      <c r="W178" s="348"/>
      <c r="X178" s="348"/>
      <c r="Y178" s="348"/>
      <c r="Z178" s="348"/>
    </row>
    <row r="179" ht="14.25" customHeight="1">
      <c r="A179" s="348"/>
      <c r="B179" s="348"/>
      <c r="C179" s="348"/>
      <c r="D179" s="348"/>
      <c r="E179" s="348"/>
      <c r="F179" s="348"/>
      <c r="G179" s="348"/>
      <c r="H179" s="348"/>
      <c r="I179" s="348"/>
      <c r="J179" s="348"/>
      <c r="K179" s="348"/>
      <c r="L179" s="348"/>
      <c r="M179" s="348"/>
      <c r="N179" s="348"/>
      <c r="O179" s="348"/>
      <c r="P179" s="348"/>
      <c r="Q179" s="348"/>
      <c r="R179" s="348"/>
      <c r="S179" s="348"/>
      <c r="T179" s="348"/>
      <c r="U179" s="348"/>
      <c r="V179" s="348"/>
      <c r="W179" s="348"/>
      <c r="X179" s="348"/>
      <c r="Y179" s="348"/>
      <c r="Z179" s="348"/>
    </row>
    <row r="180" ht="14.25" customHeight="1">
      <c r="A180" s="348"/>
      <c r="B180" s="348"/>
      <c r="C180" s="348"/>
      <c r="D180" s="348"/>
      <c r="E180" s="348"/>
      <c r="F180" s="348"/>
      <c r="G180" s="348"/>
      <c r="H180" s="348"/>
      <c r="I180" s="348"/>
      <c r="J180" s="348"/>
      <c r="K180" s="348"/>
      <c r="L180" s="348"/>
      <c r="M180" s="348"/>
      <c r="N180" s="348"/>
      <c r="O180" s="348"/>
      <c r="P180" s="348"/>
      <c r="Q180" s="348"/>
      <c r="R180" s="348"/>
      <c r="S180" s="348"/>
      <c r="T180" s="348"/>
      <c r="U180" s="348"/>
      <c r="V180" s="348"/>
      <c r="W180" s="348"/>
      <c r="X180" s="348"/>
      <c r="Y180" s="348"/>
      <c r="Z180" s="348"/>
    </row>
    <row r="181" ht="14.25" customHeight="1">
      <c r="A181" s="348"/>
      <c r="B181" s="348"/>
      <c r="C181" s="348"/>
      <c r="D181" s="348"/>
      <c r="E181" s="348"/>
      <c r="F181" s="348"/>
      <c r="G181" s="348"/>
      <c r="H181" s="348"/>
      <c r="I181" s="348"/>
      <c r="J181" s="348"/>
      <c r="K181" s="348"/>
      <c r="L181" s="348"/>
      <c r="M181" s="348"/>
      <c r="N181" s="348"/>
      <c r="O181" s="348"/>
      <c r="P181" s="348"/>
      <c r="Q181" s="348"/>
      <c r="R181" s="348"/>
      <c r="S181" s="348"/>
      <c r="T181" s="348"/>
      <c r="U181" s="348"/>
      <c r="V181" s="348"/>
      <c r="W181" s="348"/>
      <c r="X181" s="348"/>
      <c r="Y181" s="348"/>
      <c r="Z181" s="348"/>
    </row>
    <row r="182" ht="14.25" customHeight="1">
      <c r="A182" s="348"/>
      <c r="B182" s="348"/>
      <c r="C182" s="348"/>
      <c r="D182" s="348"/>
      <c r="E182" s="348"/>
      <c r="F182" s="348"/>
      <c r="G182" s="348"/>
      <c r="H182" s="348"/>
      <c r="I182" s="348"/>
      <c r="J182" s="348"/>
      <c r="K182" s="348"/>
      <c r="L182" s="348"/>
      <c r="M182" s="348"/>
      <c r="N182" s="348"/>
      <c r="O182" s="348"/>
      <c r="P182" s="348"/>
      <c r="Q182" s="348"/>
      <c r="R182" s="348"/>
      <c r="S182" s="348"/>
      <c r="T182" s="348"/>
      <c r="U182" s="348"/>
      <c r="V182" s="348"/>
      <c r="W182" s="348"/>
      <c r="X182" s="348"/>
      <c r="Y182" s="348"/>
      <c r="Z182" s="348"/>
    </row>
    <row r="183" ht="14.25" customHeight="1">
      <c r="A183" s="348"/>
      <c r="B183" s="348"/>
      <c r="C183" s="348"/>
      <c r="D183" s="348"/>
      <c r="E183" s="348"/>
      <c r="F183" s="348"/>
      <c r="G183" s="348"/>
      <c r="H183" s="348"/>
      <c r="I183" s="348"/>
      <c r="J183" s="348"/>
      <c r="K183" s="348"/>
      <c r="L183" s="348"/>
      <c r="M183" s="348"/>
      <c r="N183" s="348"/>
      <c r="O183" s="348"/>
      <c r="P183" s="348"/>
      <c r="Q183" s="348"/>
      <c r="R183" s="348"/>
      <c r="S183" s="348"/>
      <c r="T183" s="348"/>
      <c r="U183" s="348"/>
      <c r="V183" s="348"/>
      <c r="W183" s="348"/>
      <c r="X183" s="348"/>
      <c r="Y183" s="348"/>
      <c r="Z183" s="348"/>
    </row>
    <row r="184" ht="14.25" customHeight="1">
      <c r="A184" s="348"/>
      <c r="B184" s="348"/>
      <c r="C184" s="348"/>
      <c r="D184" s="348"/>
      <c r="E184" s="348"/>
      <c r="F184" s="348"/>
      <c r="G184" s="348"/>
      <c r="H184" s="348"/>
      <c r="I184" s="348"/>
      <c r="J184" s="348"/>
      <c r="K184" s="348"/>
      <c r="L184" s="348"/>
      <c r="M184" s="348"/>
      <c r="N184" s="348"/>
      <c r="O184" s="348"/>
      <c r="P184" s="348"/>
      <c r="Q184" s="348"/>
      <c r="R184" s="348"/>
      <c r="S184" s="348"/>
      <c r="T184" s="348"/>
      <c r="U184" s="348"/>
      <c r="V184" s="348"/>
      <c r="W184" s="348"/>
      <c r="X184" s="348"/>
      <c r="Y184" s="348"/>
      <c r="Z184" s="348"/>
    </row>
    <row r="185" ht="14.25" customHeight="1">
      <c r="A185" s="348"/>
      <c r="B185" s="348"/>
      <c r="C185" s="348"/>
      <c r="D185" s="348"/>
      <c r="E185" s="348"/>
      <c r="F185" s="348"/>
      <c r="G185" s="348"/>
      <c r="H185" s="348"/>
      <c r="I185" s="348"/>
      <c r="J185" s="348"/>
      <c r="K185" s="348"/>
      <c r="L185" s="348"/>
      <c r="M185" s="348"/>
      <c r="N185" s="348"/>
      <c r="O185" s="348"/>
      <c r="P185" s="348"/>
      <c r="Q185" s="348"/>
      <c r="R185" s="348"/>
      <c r="S185" s="348"/>
      <c r="T185" s="348"/>
      <c r="U185" s="348"/>
      <c r="V185" s="348"/>
      <c r="W185" s="348"/>
      <c r="X185" s="348"/>
      <c r="Y185" s="348"/>
      <c r="Z185" s="348"/>
    </row>
    <row r="186" ht="14.25" customHeight="1">
      <c r="A186" s="348"/>
      <c r="B186" s="348"/>
      <c r="C186" s="348"/>
      <c r="D186" s="348"/>
      <c r="E186" s="348"/>
      <c r="F186" s="348"/>
      <c r="G186" s="348"/>
      <c r="H186" s="348"/>
      <c r="I186" s="348"/>
      <c r="J186" s="348"/>
      <c r="K186" s="348"/>
      <c r="L186" s="348"/>
      <c r="M186" s="348"/>
      <c r="N186" s="348"/>
      <c r="O186" s="348"/>
      <c r="P186" s="348"/>
      <c r="Q186" s="348"/>
      <c r="R186" s="348"/>
      <c r="S186" s="348"/>
      <c r="T186" s="348"/>
      <c r="U186" s="348"/>
      <c r="V186" s="348"/>
      <c r="W186" s="348"/>
      <c r="X186" s="348"/>
      <c r="Y186" s="348"/>
      <c r="Z186" s="348"/>
    </row>
    <row r="187" ht="14.25" customHeight="1">
      <c r="A187" s="348"/>
      <c r="B187" s="348"/>
      <c r="C187" s="348"/>
      <c r="D187" s="348"/>
      <c r="E187" s="348"/>
      <c r="F187" s="348"/>
      <c r="G187" s="348"/>
      <c r="H187" s="348"/>
      <c r="I187" s="348"/>
      <c r="J187" s="348"/>
      <c r="K187" s="348"/>
      <c r="L187" s="348"/>
      <c r="M187" s="348"/>
      <c r="N187" s="348"/>
      <c r="O187" s="348"/>
      <c r="P187" s="348"/>
      <c r="Q187" s="348"/>
      <c r="R187" s="348"/>
      <c r="S187" s="348"/>
      <c r="T187" s="348"/>
      <c r="U187" s="348"/>
      <c r="V187" s="348"/>
      <c r="W187" s="348"/>
      <c r="X187" s="348"/>
      <c r="Y187" s="348"/>
      <c r="Z187" s="348"/>
    </row>
    <row r="188" ht="14.25" customHeight="1">
      <c r="A188" s="348"/>
      <c r="B188" s="348"/>
      <c r="C188" s="348"/>
      <c r="D188" s="348"/>
      <c r="E188" s="348"/>
      <c r="F188" s="348"/>
      <c r="G188" s="348"/>
      <c r="H188" s="348"/>
      <c r="I188" s="348"/>
      <c r="J188" s="348"/>
      <c r="K188" s="348"/>
      <c r="L188" s="348"/>
      <c r="M188" s="348"/>
      <c r="N188" s="348"/>
      <c r="O188" s="348"/>
      <c r="P188" s="348"/>
      <c r="Q188" s="348"/>
      <c r="R188" s="348"/>
      <c r="S188" s="348"/>
      <c r="T188" s="348"/>
      <c r="U188" s="348"/>
      <c r="V188" s="348"/>
      <c r="W188" s="348"/>
      <c r="X188" s="348"/>
      <c r="Y188" s="348"/>
      <c r="Z188" s="348"/>
    </row>
    <row r="189" ht="14.25" customHeight="1">
      <c r="A189" s="348"/>
      <c r="B189" s="348"/>
      <c r="C189" s="348"/>
      <c r="D189" s="348"/>
      <c r="E189" s="348"/>
      <c r="F189" s="348"/>
      <c r="G189" s="348"/>
      <c r="H189" s="348"/>
      <c r="I189" s="348"/>
      <c r="J189" s="348"/>
      <c r="K189" s="348"/>
      <c r="L189" s="348"/>
      <c r="M189" s="348"/>
      <c r="N189" s="348"/>
      <c r="O189" s="348"/>
      <c r="P189" s="348"/>
      <c r="Q189" s="348"/>
      <c r="R189" s="348"/>
      <c r="S189" s="348"/>
      <c r="T189" s="348"/>
      <c r="U189" s="348"/>
      <c r="V189" s="348"/>
      <c r="W189" s="348"/>
      <c r="X189" s="348"/>
      <c r="Y189" s="348"/>
      <c r="Z189" s="348"/>
    </row>
    <row r="190" ht="14.25" customHeight="1">
      <c r="A190" s="348"/>
      <c r="B190" s="348"/>
      <c r="C190" s="348"/>
      <c r="D190" s="348"/>
      <c r="E190" s="348"/>
      <c r="F190" s="348"/>
      <c r="G190" s="348"/>
      <c r="H190" s="348"/>
      <c r="I190" s="348"/>
      <c r="J190" s="348"/>
      <c r="K190" s="348"/>
      <c r="L190" s="348"/>
      <c r="M190" s="348"/>
      <c r="N190" s="348"/>
      <c r="O190" s="348"/>
      <c r="P190" s="348"/>
      <c r="Q190" s="348"/>
      <c r="R190" s="348"/>
      <c r="S190" s="348"/>
      <c r="T190" s="348"/>
      <c r="U190" s="348"/>
      <c r="V190" s="348"/>
      <c r="W190" s="348"/>
      <c r="X190" s="348"/>
      <c r="Y190" s="348"/>
      <c r="Z190" s="348"/>
    </row>
    <row r="191" ht="14.25" customHeight="1">
      <c r="A191" s="348"/>
      <c r="B191" s="348"/>
      <c r="C191" s="348"/>
      <c r="D191" s="348"/>
      <c r="E191" s="348"/>
      <c r="F191" s="348"/>
      <c r="G191" s="348"/>
      <c r="H191" s="348"/>
      <c r="I191" s="348"/>
      <c r="J191" s="348"/>
      <c r="K191" s="348"/>
      <c r="L191" s="348"/>
      <c r="M191" s="348"/>
      <c r="N191" s="348"/>
      <c r="O191" s="348"/>
      <c r="P191" s="348"/>
      <c r="Q191" s="348"/>
      <c r="R191" s="348"/>
      <c r="S191" s="348"/>
      <c r="T191" s="348"/>
      <c r="U191" s="348"/>
      <c r="V191" s="348"/>
      <c r="W191" s="348"/>
      <c r="X191" s="348"/>
      <c r="Y191" s="348"/>
      <c r="Z191" s="348"/>
    </row>
    <row r="192" ht="14.25" customHeight="1">
      <c r="A192" s="348"/>
      <c r="B192" s="348"/>
      <c r="C192" s="348"/>
      <c r="D192" s="348"/>
      <c r="E192" s="348"/>
      <c r="F192" s="348"/>
      <c r="G192" s="348"/>
      <c r="H192" s="348"/>
      <c r="I192" s="348"/>
      <c r="J192" s="348"/>
      <c r="K192" s="348"/>
      <c r="L192" s="348"/>
      <c r="M192" s="348"/>
      <c r="N192" s="348"/>
      <c r="O192" s="348"/>
      <c r="P192" s="348"/>
      <c r="Q192" s="348"/>
      <c r="R192" s="348"/>
      <c r="S192" s="348"/>
      <c r="T192" s="348"/>
      <c r="U192" s="348"/>
      <c r="V192" s="348"/>
      <c r="W192" s="348"/>
      <c r="X192" s="348"/>
      <c r="Y192" s="348"/>
      <c r="Z192" s="348"/>
    </row>
    <row r="193" ht="14.25" customHeight="1">
      <c r="A193" s="348"/>
      <c r="B193" s="348"/>
      <c r="C193" s="348"/>
      <c r="D193" s="348"/>
      <c r="E193" s="348"/>
      <c r="F193" s="348"/>
      <c r="G193" s="348"/>
      <c r="H193" s="348"/>
      <c r="I193" s="348"/>
      <c r="J193" s="348"/>
      <c r="K193" s="348"/>
      <c r="L193" s="348"/>
      <c r="M193" s="348"/>
      <c r="N193" s="348"/>
      <c r="O193" s="348"/>
      <c r="P193" s="348"/>
      <c r="Q193" s="348"/>
      <c r="R193" s="348"/>
      <c r="S193" s="348"/>
      <c r="T193" s="348"/>
      <c r="U193" s="348"/>
      <c r="V193" s="348"/>
      <c r="W193" s="348"/>
      <c r="X193" s="348"/>
      <c r="Y193" s="348"/>
      <c r="Z193" s="348"/>
    </row>
    <row r="194" ht="14.25" customHeight="1">
      <c r="A194" s="348"/>
      <c r="B194" s="348"/>
      <c r="C194" s="348"/>
      <c r="D194" s="348"/>
      <c r="E194" s="348"/>
      <c r="F194" s="348"/>
      <c r="G194" s="348"/>
      <c r="H194" s="348"/>
      <c r="I194" s="348"/>
      <c r="J194" s="348"/>
      <c r="K194" s="348"/>
      <c r="L194" s="348"/>
      <c r="M194" s="348"/>
      <c r="N194" s="348"/>
      <c r="O194" s="348"/>
      <c r="P194" s="348"/>
      <c r="Q194" s="348"/>
      <c r="R194" s="348"/>
      <c r="S194" s="348"/>
      <c r="T194" s="348"/>
      <c r="U194" s="348"/>
      <c r="V194" s="348"/>
      <c r="W194" s="348"/>
      <c r="X194" s="348"/>
      <c r="Y194" s="348"/>
      <c r="Z194" s="348"/>
    </row>
    <row r="195" ht="14.25" customHeight="1">
      <c r="A195" s="348"/>
      <c r="B195" s="348"/>
      <c r="C195" s="348"/>
      <c r="D195" s="348"/>
      <c r="E195" s="348"/>
      <c r="F195" s="348"/>
      <c r="G195" s="348"/>
      <c r="H195" s="348"/>
      <c r="I195" s="348"/>
      <c r="J195" s="348"/>
      <c r="K195" s="348"/>
      <c r="L195" s="348"/>
      <c r="M195" s="348"/>
      <c r="N195" s="348"/>
      <c r="O195" s="348"/>
      <c r="P195" s="348"/>
      <c r="Q195" s="348"/>
      <c r="R195" s="348"/>
      <c r="S195" s="348"/>
      <c r="T195" s="348"/>
      <c r="U195" s="348"/>
      <c r="V195" s="348"/>
      <c r="W195" s="348"/>
      <c r="X195" s="348"/>
      <c r="Y195" s="348"/>
      <c r="Z195" s="348"/>
    </row>
    <row r="196" ht="14.25" customHeight="1">
      <c r="A196" s="348"/>
      <c r="B196" s="348"/>
      <c r="C196" s="348"/>
      <c r="D196" s="348"/>
      <c r="E196" s="348"/>
      <c r="F196" s="348"/>
      <c r="G196" s="348"/>
      <c r="H196" s="348"/>
      <c r="I196" s="348"/>
      <c r="J196" s="348"/>
      <c r="K196" s="348"/>
      <c r="L196" s="348"/>
      <c r="M196" s="348"/>
      <c r="N196" s="348"/>
      <c r="O196" s="348"/>
      <c r="P196" s="348"/>
      <c r="Q196" s="348"/>
      <c r="R196" s="348"/>
      <c r="S196" s="348"/>
      <c r="T196" s="348"/>
      <c r="U196" s="348"/>
      <c r="V196" s="348"/>
      <c r="W196" s="348"/>
      <c r="X196" s="348"/>
      <c r="Y196" s="348"/>
      <c r="Z196" s="348"/>
    </row>
    <row r="197" ht="14.25" customHeight="1">
      <c r="A197" s="348"/>
      <c r="B197" s="348"/>
      <c r="C197" s="348"/>
      <c r="D197" s="348"/>
      <c r="E197" s="348"/>
      <c r="F197" s="348"/>
      <c r="G197" s="348"/>
      <c r="H197" s="348"/>
      <c r="I197" s="348"/>
      <c r="J197" s="348"/>
      <c r="K197" s="348"/>
      <c r="L197" s="348"/>
      <c r="M197" s="348"/>
      <c r="N197" s="348"/>
      <c r="O197" s="348"/>
      <c r="P197" s="348"/>
      <c r="Q197" s="348"/>
      <c r="R197" s="348"/>
      <c r="S197" s="348"/>
      <c r="T197" s="348"/>
      <c r="U197" s="348"/>
      <c r="V197" s="348"/>
      <c r="W197" s="348"/>
      <c r="X197" s="348"/>
      <c r="Y197" s="348"/>
      <c r="Z197" s="348"/>
    </row>
    <row r="198" ht="14.25" customHeight="1">
      <c r="A198" s="348"/>
      <c r="B198" s="348"/>
      <c r="C198" s="348"/>
      <c r="D198" s="348"/>
      <c r="E198" s="348"/>
      <c r="F198" s="348"/>
      <c r="G198" s="348"/>
      <c r="H198" s="348"/>
      <c r="I198" s="348"/>
      <c r="J198" s="348"/>
      <c r="K198" s="348"/>
      <c r="L198" s="348"/>
      <c r="M198" s="348"/>
      <c r="N198" s="348"/>
      <c r="O198" s="348"/>
      <c r="P198" s="348"/>
      <c r="Q198" s="348"/>
      <c r="R198" s="348"/>
      <c r="S198" s="348"/>
      <c r="T198" s="348"/>
      <c r="U198" s="348"/>
      <c r="V198" s="348"/>
      <c r="W198" s="348"/>
      <c r="X198" s="348"/>
      <c r="Y198" s="348"/>
      <c r="Z198" s="348"/>
    </row>
    <row r="199" ht="14.25" customHeight="1">
      <c r="A199" s="348"/>
      <c r="B199" s="348"/>
      <c r="C199" s="348"/>
      <c r="D199" s="348"/>
      <c r="E199" s="348"/>
      <c r="F199" s="348"/>
      <c r="G199" s="348"/>
      <c r="H199" s="348"/>
      <c r="I199" s="348"/>
      <c r="J199" s="348"/>
      <c r="K199" s="348"/>
      <c r="L199" s="348"/>
      <c r="M199" s="348"/>
      <c r="N199" s="348"/>
      <c r="O199" s="348"/>
      <c r="P199" s="348"/>
      <c r="Q199" s="348"/>
      <c r="R199" s="348"/>
      <c r="S199" s="348"/>
      <c r="T199" s="348"/>
      <c r="U199" s="348"/>
      <c r="V199" s="348"/>
      <c r="W199" s="348"/>
      <c r="X199" s="348"/>
      <c r="Y199" s="348"/>
      <c r="Z199" s="348"/>
    </row>
    <row r="200" ht="14.25" customHeight="1">
      <c r="A200" s="348"/>
      <c r="B200" s="348"/>
      <c r="C200" s="348"/>
      <c r="D200" s="348"/>
      <c r="E200" s="348"/>
      <c r="F200" s="348"/>
      <c r="G200" s="348"/>
      <c r="H200" s="348"/>
      <c r="I200" s="348"/>
      <c r="J200" s="348"/>
      <c r="K200" s="348"/>
      <c r="L200" s="348"/>
      <c r="M200" s="348"/>
      <c r="N200" s="348"/>
      <c r="O200" s="348"/>
      <c r="P200" s="348"/>
      <c r="Q200" s="348"/>
      <c r="R200" s="348"/>
      <c r="S200" s="348"/>
      <c r="T200" s="348"/>
      <c r="U200" s="348"/>
      <c r="V200" s="348"/>
      <c r="W200" s="348"/>
      <c r="X200" s="348"/>
      <c r="Y200" s="348"/>
      <c r="Z200" s="348"/>
    </row>
    <row r="201" ht="14.25" customHeight="1">
      <c r="A201" s="348"/>
      <c r="B201" s="348"/>
      <c r="C201" s="348"/>
      <c r="D201" s="348"/>
      <c r="E201" s="348"/>
      <c r="F201" s="348"/>
      <c r="G201" s="348"/>
      <c r="H201" s="348"/>
      <c r="I201" s="348"/>
      <c r="J201" s="348"/>
      <c r="K201" s="348"/>
      <c r="L201" s="348"/>
      <c r="M201" s="348"/>
      <c r="N201" s="348"/>
      <c r="O201" s="348"/>
      <c r="P201" s="348"/>
      <c r="Q201" s="348"/>
      <c r="R201" s="348"/>
      <c r="S201" s="348"/>
      <c r="T201" s="348"/>
      <c r="U201" s="348"/>
      <c r="V201" s="348"/>
      <c r="W201" s="348"/>
      <c r="X201" s="348"/>
      <c r="Y201" s="348"/>
      <c r="Z201" s="348"/>
    </row>
    <row r="202" ht="14.25" customHeight="1">
      <c r="A202" s="348"/>
      <c r="B202" s="348"/>
      <c r="C202" s="348"/>
      <c r="D202" s="348"/>
      <c r="E202" s="348"/>
      <c r="F202" s="348"/>
      <c r="G202" s="348"/>
      <c r="H202" s="348"/>
      <c r="I202" s="348"/>
      <c r="J202" s="348"/>
      <c r="K202" s="348"/>
      <c r="L202" s="348"/>
      <c r="M202" s="348"/>
      <c r="N202" s="348"/>
      <c r="O202" s="348"/>
      <c r="P202" s="348"/>
      <c r="Q202" s="348"/>
      <c r="R202" s="348"/>
      <c r="S202" s="348"/>
      <c r="T202" s="348"/>
      <c r="U202" s="348"/>
      <c r="V202" s="348"/>
      <c r="W202" s="348"/>
      <c r="X202" s="348"/>
      <c r="Y202" s="348"/>
      <c r="Z202" s="348"/>
    </row>
    <row r="203" ht="14.25" customHeight="1">
      <c r="A203" s="348"/>
      <c r="B203" s="348"/>
      <c r="C203" s="348"/>
      <c r="D203" s="348"/>
      <c r="E203" s="348"/>
      <c r="F203" s="348"/>
      <c r="G203" s="348"/>
      <c r="H203" s="348"/>
      <c r="I203" s="348"/>
      <c r="J203" s="348"/>
      <c r="K203" s="348"/>
      <c r="L203" s="348"/>
      <c r="M203" s="348"/>
      <c r="N203" s="348"/>
      <c r="O203" s="348"/>
      <c r="P203" s="348"/>
      <c r="Q203" s="348"/>
      <c r="R203" s="348"/>
      <c r="S203" s="348"/>
      <c r="T203" s="348"/>
      <c r="U203" s="348"/>
      <c r="V203" s="348"/>
      <c r="W203" s="348"/>
      <c r="X203" s="348"/>
      <c r="Y203" s="348"/>
      <c r="Z203" s="348"/>
    </row>
    <row r="204" ht="14.25" customHeight="1">
      <c r="A204" s="348"/>
      <c r="B204" s="348"/>
      <c r="C204" s="348"/>
      <c r="D204" s="348"/>
      <c r="E204" s="348"/>
      <c r="F204" s="348"/>
      <c r="G204" s="348"/>
      <c r="H204" s="348"/>
      <c r="I204" s="348"/>
      <c r="J204" s="348"/>
      <c r="K204" s="348"/>
      <c r="L204" s="348"/>
      <c r="M204" s="348"/>
      <c r="N204" s="348"/>
      <c r="O204" s="348"/>
      <c r="P204" s="348"/>
      <c r="Q204" s="348"/>
      <c r="R204" s="348"/>
      <c r="S204" s="348"/>
      <c r="T204" s="348"/>
      <c r="U204" s="348"/>
      <c r="V204" s="348"/>
      <c r="W204" s="348"/>
      <c r="X204" s="348"/>
      <c r="Y204" s="348"/>
      <c r="Z204" s="348"/>
    </row>
    <row r="205" ht="14.25" customHeight="1">
      <c r="A205" s="348"/>
      <c r="B205" s="348"/>
      <c r="C205" s="348"/>
      <c r="D205" s="348"/>
      <c r="E205" s="348"/>
      <c r="F205" s="348"/>
      <c r="G205" s="348"/>
      <c r="H205" s="348"/>
      <c r="I205" s="348"/>
      <c r="J205" s="348"/>
      <c r="K205" s="348"/>
      <c r="L205" s="348"/>
      <c r="M205" s="348"/>
      <c r="N205" s="348"/>
      <c r="O205" s="348"/>
      <c r="P205" s="348"/>
      <c r="Q205" s="348"/>
      <c r="R205" s="348"/>
      <c r="S205" s="348"/>
      <c r="T205" s="348"/>
      <c r="U205" s="348"/>
      <c r="V205" s="348"/>
      <c r="W205" s="348"/>
      <c r="X205" s="348"/>
      <c r="Y205" s="348"/>
      <c r="Z205" s="348"/>
    </row>
    <row r="206" ht="14.25" customHeight="1">
      <c r="A206" s="348"/>
      <c r="B206" s="348"/>
      <c r="C206" s="348"/>
      <c r="D206" s="348"/>
      <c r="E206" s="348"/>
      <c r="F206" s="348"/>
      <c r="G206" s="348"/>
      <c r="H206" s="348"/>
      <c r="I206" s="348"/>
      <c r="J206" s="348"/>
      <c r="K206" s="348"/>
      <c r="L206" s="348"/>
      <c r="M206" s="348"/>
      <c r="N206" s="348"/>
      <c r="O206" s="348"/>
      <c r="P206" s="348"/>
      <c r="Q206" s="348"/>
      <c r="R206" s="348"/>
      <c r="S206" s="348"/>
      <c r="T206" s="348"/>
      <c r="U206" s="348"/>
      <c r="V206" s="348"/>
      <c r="W206" s="348"/>
      <c r="X206" s="348"/>
      <c r="Y206" s="348"/>
      <c r="Z206" s="348"/>
    </row>
    <row r="207" ht="14.25" customHeight="1">
      <c r="A207" s="348"/>
      <c r="B207" s="348"/>
      <c r="C207" s="348"/>
      <c r="D207" s="348"/>
      <c r="E207" s="348"/>
      <c r="F207" s="348"/>
      <c r="G207" s="348"/>
      <c r="H207" s="348"/>
      <c r="I207" s="348"/>
      <c r="J207" s="348"/>
      <c r="K207" s="348"/>
      <c r="L207" s="348"/>
      <c r="M207" s="348"/>
      <c r="N207" s="348"/>
      <c r="O207" s="348"/>
      <c r="P207" s="348"/>
      <c r="Q207" s="348"/>
      <c r="R207" s="348"/>
      <c r="S207" s="348"/>
      <c r="T207" s="348"/>
      <c r="U207" s="348"/>
      <c r="V207" s="348"/>
      <c r="W207" s="348"/>
      <c r="X207" s="348"/>
      <c r="Y207" s="348"/>
      <c r="Z207" s="348"/>
    </row>
    <row r="208" ht="14.25" customHeight="1">
      <c r="A208" s="348"/>
      <c r="B208" s="348"/>
      <c r="C208" s="348"/>
      <c r="D208" s="348"/>
      <c r="E208" s="348"/>
      <c r="F208" s="348"/>
      <c r="G208" s="348"/>
      <c r="H208" s="348"/>
      <c r="I208" s="348"/>
      <c r="J208" s="348"/>
      <c r="K208" s="348"/>
      <c r="L208" s="348"/>
      <c r="M208" s="348"/>
      <c r="N208" s="348"/>
      <c r="O208" s="348"/>
      <c r="P208" s="348"/>
      <c r="Q208" s="348"/>
      <c r="R208" s="348"/>
      <c r="S208" s="348"/>
      <c r="T208" s="348"/>
      <c r="U208" s="348"/>
      <c r="V208" s="348"/>
      <c r="W208" s="348"/>
      <c r="X208" s="348"/>
      <c r="Y208" s="348"/>
      <c r="Z208" s="348"/>
    </row>
    <row r="209" ht="14.25" customHeight="1">
      <c r="A209" s="348"/>
      <c r="B209" s="348"/>
      <c r="C209" s="348"/>
      <c r="D209" s="348"/>
      <c r="E209" s="348"/>
      <c r="F209" s="348"/>
      <c r="G209" s="348"/>
      <c r="H209" s="348"/>
      <c r="I209" s="348"/>
      <c r="J209" s="348"/>
      <c r="K209" s="348"/>
      <c r="L209" s="348"/>
      <c r="M209" s="348"/>
      <c r="N209" s="348"/>
      <c r="O209" s="348"/>
      <c r="P209" s="348"/>
      <c r="Q209" s="348"/>
      <c r="R209" s="348"/>
      <c r="S209" s="348"/>
      <c r="T209" s="348"/>
      <c r="U209" s="348"/>
      <c r="V209" s="348"/>
      <c r="W209" s="348"/>
      <c r="X209" s="348"/>
      <c r="Y209" s="348"/>
      <c r="Z209" s="348"/>
    </row>
    <row r="210" ht="14.25" customHeight="1">
      <c r="A210" s="348"/>
      <c r="B210" s="348"/>
      <c r="C210" s="348"/>
      <c r="D210" s="348"/>
      <c r="E210" s="348"/>
      <c r="F210" s="348"/>
      <c r="G210" s="348"/>
      <c r="H210" s="348"/>
      <c r="I210" s="348"/>
      <c r="J210" s="348"/>
      <c r="K210" s="348"/>
      <c r="L210" s="348"/>
      <c r="M210" s="348"/>
      <c r="N210" s="348"/>
      <c r="O210" s="348"/>
      <c r="P210" s="348"/>
      <c r="Q210" s="348"/>
      <c r="R210" s="348"/>
      <c r="S210" s="348"/>
      <c r="T210" s="348"/>
      <c r="U210" s="348"/>
      <c r="V210" s="348"/>
      <c r="W210" s="348"/>
      <c r="X210" s="348"/>
      <c r="Y210" s="348"/>
      <c r="Z210" s="348"/>
    </row>
    <row r="211" ht="14.25" customHeight="1">
      <c r="A211" s="348"/>
      <c r="B211" s="348"/>
      <c r="C211" s="348"/>
      <c r="D211" s="348"/>
      <c r="E211" s="348"/>
      <c r="F211" s="348"/>
      <c r="G211" s="348"/>
      <c r="H211" s="348"/>
      <c r="I211" s="348"/>
      <c r="J211" s="348"/>
      <c r="K211" s="348"/>
      <c r="L211" s="348"/>
      <c r="M211" s="348"/>
      <c r="N211" s="348"/>
      <c r="O211" s="348"/>
      <c r="P211" s="348"/>
      <c r="Q211" s="348"/>
      <c r="R211" s="348"/>
      <c r="S211" s="348"/>
      <c r="T211" s="348"/>
      <c r="U211" s="348"/>
      <c r="V211" s="348"/>
      <c r="W211" s="348"/>
      <c r="X211" s="348"/>
      <c r="Y211" s="348"/>
      <c r="Z211" s="348"/>
    </row>
    <row r="212" ht="14.25" customHeight="1">
      <c r="A212" s="348"/>
      <c r="B212" s="348"/>
      <c r="C212" s="348"/>
      <c r="D212" s="348"/>
      <c r="E212" s="348"/>
      <c r="F212" s="348"/>
      <c r="G212" s="348"/>
      <c r="H212" s="348"/>
      <c r="I212" s="348"/>
      <c r="J212" s="348"/>
      <c r="K212" s="348"/>
      <c r="L212" s="348"/>
      <c r="M212" s="348"/>
      <c r="N212" s="348"/>
      <c r="O212" s="348"/>
      <c r="P212" s="348"/>
      <c r="Q212" s="348"/>
      <c r="R212" s="348"/>
      <c r="S212" s="348"/>
      <c r="T212" s="348"/>
      <c r="U212" s="348"/>
      <c r="V212" s="348"/>
      <c r="W212" s="348"/>
      <c r="X212" s="348"/>
      <c r="Y212" s="348"/>
      <c r="Z212" s="348"/>
    </row>
    <row r="213" ht="14.25" customHeight="1">
      <c r="A213" s="348"/>
      <c r="B213" s="348"/>
      <c r="C213" s="348"/>
      <c r="D213" s="348"/>
      <c r="E213" s="348"/>
      <c r="F213" s="348"/>
      <c r="G213" s="348"/>
      <c r="H213" s="348"/>
      <c r="I213" s="348"/>
      <c r="J213" s="348"/>
      <c r="K213" s="348"/>
      <c r="L213" s="348"/>
      <c r="M213" s="348"/>
      <c r="N213" s="348"/>
      <c r="O213" s="348"/>
      <c r="P213" s="348"/>
      <c r="Q213" s="348"/>
      <c r="R213" s="348"/>
      <c r="S213" s="348"/>
      <c r="T213" s="348"/>
      <c r="U213" s="348"/>
      <c r="V213" s="348"/>
      <c r="W213" s="348"/>
      <c r="X213" s="348"/>
      <c r="Y213" s="348"/>
      <c r="Z213" s="348"/>
    </row>
    <row r="214" ht="14.25" customHeight="1">
      <c r="A214" s="348"/>
      <c r="B214" s="348"/>
      <c r="C214" s="348"/>
      <c r="D214" s="348"/>
      <c r="E214" s="348"/>
      <c r="F214" s="348"/>
      <c r="G214" s="348"/>
      <c r="H214" s="348"/>
      <c r="I214" s="348"/>
      <c r="J214" s="348"/>
      <c r="K214" s="348"/>
      <c r="L214" s="348"/>
      <c r="M214" s="348"/>
      <c r="N214" s="348"/>
      <c r="O214" s="348"/>
      <c r="P214" s="348"/>
      <c r="Q214" s="348"/>
      <c r="R214" s="348"/>
      <c r="S214" s="348"/>
      <c r="T214" s="348"/>
      <c r="U214" s="348"/>
      <c r="V214" s="348"/>
      <c r="W214" s="348"/>
      <c r="X214" s="348"/>
      <c r="Y214" s="348"/>
      <c r="Z214" s="348"/>
    </row>
    <row r="215" ht="14.25" customHeight="1">
      <c r="A215" s="348"/>
      <c r="B215" s="348"/>
      <c r="C215" s="348"/>
      <c r="D215" s="348"/>
      <c r="E215" s="348"/>
      <c r="F215" s="348"/>
      <c r="G215" s="348"/>
      <c r="H215" s="348"/>
      <c r="I215" s="348"/>
      <c r="J215" s="348"/>
      <c r="K215" s="348"/>
      <c r="L215" s="348"/>
      <c r="M215" s="348"/>
      <c r="N215" s="348"/>
      <c r="O215" s="348"/>
      <c r="P215" s="348"/>
      <c r="Q215" s="348"/>
      <c r="R215" s="348"/>
      <c r="S215" s="348"/>
      <c r="T215" s="348"/>
      <c r="U215" s="348"/>
      <c r="V215" s="348"/>
      <c r="W215" s="348"/>
      <c r="X215" s="348"/>
      <c r="Y215" s="348"/>
      <c r="Z215" s="348"/>
    </row>
    <row r="216" ht="14.25" customHeight="1">
      <c r="A216" s="348"/>
      <c r="B216" s="348"/>
      <c r="C216" s="348"/>
      <c r="D216" s="348"/>
      <c r="E216" s="348"/>
      <c r="F216" s="348"/>
      <c r="G216" s="348"/>
      <c r="H216" s="348"/>
      <c r="I216" s="348"/>
      <c r="J216" s="348"/>
      <c r="K216" s="348"/>
      <c r="L216" s="348"/>
      <c r="M216" s="348"/>
      <c r="N216" s="348"/>
      <c r="O216" s="348"/>
      <c r="P216" s="348"/>
      <c r="Q216" s="348"/>
      <c r="R216" s="348"/>
      <c r="S216" s="348"/>
      <c r="T216" s="348"/>
      <c r="U216" s="348"/>
      <c r="V216" s="348"/>
      <c r="W216" s="348"/>
      <c r="X216" s="348"/>
      <c r="Y216" s="348"/>
      <c r="Z216" s="348"/>
    </row>
    <row r="217" ht="14.25" customHeight="1">
      <c r="A217" s="348"/>
      <c r="B217" s="348"/>
      <c r="C217" s="348"/>
      <c r="D217" s="348"/>
      <c r="E217" s="348"/>
      <c r="F217" s="348"/>
      <c r="G217" s="348"/>
      <c r="H217" s="348"/>
      <c r="I217" s="348"/>
      <c r="J217" s="348"/>
      <c r="K217" s="348"/>
      <c r="L217" s="348"/>
      <c r="M217" s="348"/>
      <c r="N217" s="348"/>
      <c r="O217" s="348"/>
      <c r="P217" s="348"/>
      <c r="Q217" s="348"/>
      <c r="R217" s="348"/>
      <c r="S217" s="348"/>
      <c r="T217" s="348"/>
      <c r="U217" s="348"/>
      <c r="V217" s="348"/>
      <c r="W217" s="348"/>
      <c r="X217" s="348"/>
      <c r="Y217" s="348"/>
      <c r="Z217" s="348"/>
    </row>
    <row r="218" ht="14.25" customHeight="1">
      <c r="A218" s="348"/>
      <c r="B218" s="348"/>
      <c r="C218" s="348"/>
      <c r="D218" s="348"/>
      <c r="E218" s="348"/>
      <c r="F218" s="348"/>
      <c r="G218" s="348"/>
      <c r="H218" s="348"/>
      <c r="I218" s="348"/>
      <c r="J218" s="348"/>
      <c r="K218" s="348"/>
      <c r="L218" s="348"/>
      <c r="M218" s="348"/>
      <c r="N218" s="348"/>
      <c r="O218" s="348"/>
      <c r="P218" s="348"/>
      <c r="Q218" s="348"/>
      <c r="R218" s="348"/>
      <c r="S218" s="348"/>
      <c r="T218" s="348"/>
      <c r="U218" s="348"/>
      <c r="V218" s="348"/>
      <c r="W218" s="348"/>
      <c r="X218" s="348"/>
      <c r="Y218" s="348"/>
      <c r="Z218" s="348"/>
    </row>
    <row r="219" ht="14.25" customHeight="1">
      <c r="A219" s="348"/>
      <c r="B219" s="348"/>
      <c r="C219" s="348"/>
      <c r="D219" s="348"/>
      <c r="E219" s="348"/>
      <c r="F219" s="348"/>
      <c r="G219" s="348"/>
      <c r="H219" s="348"/>
      <c r="I219" s="348"/>
      <c r="J219" s="348"/>
      <c r="K219" s="348"/>
      <c r="L219" s="348"/>
      <c r="M219" s="348"/>
      <c r="N219" s="348"/>
      <c r="O219" s="348"/>
      <c r="P219" s="348"/>
      <c r="Q219" s="348"/>
      <c r="R219" s="348"/>
      <c r="S219" s="348"/>
      <c r="T219" s="348"/>
      <c r="U219" s="348"/>
      <c r="V219" s="348"/>
      <c r="W219" s="348"/>
      <c r="X219" s="348"/>
      <c r="Y219" s="348"/>
      <c r="Z219" s="348"/>
    </row>
    <row r="220" ht="14.25" customHeight="1">
      <c r="A220" s="348"/>
      <c r="B220" s="348"/>
      <c r="C220" s="348"/>
      <c r="D220" s="348"/>
      <c r="E220" s="348"/>
      <c r="F220" s="348"/>
      <c r="G220" s="348"/>
      <c r="H220" s="348"/>
      <c r="I220" s="348"/>
      <c r="J220" s="348"/>
      <c r="K220" s="348"/>
      <c r="L220" s="348"/>
      <c r="M220" s="348"/>
      <c r="N220" s="348"/>
      <c r="O220" s="348"/>
      <c r="P220" s="348"/>
      <c r="Q220" s="348"/>
      <c r="R220" s="348"/>
      <c r="S220" s="348"/>
      <c r="T220" s="348"/>
      <c r="U220" s="348"/>
      <c r="V220" s="348"/>
      <c r="W220" s="348"/>
      <c r="X220" s="348"/>
      <c r="Y220" s="348"/>
      <c r="Z220" s="348"/>
    </row>
    <row r="221" ht="14.25" customHeight="1">
      <c r="A221" s="348"/>
      <c r="B221" s="348"/>
      <c r="C221" s="348"/>
      <c r="D221" s="348"/>
      <c r="E221" s="348"/>
      <c r="F221" s="348"/>
      <c r="G221" s="348"/>
      <c r="H221" s="348"/>
      <c r="I221" s="348"/>
      <c r="J221" s="348"/>
      <c r="K221" s="348"/>
      <c r="L221" s="348"/>
      <c r="M221" s="348"/>
      <c r="N221" s="348"/>
      <c r="O221" s="348"/>
      <c r="P221" s="348"/>
      <c r="Q221" s="348"/>
      <c r="R221" s="348"/>
      <c r="S221" s="348"/>
      <c r="T221" s="348"/>
      <c r="U221" s="348"/>
      <c r="V221" s="348"/>
      <c r="W221" s="348"/>
      <c r="X221" s="348"/>
      <c r="Y221" s="348"/>
      <c r="Z221" s="348"/>
    </row>
    <row r="222" ht="14.25" customHeight="1">
      <c r="A222" s="348"/>
      <c r="B222" s="348"/>
      <c r="C222" s="348"/>
      <c r="D222" s="348"/>
      <c r="E222" s="348"/>
      <c r="F222" s="348"/>
      <c r="G222" s="348"/>
      <c r="H222" s="348"/>
      <c r="I222" s="348"/>
      <c r="J222" s="348"/>
      <c r="K222" s="348"/>
      <c r="L222" s="348"/>
      <c r="M222" s="348"/>
      <c r="N222" s="348"/>
      <c r="O222" s="348"/>
      <c r="P222" s="348"/>
      <c r="Q222" s="348"/>
      <c r="R222" s="348"/>
      <c r="S222" s="348"/>
      <c r="T222" s="348"/>
      <c r="U222" s="348"/>
      <c r="V222" s="348"/>
      <c r="W222" s="348"/>
      <c r="X222" s="348"/>
      <c r="Y222" s="348"/>
      <c r="Z222" s="348"/>
    </row>
    <row r="223" ht="14.25" customHeight="1">
      <c r="A223" s="348"/>
      <c r="B223" s="348"/>
      <c r="C223" s="348"/>
      <c r="D223" s="348"/>
      <c r="E223" s="348"/>
      <c r="F223" s="348"/>
      <c r="G223" s="348"/>
      <c r="H223" s="348"/>
      <c r="I223" s="348"/>
      <c r="J223" s="348"/>
      <c r="K223" s="348"/>
      <c r="L223" s="348"/>
      <c r="M223" s="348"/>
      <c r="N223" s="348"/>
      <c r="O223" s="348"/>
      <c r="P223" s="348"/>
      <c r="Q223" s="348"/>
      <c r="R223" s="348"/>
      <c r="S223" s="348"/>
      <c r="T223" s="348"/>
      <c r="U223" s="348"/>
      <c r="V223" s="348"/>
      <c r="W223" s="348"/>
      <c r="X223" s="348"/>
      <c r="Y223" s="348"/>
      <c r="Z223" s="348"/>
    </row>
    <row r="224" ht="14.25" customHeight="1">
      <c r="A224" s="348"/>
      <c r="B224" s="348"/>
      <c r="C224" s="348"/>
      <c r="D224" s="348"/>
      <c r="E224" s="348"/>
      <c r="F224" s="348"/>
      <c r="G224" s="348"/>
      <c r="H224" s="348"/>
      <c r="I224" s="348"/>
      <c r="J224" s="348"/>
      <c r="K224" s="348"/>
      <c r="L224" s="348"/>
      <c r="M224" s="348"/>
      <c r="N224" s="348"/>
      <c r="O224" s="348"/>
      <c r="P224" s="348"/>
      <c r="Q224" s="348"/>
      <c r="R224" s="348"/>
      <c r="S224" s="348"/>
      <c r="T224" s="348"/>
      <c r="U224" s="348"/>
      <c r="V224" s="348"/>
      <c r="W224" s="348"/>
      <c r="X224" s="348"/>
      <c r="Y224" s="348"/>
      <c r="Z224" s="348"/>
    </row>
    <row r="225" ht="14.25" customHeight="1">
      <c r="A225" s="348"/>
      <c r="B225" s="348"/>
      <c r="C225" s="348"/>
      <c r="D225" s="348"/>
      <c r="E225" s="348"/>
      <c r="F225" s="348"/>
      <c r="G225" s="348"/>
      <c r="H225" s="348"/>
      <c r="I225" s="348"/>
      <c r="J225" s="348"/>
      <c r="K225" s="348"/>
      <c r="L225" s="348"/>
      <c r="M225" s="348"/>
      <c r="N225" s="348"/>
      <c r="O225" s="348"/>
      <c r="P225" s="348"/>
      <c r="Q225" s="348"/>
      <c r="R225" s="348"/>
      <c r="S225" s="348"/>
      <c r="T225" s="348"/>
      <c r="U225" s="348"/>
      <c r="V225" s="348"/>
      <c r="W225" s="348"/>
      <c r="X225" s="348"/>
      <c r="Y225" s="348"/>
      <c r="Z225" s="348"/>
    </row>
    <row r="226" ht="14.25" customHeight="1">
      <c r="A226" s="348"/>
      <c r="B226" s="348"/>
      <c r="C226" s="348"/>
      <c r="D226" s="348"/>
      <c r="E226" s="348"/>
      <c r="F226" s="348"/>
      <c r="G226" s="348"/>
      <c r="H226" s="348"/>
      <c r="I226" s="348"/>
      <c r="J226" s="348"/>
      <c r="K226" s="348"/>
      <c r="L226" s="348"/>
      <c r="M226" s="348"/>
      <c r="N226" s="348"/>
      <c r="O226" s="348"/>
      <c r="P226" s="348"/>
      <c r="Q226" s="348"/>
      <c r="R226" s="348"/>
      <c r="S226" s="348"/>
      <c r="T226" s="348"/>
      <c r="U226" s="348"/>
      <c r="V226" s="348"/>
      <c r="W226" s="348"/>
      <c r="X226" s="348"/>
      <c r="Y226" s="348"/>
      <c r="Z226" s="348"/>
    </row>
    <row r="227" ht="14.25" customHeight="1">
      <c r="A227" s="348"/>
      <c r="B227" s="348"/>
      <c r="C227" s="348"/>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row>
    <row r="228" ht="14.25" customHeight="1">
      <c r="A228" s="348"/>
      <c r="B228" s="348"/>
      <c r="C228" s="348"/>
      <c r="D228" s="348"/>
      <c r="E228" s="348"/>
      <c r="F228" s="348"/>
      <c r="G228" s="348"/>
      <c r="H228" s="348"/>
      <c r="I228" s="348"/>
      <c r="J228" s="348"/>
      <c r="K228" s="348"/>
      <c r="L228" s="348"/>
      <c r="M228" s="348"/>
      <c r="N228" s="348"/>
      <c r="O228" s="348"/>
      <c r="P228" s="348"/>
      <c r="Q228" s="348"/>
      <c r="R228" s="348"/>
      <c r="S228" s="348"/>
      <c r="T228" s="348"/>
      <c r="U228" s="348"/>
      <c r="V228" s="348"/>
      <c r="W228" s="348"/>
      <c r="X228" s="348"/>
      <c r="Y228" s="348"/>
      <c r="Z228" s="348"/>
    </row>
    <row r="229" ht="14.25" customHeight="1">
      <c r="A229" s="348"/>
      <c r="B229" s="348"/>
      <c r="C229" s="348"/>
      <c r="D229" s="348"/>
      <c r="E229" s="348"/>
      <c r="F229" s="348"/>
      <c r="G229" s="348"/>
      <c r="H229" s="348"/>
      <c r="I229" s="348"/>
      <c r="J229" s="348"/>
      <c r="K229" s="348"/>
      <c r="L229" s="348"/>
      <c r="M229" s="348"/>
      <c r="N229" s="348"/>
      <c r="O229" s="348"/>
      <c r="P229" s="348"/>
      <c r="Q229" s="348"/>
      <c r="R229" s="348"/>
      <c r="S229" s="348"/>
      <c r="T229" s="348"/>
      <c r="U229" s="348"/>
      <c r="V229" s="348"/>
      <c r="W229" s="348"/>
      <c r="X229" s="348"/>
      <c r="Y229" s="348"/>
      <c r="Z229" s="348"/>
    </row>
    <row r="230" ht="14.25" customHeight="1">
      <c r="A230" s="348"/>
      <c r="B230" s="348"/>
      <c r="C230" s="348"/>
      <c r="D230" s="348"/>
      <c r="E230" s="348"/>
      <c r="F230" s="348"/>
      <c r="G230" s="348"/>
      <c r="H230" s="348"/>
      <c r="I230" s="348"/>
      <c r="J230" s="348"/>
      <c r="K230" s="348"/>
      <c r="L230" s="348"/>
      <c r="M230" s="348"/>
      <c r="N230" s="348"/>
      <c r="O230" s="348"/>
      <c r="P230" s="348"/>
      <c r="Q230" s="348"/>
      <c r="R230" s="348"/>
      <c r="S230" s="348"/>
      <c r="T230" s="348"/>
      <c r="U230" s="348"/>
      <c r="V230" s="348"/>
      <c r="W230" s="348"/>
      <c r="X230" s="348"/>
      <c r="Y230" s="348"/>
      <c r="Z230" s="348"/>
    </row>
    <row r="231" ht="14.25" customHeight="1">
      <c r="A231" s="348"/>
      <c r="B231" s="348"/>
      <c r="C231" s="348"/>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row>
    <row r="232" ht="14.25" customHeight="1">
      <c r="A232" s="348"/>
      <c r="B232" s="348"/>
      <c r="C232" s="348"/>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row>
    <row r="233" ht="14.25" customHeight="1">
      <c r="A233" s="348"/>
      <c r="B233" s="348"/>
      <c r="C233" s="348"/>
      <c r="D233" s="348"/>
      <c r="E233" s="348"/>
      <c r="F233" s="348"/>
      <c r="G233" s="348"/>
      <c r="H233" s="348"/>
      <c r="I233" s="348"/>
      <c r="J233" s="348"/>
      <c r="K233" s="348"/>
      <c r="L233" s="348"/>
      <c r="M233" s="348"/>
      <c r="N233" s="348"/>
      <c r="O233" s="348"/>
      <c r="P233" s="348"/>
      <c r="Q233" s="348"/>
      <c r="R233" s="348"/>
      <c r="S233" s="348"/>
      <c r="T233" s="348"/>
      <c r="U233" s="348"/>
      <c r="V233" s="348"/>
      <c r="W233" s="348"/>
      <c r="X233" s="348"/>
      <c r="Y233" s="348"/>
      <c r="Z233" s="348"/>
    </row>
    <row r="234" ht="14.25" customHeight="1">
      <c r="A234" s="348"/>
      <c r="B234" s="348"/>
      <c r="C234" s="348"/>
      <c r="D234" s="348"/>
      <c r="E234" s="348"/>
      <c r="F234" s="348"/>
      <c r="G234" s="348"/>
      <c r="H234" s="348"/>
      <c r="I234" s="348"/>
      <c r="J234" s="348"/>
      <c r="K234" s="348"/>
      <c r="L234" s="348"/>
      <c r="M234" s="348"/>
      <c r="N234" s="348"/>
      <c r="O234" s="348"/>
      <c r="P234" s="348"/>
      <c r="Q234" s="348"/>
      <c r="R234" s="348"/>
      <c r="S234" s="348"/>
      <c r="T234" s="348"/>
      <c r="U234" s="348"/>
      <c r="V234" s="348"/>
      <c r="W234" s="348"/>
      <c r="X234" s="348"/>
      <c r="Y234" s="348"/>
      <c r="Z234" s="348"/>
    </row>
    <row r="235" ht="14.25" customHeight="1">
      <c r="A235" s="348"/>
      <c r="B235" s="348"/>
      <c r="C235" s="348"/>
      <c r="D235" s="348"/>
      <c r="E235" s="348"/>
      <c r="F235" s="348"/>
      <c r="G235" s="348"/>
      <c r="H235" s="348"/>
      <c r="I235" s="348"/>
      <c r="J235" s="348"/>
      <c r="K235" s="348"/>
      <c r="L235" s="348"/>
      <c r="M235" s="348"/>
      <c r="N235" s="348"/>
      <c r="O235" s="348"/>
      <c r="P235" s="348"/>
      <c r="Q235" s="348"/>
      <c r="R235" s="348"/>
      <c r="S235" s="348"/>
      <c r="T235" s="348"/>
      <c r="U235" s="348"/>
      <c r="V235" s="348"/>
      <c r="W235" s="348"/>
      <c r="X235" s="348"/>
      <c r="Y235" s="348"/>
      <c r="Z235" s="348"/>
    </row>
    <row r="236" ht="14.25" customHeight="1">
      <c r="A236" s="348"/>
      <c r="B236" s="348"/>
      <c r="C236" s="348"/>
      <c r="D236" s="348"/>
      <c r="E236" s="348"/>
      <c r="F236" s="348"/>
      <c r="G236" s="348"/>
      <c r="H236" s="348"/>
      <c r="I236" s="348"/>
      <c r="J236" s="348"/>
      <c r="K236" s="348"/>
      <c r="L236" s="348"/>
      <c r="M236" s="348"/>
      <c r="N236" s="348"/>
      <c r="O236" s="348"/>
      <c r="P236" s="348"/>
      <c r="Q236" s="348"/>
      <c r="R236" s="348"/>
      <c r="S236" s="348"/>
      <c r="T236" s="348"/>
      <c r="U236" s="348"/>
      <c r="V236" s="348"/>
      <c r="W236" s="348"/>
      <c r="X236" s="348"/>
      <c r="Y236" s="348"/>
      <c r="Z236" s="348"/>
    </row>
    <row r="237" ht="14.25" customHeight="1">
      <c r="A237" s="348"/>
      <c r="B237" s="348"/>
      <c r="C237" s="348"/>
      <c r="D237" s="348"/>
      <c r="E237" s="348"/>
      <c r="F237" s="348"/>
      <c r="G237" s="348"/>
      <c r="H237" s="348"/>
      <c r="I237" s="348"/>
      <c r="J237" s="348"/>
      <c r="K237" s="348"/>
      <c r="L237" s="348"/>
      <c r="M237" s="348"/>
      <c r="N237" s="348"/>
      <c r="O237" s="348"/>
      <c r="P237" s="348"/>
      <c r="Q237" s="348"/>
      <c r="R237" s="348"/>
      <c r="S237" s="348"/>
      <c r="T237" s="348"/>
      <c r="U237" s="348"/>
      <c r="V237" s="348"/>
      <c r="W237" s="348"/>
      <c r="X237" s="348"/>
      <c r="Y237" s="348"/>
      <c r="Z237" s="348"/>
    </row>
    <row r="238" ht="14.25" customHeight="1">
      <c r="A238" s="348"/>
      <c r="B238" s="348"/>
      <c r="C238" s="348"/>
      <c r="D238" s="348"/>
      <c r="E238" s="348"/>
      <c r="F238" s="348"/>
      <c r="G238" s="348"/>
      <c r="H238" s="348"/>
      <c r="I238" s="348"/>
      <c r="J238" s="348"/>
      <c r="K238" s="348"/>
      <c r="L238" s="348"/>
      <c r="M238" s="348"/>
      <c r="N238" s="348"/>
      <c r="O238" s="348"/>
      <c r="P238" s="348"/>
      <c r="Q238" s="348"/>
      <c r="R238" s="348"/>
      <c r="S238" s="348"/>
      <c r="T238" s="348"/>
      <c r="U238" s="348"/>
      <c r="V238" s="348"/>
      <c r="W238" s="348"/>
      <c r="X238" s="348"/>
      <c r="Y238" s="348"/>
      <c r="Z238" s="348"/>
    </row>
    <row r="239" ht="14.25" customHeight="1">
      <c r="A239" s="348"/>
      <c r="B239" s="348"/>
      <c r="C239" s="348"/>
      <c r="D239" s="348"/>
      <c r="E239" s="348"/>
      <c r="F239" s="348"/>
      <c r="G239" s="348"/>
      <c r="H239" s="348"/>
      <c r="I239" s="348"/>
      <c r="J239" s="348"/>
      <c r="K239" s="348"/>
      <c r="L239" s="348"/>
      <c r="M239" s="348"/>
      <c r="N239" s="348"/>
      <c r="O239" s="348"/>
      <c r="P239" s="348"/>
      <c r="Q239" s="348"/>
      <c r="R239" s="348"/>
      <c r="S239" s="348"/>
      <c r="T239" s="348"/>
      <c r="U239" s="348"/>
      <c r="V239" s="348"/>
      <c r="W239" s="348"/>
      <c r="X239" s="348"/>
      <c r="Y239" s="348"/>
      <c r="Z239" s="348"/>
    </row>
    <row r="240" ht="14.25" customHeight="1">
      <c r="A240" s="348"/>
      <c r="B240" s="348"/>
      <c r="C240" s="348"/>
      <c r="D240" s="348"/>
      <c r="E240" s="348"/>
      <c r="F240" s="348"/>
      <c r="G240" s="348"/>
      <c r="H240" s="348"/>
      <c r="I240" s="348"/>
      <c r="J240" s="348"/>
      <c r="K240" s="348"/>
      <c r="L240" s="348"/>
      <c r="M240" s="348"/>
      <c r="N240" s="348"/>
      <c r="O240" s="348"/>
      <c r="P240" s="348"/>
      <c r="Q240" s="348"/>
      <c r="R240" s="348"/>
      <c r="S240" s="348"/>
      <c r="T240" s="348"/>
      <c r="U240" s="348"/>
      <c r="V240" s="348"/>
      <c r="W240" s="348"/>
      <c r="X240" s="348"/>
      <c r="Y240" s="348"/>
      <c r="Z240" s="348"/>
    </row>
    <row r="241" ht="14.25" customHeight="1">
      <c r="A241" s="348"/>
      <c r="B241" s="348"/>
      <c r="C241" s="348"/>
      <c r="D241" s="348"/>
      <c r="E241" s="348"/>
      <c r="F241" s="348"/>
      <c r="G241" s="348"/>
      <c r="H241" s="348"/>
      <c r="I241" s="348"/>
      <c r="J241" s="348"/>
      <c r="K241" s="348"/>
      <c r="L241" s="348"/>
      <c r="M241" s="348"/>
      <c r="N241" s="348"/>
      <c r="O241" s="348"/>
      <c r="P241" s="348"/>
      <c r="Q241" s="348"/>
      <c r="R241" s="348"/>
      <c r="S241" s="348"/>
      <c r="T241" s="348"/>
      <c r="U241" s="348"/>
      <c r="V241" s="348"/>
      <c r="W241" s="348"/>
      <c r="X241" s="348"/>
      <c r="Y241" s="348"/>
      <c r="Z241" s="348"/>
    </row>
    <row r="242" ht="14.25" customHeight="1">
      <c r="A242" s="348"/>
      <c r="B242" s="348"/>
      <c r="C242" s="348"/>
      <c r="D242" s="348"/>
      <c r="E242" s="348"/>
      <c r="F242" s="348"/>
      <c r="G242" s="348"/>
      <c r="H242" s="348"/>
      <c r="I242" s="348"/>
      <c r="J242" s="348"/>
      <c r="K242" s="348"/>
      <c r="L242" s="348"/>
      <c r="M242" s="348"/>
      <c r="N242" s="348"/>
      <c r="O242" s="348"/>
      <c r="P242" s="348"/>
      <c r="Q242" s="348"/>
      <c r="R242" s="348"/>
      <c r="S242" s="348"/>
      <c r="T242" s="348"/>
      <c r="U242" s="348"/>
      <c r="V242" s="348"/>
      <c r="W242" s="348"/>
      <c r="X242" s="348"/>
      <c r="Y242" s="348"/>
      <c r="Z242" s="348"/>
    </row>
    <row r="243" ht="14.25" customHeight="1">
      <c r="A243" s="348"/>
      <c r="B243" s="348"/>
      <c r="C243" s="348"/>
      <c r="D243" s="348"/>
      <c r="E243" s="348"/>
      <c r="F243" s="348"/>
      <c r="G243" s="348"/>
      <c r="H243" s="348"/>
      <c r="I243" s="348"/>
      <c r="J243" s="348"/>
      <c r="K243" s="348"/>
      <c r="L243" s="348"/>
      <c r="M243" s="348"/>
      <c r="N243" s="348"/>
      <c r="O243" s="348"/>
      <c r="P243" s="348"/>
      <c r="Q243" s="348"/>
      <c r="R243" s="348"/>
      <c r="S243" s="348"/>
      <c r="T243" s="348"/>
      <c r="U243" s="348"/>
      <c r="V243" s="348"/>
      <c r="W243" s="348"/>
      <c r="X243" s="348"/>
      <c r="Y243" s="348"/>
      <c r="Z243" s="348"/>
    </row>
    <row r="244" ht="14.25" customHeight="1">
      <c r="A244" s="348"/>
      <c r="B244" s="348"/>
      <c r="C244" s="348"/>
      <c r="D244" s="348"/>
      <c r="E244" s="348"/>
      <c r="F244" s="348"/>
      <c r="G244" s="348"/>
      <c r="H244" s="348"/>
      <c r="I244" s="348"/>
      <c r="J244" s="348"/>
      <c r="K244" s="348"/>
      <c r="L244" s="348"/>
      <c r="M244" s="348"/>
      <c r="N244" s="348"/>
      <c r="O244" s="348"/>
      <c r="P244" s="348"/>
      <c r="Q244" s="348"/>
      <c r="R244" s="348"/>
      <c r="S244" s="348"/>
      <c r="T244" s="348"/>
      <c r="U244" s="348"/>
      <c r="V244" s="348"/>
      <c r="W244" s="348"/>
      <c r="X244" s="348"/>
      <c r="Y244" s="348"/>
      <c r="Z244" s="348"/>
    </row>
    <row r="245" ht="14.25" customHeight="1">
      <c r="A245" s="348"/>
      <c r="B245" s="348"/>
      <c r="C245" s="348"/>
      <c r="D245" s="348"/>
      <c r="E245" s="348"/>
      <c r="F245" s="348"/>
      <c r="G245" s="348"/>
      <c r="H245" s="348"/>
      <c r="I245" s="348"/>
      <c r="J245" s="348"/>
      <c r="K245" s="348"/>
      <c r="L245" s="348"/>
      <c r="M245" s="348"/>
      <c r="N245" s="348"/>
      <c r="O245" s="348"/>
      <c r="P245" s="348"/>
      <c r="Q245" s="348"/>
      <c r="R245" s="348"/>
      <c r="S245" s="348"/>
      <c r="T245" s="348"/>
      <c r="U245" s="348"/>
      <c r="V245" s="348"/>
      <c r="W245" s="348"/>
      <c r="X245" s="348"/>
      <c r="Y245" s="348"/>
      <c r="Z245" s="348"/>
    </row>
    <row r="246" ht="14.25" customHeight="1">
      <c r="A246" s="348"/>
      <c r="B246" s="348"/>
      <c r="C246" s="348"/>
      <c r="D246" s="348"/>
      <c r="E246" s="348"/>
      <c r="F246" s="348"/>
      <c r="G246" s="348"/>
      <c r="H246" s="348"/>
      <c r="I246" s="348"/>
      <c r="J246" s="348"/>
      <c r="K246" s="348"/>
      <c r="L246" s="348"/>
      <c r="M246" s="348"/>
      <c r="N246" s="348"/>
      <c r="O246" s="348"/>
      <c r="P246" s="348"/>
      <c r="Q246" s="348"/>
      <c r="R246" s="348"/>
      <c r="S246" s="348"/>
      <c r="T246" s="348"/>
      <c r="U246" s="348"/>
      <c r="V246" s="348"/>
      <c r="W246" s="348"/>
      <c r="X246" s="348"/>
      <c r="Y246" s="348"/>
      <c r="Z246" s="348"/>
    </row>
    <row r="247" ht="14.25" customHeight="1">
      <c r="A247" s="348"/>
      <c r="B247" s="348"/>
      <c r="C247" s="348"/>
      <c r="D247" s="348"/>
      <c r="E247" s="348"/>
      <c r="F247" s="348"/>
      <c r="G247" s="348"/>
      <c r="H247" s="348"/>
      <c r="I247" s="348"/>
      <c r="J247" s="348"/>
      <c r="K247" s="348"/>
      <c r="L247" s="348"/>
      <c r="M247" s="348"/>
      <c r="N247" s="348"/>
      <c r="O247" s="348"/>
      <c r="P247" s="348"/>
      <c r="Q247" s="348"/>
      <c r="R247" s="348"/>
      <c r="S247" s="348"/>
      <c r="T247" s="348"/>
      <c r="U247" s="348"/>
      <c r="V247" s="348"/>
      <c r="W247" s="348"/>
      <c r="X247" s="348"/>
      <c r="Y247" s="348"/>
      <c r="Z247" s="348"/>
    </row>
    <row r="248" ht="14.25" customHeight="1">
      <c r="A248" s="348"/>
      <c r="B248" s="348"/>
      <c r="C248" s="348"/>
      <c r="D248" s="348"/>
      <c r="E248" s="348"/>
      <c r="F248" s="348"/>
      <c r="G248" s="348"/>
      <c r="H248" s="348"/>
      <c r="I248" s="348"/>
      <c r="J248" s="348"/>
      <c r="K248" s="348"/>
      <c r="L248" s="348"/>
      <c r="M248" s="348"/>
      <c r="N248" s="348"/>
      <c r="O248" s="348"/>
      <c r="P248" s="348"/>
      <c r="Q248" s="348"/>
      <c r="R248" s="348"/>
      <c r="S248" s="348"/>
      <c r="T248" s="348"/>
      <c r="U248" s="348"/>
      <c r="V248" s="348"/>
      <c r="W248" s="348"/>
      <c r="X248" s="348"/>
      <c r="Y248" s="348"/>
      <c r="Z248" s="348"/>
    </row>
    <row r="249" ht="14.25" customHeight="1">
      <c r="A249" s="348"/>
      <c r="B249" s="348"/>
      <c r="C249" s="348"/>
      <c r="D249" s="348"/>
      <c r="E249" s="348"/>
      <c r="F249" s="348"/>
      <c r="G249" s="348"/>
      <c r="H249" s="348"/>
      <c r="I249" s="348"/>
      <c r="J249" s="348"/>
      <c r="K249" s="348"/>
      <c r="L249" s="348"/>
      <c r="M249" s="348"/>
      <c r="N249" s="348"/>
      <c r="O249" s="348"/>
      <c r="P249" s="348"/>
      <c r="Q249" s="348"/>
      <c r="R249" s="348"/>
      <c r="S249" s="348"/>
      <c r="T249" s="348"/>
      <c r="U249" s="348"/>
      <c r="V249" s="348"/>
      <c r="W249" s="348"/>
      <c r="X249" s="348"/>
      <c r="Y249" s="348"/>
      <c r="Z249" s="348"/>
    </row>
    <row r="250" ht="14.25" customHeight="1">
      <c r="A250" s="348"/>
      <c r="B250" s="348"/>
      <c r="C250" s="348"/>
      <c r="D250" s="348"/>
      <c r="E250" s="348"/>
      <c r="F250" s="348"/>
      <c r="G250" s="348"/>
      <c r="H250" s="348"/>
      <c r="I250" s="348"/>
      <c r="J250" s="348"/>
      <c r="K250" s="348"/>
      <c r="L250" s="348"/>
      <c r="M250" s="348"/>
      <c r="N250" s="348"/>
      <c r="O250" s="348"/>
      <c r="P250" s="348"/>
      <c r="Q250" s="348"/>
      <c r="R250" s="348"/>
      <c r="S250" s="348"/>
      <c r="T250" s="348"/>
      <c r="U250" s="348"/>
      <c r="V250" s="348"/>
      <c r="W250" s="348"/>
      <c r="X250" s="348"/>
      <c r="Y250" s="348"/>
      <c r="Z250" s="348"/>
    </row>
    <row r="251" ht="14.25" customHeight="1">
      <c r="A251" s="348"/>
      <c r="B251" s="348"/>
      <c r="C251" s="348"/>
      <c r="D251" s="348"/>
      <c r="E251" s="348"/>
      <c r="F251" s="348"/>
      <c r="G251" s="348"/>
      <c r="H251" s="348"/>
      <c r="I251" s="348"/>
      <c r="J251" s="348"/>
      <c r="K251" s="348"/>
      <c r="L251" s="348"/>
      <c r="M251" s="348"/>
      <c r="N251" s="348"/>
      <c r="O251" s="348"/>
      <c r="P251" s="348"/>
      <c r="Q251" s="348"/>
      <c r="R251" s="348"/>
      <c r="S251" s="348"/>
      <c r="T251" s="348"/>
      <c r="U251" s="348"/>
      <c r="V251" s="348"/>
      <c r="W251" s="348"/>
      <c r="X251" s="348"/>
      <c r="Y251" s="348"/>
      <c r="Z251" s="348"/>
    </row>
    <row r="252" ht="14.25" customHeight="1">
      <c r="A252" s="348"/>
      <c r="B252" s="348"/>
      <c r="C252" s="348"/>
      <c r="D252" s="348"/>
      <c r="E252" s="348"/>
      <c r="F252" s="348"/>
      <c r="G252" s="348"/>
      <c r="H252" s="348"/>
      <c r="I252" s="348"/>
      <c r="J252" s="348"/>
      <c r="K252" s="348"/>
      <c r="L252" s="348"/>
      <c r="M252" s="348"/>
      <c r="N252" s="348"/>
      <c r="O252" s="348"/>
      <c r="P252" s="348"/>
      <c r="Q252" s="348"/>
      <c r="R252" s="348"/>
      <c r="S252" s="348"/>
      <c r="T252" s="348"/>
      <c r="U252" s="348"/>
      <c r="V252" s="348"/>
      <c r="W252" s="348"/>
      <c r="X252" s="348"/>
      <c r="Y252" s="348"/>
      <c r="Z252" s="348"/>
    </row>
    <row r="253" ht="14.25" customHeight="1">
      <c r="A253" s="348"/>
      <c r="B253" s="348"/>
      <c r="C253" s="348"/>
      <c r="D253" s="348"/>
      <c r="E253" s="348"/>
      <c r="F253" s="348"/>
      <c r="G253" s="348"/>
      <c r="H253" s="348"/>
      <c r="I253" s="348"/>
      <c r="J253" s="348"/>
      <c r="K253" s="348"/>
      <c r="L253" s="348"/>
      <c r="M253" s="348"/>
      <c r="N253" s="348"/>
      <c r="O253" s="348"/>
      <c r="P253" s="348"/>
      <c r="Q253" s="348"/>
      <c r="R253" s="348"/>
      <c r="S253" s="348"/>
      <c r="T253" s="348"/>
      <c r="U253" s="348"/>
      <c r="V253" s="348"/>
      <c r="W253" s="348"/>
      <c r="X253" s="348"/>
      <c r="Y253" s="348"/>
      <c r="Z253" s="348"/>
    </row>
    <row r="254" ht="14.25" customHeight="1">
      <c r="A254" s="348"/>
      <c r="B254" s="348"/>
      <c r="C254" s="348"/>
      <c r="D254" s="348"/>
      <c r="E254" s="348"/>
      <c r="F254" s="348"/>
      <c r="G254" s="348"/>
      <c r="H254" s="348"/>
      <c r="I254" s="348"/>
      <c r="J254" s="348"/>
      <c r="K254" s="348"/>
      <c r="L254" s="348"/>
      <c r="M254" s="348"/>
      <c r="N254" s="348"/>
      <c r="O254" s="348"/>
      <c r="P254" s="348"/>
      <c r="Q254" s="348"/>
      <c r="R254" s="348"/>
      <c r="S254" s="348"/>
      <c r="T254" s="348"/>
      <c r="U254" s="348"/>
      <c r="V254" s="348"/>
      <c r="W254" s="348"/>
      <c r="X254" s="348"/>
      <c r="Y254" s="348"/>
      <c r="Z254" s="348"/>
    </row>
    <row r="255" ht="14.25" customHeight="1">
      <c r="A255" s="348"/>
      <c r="B255" s="348"/>
      <c r="C255" s="348"/>
      <c r="D255" s="348"/>
      <c r="E255" s="348"/>
      <c r="F255" s="348"/>
      <c r="G255" s="348"/>
      <c r="H255" s="348"/>
      <c r="I255" s="348"/>
      <c r="J255" s="348"/>
      <c r="K255" s="348"/>
      <c r="L255" s="348"/>
      <c r="M255" s="348"/>
      <c r="N255" s="348"/>
      <c r="O255" s="348"/>
      <c r="P255" s="348"/>
      <c r="Q255" s="348"/>
      <c r="R255" s="348"/>
      <c r="S255" s="348"/>
      <c r="T255" s="348"/>
      <c r="U255" s="348"/>
      <c r="V255" s="348"/>
      <c r="W255" s="348"/>
      <c r="X255" s="348"/>
      <c r="Y255" s="348"/>
      <c r="Z255" s="348"/>
    </row>
    <row r="256" ht="14.25" customHeight="1">
      <c r="A256" s="348"/>
      <c r="B256" s="348"/>
      <c r="C256" s="348"/>
      <c r="D256" s="348"/>
      <c r="E256" s="348"/>
      <c r="F256" s="348"/>
      <c r="G256" s="348"/>
      <c r="H256" s="348"/>
      <c r="I256" s="348"/>
      <c r="J256" s="348"/>
      <c r="K256" s="348"/>
      <c r="L256" s="348"/>
      <c r="M256" s="348"/>
      <c r="N256" s="348"/>
      <c r="O256" s="348"/>
      <c r="P256" s="348"/>
      <c r="Q256" s="348"/>
      <c r="R256" s="348"/>
      <c r="S256" s="348"/>
      <c r="T256" s="348"/>
      <c r="U256" s="348"/>
      <c r="V256" s="348"/>
      <c r="W256" s="348"/>
      <c r="X256" s="348"/>
      <c r="Y256" s="348"/>
      <c r="Z256" s="348"/>
    </row>
    <row r="257" ht="14.25" customHeight="1">
      <c r="A257" s="348"/>
      <c r="B257" s="348"/>
      <c r="C257" s="348"/>
      <c r="D257" s="348"/>
      <c r="E257" s="348"/>
      <c r="F257" s="348"/>
      <c r="G257" s="348"/>
      <c r="H257" s="348"/>
      <c r="I257" s="348"/>
      <c r="J257" s="348"/>
      <c r="K257" s="348"/>
      <c r="L257" s="348"/>
      <c r="M257" s="348"/>
      <c r="N257" s="348"/>
      <c r="O257" s="348"/>
      <c r="P257" s="348"/>
      <c r="Q257" s="348"/>
      <c r="R257" s="348"/>
      <c r="S257" s="348"/>
      <c r="T257" s="348"/>
      <c r="U257" s="348"/>
      <c r="V257" s="348"/>
      <c r="W257" s="348"/>
      <c r="X257" s="348"/>
      <c r="Y257" s="348"/>
      <c r="Z257" s="348"/>
    </row>
    <row r="258" ht="14.25" customHeight="1">
      <c r="A258" s="348"/>
      <c r="B258" s="348"/>
      <c r="C258" s="348"/>
      <c r="D258" s="348"/>
      <c r="E258" s="348"/>
      <c r="F258" s="348"/>
      <c r="G258" s="348"/>
      <c r="H258" s="348"/>
      <c r="I258" s="348"/>
      <c r="J258" s="348"/>
      <c r="K258" s="348"/>
      <c r="L258" s="348"/>
      <c r="M258" s="348"/>
      <c r="N258" s="348"/>
      <c r="O258" s="348"/>
      <c r="P258" s="348"/>
      <c r="Q258" s="348"/>
      <c r="R258" s="348"/>
      <c r="S258" s="348"/>
      <c r="T258" s="348"/>
      <c r="U258" s="348"/>
      <c r="V258" s="348"/>
      <c r="W258" s="348"/>
      <c r="X258" s="348"/>
      <c r="Y258" s="348"/>
      <c r="Z258" s="348"/>
    </row>
    <row r="259" ht="14.25" customHeight="1">
      <c r="A259" s="348"/>
      <c r="B259" s="348"/>
      <c r="C259" s="348"/>
      <c r="D259" s="348"/>
      <c r="E259" s="348"/>
      <c r="F259" s="348"/>
      <c r="G259" s="348"/>
      <c r="H259" s="348"/>
      <c r="I259" s="348"/>
      <c r="J259" s="348"/>
      <c r="K259" s="348"/>
      <c r="L259" s="348"/>
      <c r="M259" s="348"/>
      <c r="N259" s="348"/>
      <c r="O259" s="348"/>
      <c r="P259" s="348"/>
      <c r="Q259" s="348"/>
      <c r="R259" s="348"/>
      <c r="S259" s="348"/>
      <c r="T259" s="348"/>
      <c r="U259" s="348"/>
      <c r="V259" s="348"/>
      <c r="W259" s="348"/>
      <c r="X259" s="348"/>
      <c r="Y259" s="348"/>
      <c r="Z259" s="348"/>
    </row>
    <row r="260" ht="14.25" customHeight="1">
      <c r="A260" s="348"/>
      <c r="B260" s="348"/>
      <c r="C260" s="348"/>
      <c r="D260" s="348"/>
      <c r="E260" s="348"/>
      <c r="F260" s="348"/>
      <c r="G260" s="348"/>
      <c r="H260" s="348"/>
      <c r="I260" s="348"/>
      <c r="J260" s="348"/>
      <c r="K260" s="348"/>
      <c r="L260" s="348"/>
      <c r="M260" s="348"/>
      <c r="N260" s="348"/>
      <c r="O260" s="348"/>
      <c r="P260" s="348"/>
      <c r="Q260" s="348"/>
      <c r="R260" s="348"/>
      <c r="S260" s="348"/>
      <c r="T260" s="348"/>
      <c r="U260" s="348"/>
      <c r="V260" s="348"/>
      <c r="W260" s="348"/>
      <c r="X260" s="348"/>
      <c r="Y260" s="348"/>
      <c r="Z260" s="348"/>
    </row>
    <row r="261" ht="14.25" customHeight="1">
      <c r="A261" s="348"/>
      <c r="B261" s="348"/>
      <c r="C261" s="348"/>
      <c r="D261" s="348"/>
      <c r="E261" s="348"/>
      <c r="F261" s="348"/>
      <c r="G261" s="348"/>
      <c r="H261" s="348"/>
      <c r="I261" s="348"/>
      <c r="J261" s="348"/>
      <c r="K261" s="348"/>
      <c r="L261" s="348"/>
      <c r="M261" s="348"/>
      <c r="N261" s="348"/>
      <c r="O261" s="348"/>
      <c r="P261" s="348"/>
      <c r="Q261" s="348"/>
      <c r="R261" s="348"/>
      <c r="S261" s="348"/>
      <c r="T261" s="348"/>
      <c r="U261" s="348"/>
      <c r="V261" s="348"/>
      <c r="W261" s="348"/>
      <c r="X261" s="348"/>
      <c r="Y261" s="348"/>
      <c r="Z261" s="348"/>
    </row>
    <row r="262" ht="14.25" customHeight="1">
      <c r="A262" s="348"/>
      <c r="B262" s="348"/>
      <c r="C262" s="348"/>
      <c r="D262" s="348"/>
      <c r="E262" s="348"/>
      <c r="F262" s="348"/>
      <c r="G262" s="348"/>
      <c r="H262" s="348"/>
      <c r="I262" s="348"/>
      <c r="J262" s="348"/>
      <c r="K262" s="348"/>
      <c r="L262" s="348"/>
      <c r="M262" s="348"/>
      <c r="N262" s="348"/>
      <c r="O262" s="348"/>
      <c r="P262" s="348"/>
      <c r="Q262" s="348"/>
      <c r="R262" s="348"/>
      <c r="S262" s="348"/>
      <c r="T262" s="348"/>
      <c r="U262" s="348"/>
      <c r="V262" s="348"/>
      <c r="W262" s="348"/>
      <c r="X262" s="348"/>
      <c r="Y262" s="348"/>
      <c r="Z262" s="348"/>
    </row>
    <row r="263" ht="14.25" customHeight="1">
      <c r="A263" s="348"/>
      <c r="B263" s="348"/>
      <c r="C263" s="348"/>
      <c r="D263" s="348"/>
      <c r="E263" s="348"/>
      <c r="F263" s="348"/>
      <c r="G263" s="348"/>
      <c r="H263" s="348"/>
      <c r="I263" s="348"/>
      <c r="J263" s="348"/>
      <c r="K263" s="348"/>
      <c r="L263" s="348"/>
      <c r="M263" s="348"/>
      <c r="N263" s="348"/>
      <c r="O263" s="348"/>
      <c r="P263" s="348"/>
      <c r="Q263" s="348"/>
      <c r="R263" s="348"/>
      <c r="S263" s="348"/>
      <c r="T263" s="348"/>
      <c r="U263" s="348"/>
      <c r="V263" s="348"/>
      <c r="W263" s="348"/>
      <c r="X263" s="348"/>
      <c r="Y263" s="348"/>
      <c r="Z263" s="348"/>
    </row>
    <row r="264" ht="14.25" customHeight="1">
      <c r="A264" s="348"/>
      <c r="B264" s="348"/>
      <c r="C264" s="348"/>
      <c r="D264" s="348"/>
      <c r="E264" s="348"/>
      <c r="F264" s="348"/>
      <c r="G264" s="348"/>
      <c r="H264" s="348"/>
      <c r="I264" s="348"/>
      <c r="J264" s="348"/>
      <c r="K264" s="348"/>
      <c r="L264" s="348"/>
      <c r="M264" s="348"/>
      <c r="N264" s="348"/>
      <c r="O264" s="348"/>
      <c r="P264" s="348"/>
      <c r="Q264" s="348"/>
      <c r="R264" s="348"/>
      <c r="S264" s="348"/>
      <c r="T264" s="348"/>
      <c r="U264" s="348"/>
      <c r="V264" s="348"/>
      <c r="W264" s="348"/>
      <c r="X264" s="348"/>
      <c r="Y264" s="348"/>
      <c r="Z264" s="348"/>
    </row>
    <row r="265" ht="14.25" customHeight="1">
      <c r="A265" s="348"/>
      <c r="B265" s="348"/>
      <c r="C265" s="348"/>
      <c r="D265" s="348"/>
      <c r="E265" s="348"/>
      <c r="F265" s="348"/>
      <c r="G265" s="348"/>
      <c r="H265" s="348"/>
      <c r="I265" s="348"/>
      <c r="J265" s="348"/>
      <c r="K265" s="348"/>
      <c r="L265" s="348"/>
      <c r="M265" s="348"/>
      <c r="N265" s="348"/>
      <c r="O265" s="348"/>
      <c r="P265" s="348"/>
      <c r="Q265" s="348"/>
      <c r="R265" s="348"/>
      <c r="S265" s="348"/>
      <c r="T265" s="348"/>
      <c r="U265" s="348"/>
      <c r="V265" s="348"/>
      <c r="W265" s="348"/>
      <c r="X265" s="348"/>
      <c r="Y265" s="348"/>
      <c r="Z265" s="348"/>
    </row>
    <row r="266" ht="14.25" customHeight="1">
      <c r="A266" s="348"/>
      <c r="B266" s="348"/>
      <c r="C266" s="348"/>
      <c r="D266" s="348"/>
      <c r="E266" s="348"/>
      <c r="F266" s="348"/>
      <c r="G266" s="348"/>
      <c r="H266" s="348"/>
      <c r="I266" s="348"/>
      <c r="J266" s="348"/>
      <c r="K266" s="348"/>
      <c r="L266" s="348"/>
      <c r="M266" s="348"/>
      <c r="N266" s="348"/>
      <c r="O266" s="348"/>
      <c r="P266" s="348"/>
      <c r="Q266" s="348"/>
      <c r="R266" s="348"/>
      <c r="S266" s="348"/>
      <c r="T266" s="348"/>
      <c r="U266" s="348"/>
      <c r="V266" s="348"/>
      <c r="W266" s="348"/>
      <c r="X266" s="348"/>
      <c r="Y266" s="348"/>
      <c r="Z266" s="348"/>
    </row>
    <row r="267" ht="14.25" customHeight="1">
      <c r="A267" s="348"/>
      <c r="B267" s="348"/>
      <c r="C267" s="348"/>
      <c r="D267" s="348"/>
      <c r="E267" s="348"/>
      <c r="F267" s="348"/>
      <c r="G267" s="348"/>
      <c r="H267" s="348"/>
      <c r="I267" s="348"/>
      <c r="J267" s="348"/>
      <c r="K267" s="348"/>
      <c r="L267" s="348"/>
      <c r="M267" s="348"/>
      <c r="N267" s="348"/>
      <c r="O267" s="348"/>
      <c r="P267" s="348"/>
      <c r="Q267" s="348"/>
      <c r="R267" s="348"/>
      <c r="S267" s="348"/>
      <c r="T267" s="348"/>
      <c r="U267" s="348"/>
      <c r="V267" s="348"/>
      <c r="W267" s="348"/>
      <c r="X267" s="348"/>
      <c r="Y267" s="348"/>
      <c r="Z267" s="348"/>
    </row>
    <row r="268" ht="14.25" customHeight="1">
      <c r="A268" s="348"/>
      <c r="B268" s="348"/>
      <c r="C268" s="348"/>
      <c r="D268" s="348"/>
      <c r="E268" s="348"/>
      <c r="F268" s="348"/>
      <c r="G268" s="348"/>
      <c r="H268" s="348"/>
      <c r="I268" s="348"/>
      <c r="J268" s="348"/>
      <c r="K268" s="348"/>
      <c r="L268" s="348"/>
      <c r="M268" s="348"/>
      <c r="N268" s="348"/>
      <c r="O268" s="348"/>
      <c r="P268" s="348"/>
      <c r="Q268" s="348"/>
      <c r="R268" s="348"/>
      <c r="S268" s="348"/>
      <c r="T268" s="348"/>
      <c r="U268" s="348"/>
      <c r="V268" s="348"/>
      <c r="W268" s="348"/>
      <c r="X268" s="348"/>
      <c r="Y268" s="348"/>
      <c r="Z268" s="348"/>
    </row>
    <row r="269" ht="14.25" customHeight="1">
      <c r="A269" s="348"/>
      <c r="B269" s="348"/>
      <c r="C269" s="348"/>
      <c r="D269" s="348"/>
      <c r="E269" s="348"/>
      <c r="F269" s="348"/>
      <c r="G269" s="348"/>
      <c r="H269" s="348"/>
      <c r="I269" s="348"/>
      <c r="J269" s="348"/>
      <c r="K269" s="348"/>
      <c r="L269" s="348"/>
      <c r="M269" s="348"/>
      <c r="N269" s="348"/>
      <c r="O269" s="348"/>
      <c r="P269" s="348"/>
      <c r="Q269" s="348"/>
      <c r="R269" s="348"/>
      <c r="S269" s="348"/>
      <c r="T269" s="348"/>
      <c r="U269" s="348"/>
      <c r="V269" s="348"/>
      <c r="W269" s="348"/>
      <c r="X269" s="348"/>
      <c r="Y269" s="348"/>
      <c r="Z269" s="348"/>
    </row>
    <row r="270" ht="14.25" customHeight="1">
      <c r="A270" s="348"/>
      <c r="B270" s="348"/>
      <c r="C270" s="348"/>
      <c r="D270" s="348"/>
      <c r="E270" s="348"/>
      <c r="F270" s="348"/>
      <c r="G270" s="348"/>
      <c r="H270" s="348"/>
      <c r="I270" s="348"/>
      <c r="J270" s="348"/>
      <c r="K270" s="348"/>
      <c r="L270" s="348"/>
      <c r="M270" s="348"/>
      <c r="N270" s="348"/>
      <c r="O270" s="348"/>
      <c r="P270" s="348"/>
      <c r="Q270" s="348"/>
      <c r="R270" s="348"/>
      <c r="S270" s="348"/>
      <c r="T270" s="348"/>
      <c r="U270" s="348"/>
      <c r="V270" s="348"/>
      <c r="W270" s="348"/>
      <c r="X270" s="348"/>
      <c r="Y270" s="348"/>
      <c r="Z270" s="348"/>
    </row>
    <row r="271" ht="14.25" customHeight="1">
      <c r="A271" s="348"/>
      <c r="B271" s="348"/>
      <c r="C271" s="348"/>
      <c r="D271" s="348"/>
      <c r="E271" s="348"/>
      <c r="F271" s="348"/>
      <c r="G271" s="348"/>
      <c r="H271" s="348"/>
      <c r="I271" s="348"/>
      <c r="J271" s="348"/>
      <c r="K271" s="348"/>
      <c r="L271" s="348"/>
      <c r="M271" s="348"/>
      <c r="N271" s="348"/>
      <c r="O271" s="348"/>
      <c r="P271" s="348"/>
      <c r="Q271" s="348"/>
      <c r="R271" s="348"/>
      <c r="S271" s="348"/>
      <c r="T271" s="348"/>
      <c r="U271" s="348"/>
      <c r="V271" s="348"/>
      <c r="W271" s="348"/>
      <c r="X271" s="348"/>
      <c r="Y271" s="348"/>
      <c r="Z271" s="348"/>
    </row>
    <row r="272" ht="14.25" customHeight="1">
      <c r="A272" s="348"/>
      <c r="B272" s="348"/>
      <c r="C272" s="348"/>
      <c r="D272" s="348"/>
      <c r="E272" s="348"/>
      <c r="F272" s="348"/>
      <c r="G272" s="348"/>
      <c r="H272" s="348"/>
      <c r="I272" s="348"/>
      <c r="J272" s="348"/>
      <c r="K272" s="348"/>
      <c r="L272" s="348"/>
      <c r="M272" s="348"/>
      <c r="N272" s="348"/>
      <c r="O272" s="348"/>
      <c r="P272" s="348"/>
      <c r="Q272" s="348"/>
      <c r="R272" s="348"/>
      <c r="S272" s="348"/>
      <c r="T272" s="348"/>
      <c r="U272" s="348"/>
      <c r="V272" s="348"/>
      <c r="W272" s="348"/>
      <c r="X272" s="348"/>
      <c r="Y272" s="348"/>
      <c r="Z272" s="348"/>
    </row>
    <row r="273" ht="14.25" customHeight="1">
      <c r="A273" s="348"/>
      <c r="B273" s="348"/>
      <c r="C273" s="348"/>
      <c r="D273" s="348"/>
      <c r="E273" s="348"/>
      <c r="F273" s="348"/>
      <c r="G273" s="348"/>
      <c r="H273" s="348"/>
      <c r="I273" s="348"/>
      <c r="J273" s="348"/>
      <c r="K273" s="348"/>
      <c r="L273" s="348"/>
      <c r="M273" s="348"/>
      <c r="N273" s="348"/>
      <c r="O273" s="348"/>
      <c r="P273" s="348"/>
      <c r="Q273" s="348"/>
      <c r="R273" s="348"/>
      <c r="S273" s="348"/>
      <c r="T273" s="348"/>
      <c r="U273" s="348"/>
      <c r="V273" s="348"/>
      <c r="W273" s="348"/>
      <c r="X273" s="348"/>
      <c r="Y273" s="348"/>
      <c r="Z273" s="348"/>
    </row>
    <row r="274" ht="14.25" customHeight="1">
      <c r="A274" s="348"/>
      <c r="B274" s="348"/>
      <c r="C274" s="348"/>
      <c r="D274" s="348"/>
      <c r="E274" s="348"/>
      <c r="F274" s="348"/>
      <c r="G274" s="348"/>
      <c r="H274" s="348"/>
      <c r="I274" s="348"/>
      <c r="J274" s="348"/>
      <c r="K274" s="348"/>
      <c r="L274" s="348"/>
      <c r="M274" s="348"/>
      <c r="N274" s="348"/>
      <c r="O274" s="348"/>
      <c r="P274" s="348"/>
      <c r="Q274" s="348"/>
      <c r="R274" s="348"/>
      <c r="S274" s="348"/>
      <c r="T274" s="348"/>
      <c r="U274" s="348"/>
      <c r="V274" s="348"/>
      <c r="W274" s="348"/>
      <c r="X274" s="348"/>
      <c r="Y274" s="348"/>
      <c r="Z274" s="348"/>
    </row>
    <row r="275" ht="14.25" customHeight="1">
      <c r="A275" s="348"/>
      <c r="B275" s="348"/>
      <c r="C275" s="348"/>
      <c r="D275" s="348"/>
      <c r="E275" s="348"/>
      <c r="F275" s="348"/>
      <c r="G275" s="348"/>
      <c r="H275" s="348"/>
      <c r="I275" s="348"/>
      <c r="J275" s="348"/>
      <c r="K275" s="348"/>
      <c r="L275" s="348"/>
      <c r="M275" s="348"/>
      <c r="N275" s="348"/>
      <c r="O275" s="348"/>
      <c r="P275" s="348"/>
      <c r="Q275" s="348"/>
      <c r="R275" s="348"/>
      <c r="S275" s="348"/>
      <c r="T275" s="348"/>
      <c r="U275" s="348"/>
      <c r="V275" s="348"/>
      <c r="W275" s="348"/>
      <c r="X275" s="348"/>
      <c r="Y275" s="348"/>
      <c r="Z275" s="348"/>
    </row>
    <row r="276" ht="14.25" customHeight="1">
      <c r="A276" s="348"/>
      <c r="B276" s="348"/>
      <c r="C276" s="348"/>
      <c r="D276" s="348"/>
      <c r="E276" s="348"/>
      <c r="F276" s="348"/>
      <c r="G276" s="348"/>
      <c r="H276" s="348"/>
      <c r="I276" s="348"/>
      <c r="J276" s="348"/>
      <c r="K276" s="348"/>
      <c r="L276" s="348"/>
      <c r="M276" s="348"/>
      <c r="N276" s="348"/>
      <c r="O276" s="348"/>
      <c r="P276" s="348"/>
      <c r="Q276" s="348"/>
      <c r="R276" s="348"/>
      <c r="S276" s="348"/>
      <c r="T276" s="348"/>
      <c r="U276" s="348"/>
      <c r="V276" s="348"/>
      <c r="W276" s="348"/>
      <c r="X276" s="348"/>
      <c r="Y276" s="348"/>
      <c r="Z276" s="348"/>
    </row>
    <row r="277" ht="14.25" customHeight="1">
      <c r="A277" s="348"/>
      <c r="B277" s="348"/>
      <c r="C277" s="348"/>
      <c r="D277" s="348"/>
      <c r="E277" s="348"/>
      <c r="F277" s="348"/>
      <c r="G277" s="348"/>
      <c r="H277" s="348"/>
      <c r="I277" s="348"/>
      <c r="J277" s="348"/>
      <c r="K277" s="348"/>
      <c r="L277" s="348"/>
      <c r="M277" s="348"/>
      <c r="N277" s="348"/>
      <c r="O277" s="348"/>
      <c r="P277" s="348"/>
      <c r="Q277" s="348"/>
      <c r="R277" s="348"/>
      <c r="S277" s="348"/>
      <c r="T277" s="348"/>
      <c r="U277" s="348"/>
      <c r="V277" s="348"/>
      <c r="W277" s="348"/>
      <c r="X277" s="348"/>
      <c r="Y277" s="348"/>
      <c r="Z277" s="348"/>
    </row>
    <row r="278" ht="14.25" customHeight="1">
      <c r="A278" s="348"/>
      <c r="B278" s="348"/>
      <c r="C278" s="348"/>
      <c r="D278" s="348"/>
      <c r="E278" s="348"/>
      <c r="F278" s="348"/>
      <c r="G278" s="348"/>
      <c r="H278" s="348"/>
      <c r="I278" s="348"/>
      <c r="J278" s="348"/>
      <c r="K278" s="348"/>
      <c r="L278" s="348"/>
      <c r="M278" s="348"/>
      <c r="N278" s="348"/>
      <c r="O278" s="348"/>
      <c r="P278" s="348"/>
      <c r="Q278" s="348"/>
      <c r="R278" s="348"/>
      <c r="S278" s="348"/>
      <c r="T278" s="348"/>
      <c r="U278" s="348"/>
      <c r="V278" s="348"/>
      <c r="W278" s="348"/>
      <c r="X278" s="348"/>
      <c r="Y278" s="348"/>
      <c r="Z278" s="348"/>
    </row>
    <row r="279" ht="14.25" customHeight="1">
      <c r="A279" s="348"/>
      <c r="B279" s="348"/>
      <c r="C279" s="348"/>
      <c r="D279" s="348"/>
      <c r="E279" s="348"/>
      <c r="F279" s="348"/>
      <c r="G279" s="348"/>
      <c r="H279" s="348"/>
      <c r="I279" s="348"/>
      <c r="J279" s="348"/>
      <c r="K279" s="348"/>
      <c r="L279" s="348"/>
      <c r="M279" s="348"/>
      <c r="N279" s="348"/>
      <c r="O279" s="348"/>
      <c r="P279" s="348"/>
      <c r="Q279" s="348"/>
      <c r="R279" s="348"/>
      <c r="S279" s="348"/>
      <c r="T279" s="348"/>
      <c r="U279" s="348"/>
      <c r="V279" s="348"/>
      <c r="W279" s="348"/>
      <c r="X279" s="348"/>
      <c r="Y279" s="348"/>
      <c r="Z279" s="348"/>
    </row>
    <row r="280" ht="14.25" customHeight="1">
      <c r="A280" s="348"/>
      <c r="B280" s="348"/>
      <c r="C280" s="348"/>
      <c r="D280" s="348"/>
      <c r="E280" s="348"/>
      <c r="F280" s="348"/>
      <c r="G280" s="348"/>
      <c r="H280" s="348"/>
      <c r="I280" s="348"/>
      <c r="J280" s="348"/>
      <c r="K280" s="348"/>
      <c r="L280" s="348"/>
      <c r="M280" s="348"/>
      <c r="N280" s="348"/>
      <c r="O280" s="348"/>
      <c r="P280" s="348"/>
      <c r="Q280" s="348"/>
      <c r="R280" s="348"/>
      <c r="S280" s="348"/>
      <c r="T280" s="348"/>
      <c r="U280" s="348"/>
      <c r="V280" s="348"/>
      <c r="W280" s="348"/>
      <c r="X280" s="348"/>
      <c r="Y280" s="348"/>
      <c r="Z280" s="348"/>
    </row>
    <row r="281" ht="14.25" customHeight="1">
      <c r="A281" s="348"/>
      <c r="B281" s="348"/>
      <c r="C281" s="348"/>
      <c r="D281" s="348"/>
      <c r="E281" s="348"/>
      <c r="F281" s="348"/>
      <c r="G281" s="348"/>
      <c r="H281" s="348"/>
      <c r="I281" s="348"/>
      <c r="J281" s="348"/>
      <c r="K281" s="348"/>
      <c r="L281" s="348"/>
      <c r="M281" s="348"/>
      <c r="N281" s="348"/>
      <c r="O281" s="348"/>
      <c r="P281" s="348"/>
      <c r="Q281" s="348"/>
      <c r="R281" s="348"/>
      <c r="S281" s="348"/>
      <c r="T281" s="348"/>
      <c r="U281" s="348"/>
      <c r="V281" s="348"/>
      <c r="W281" s="348"/>
      <c r="X281" s="348"/>
      <c r="Y281" s="348"/>
      <c r="Z281" s="348"/>
    </row>
    <row r="282" ht="14.25" customHeight="1">
      <c r="A282" s="348"/>
      <c r="B282" s="348"/>
      <c r="C282" s="348"/>
      <c r="D282" s="348"/>
      <c r="E282" s="348"/>
      <c r="F282" s="348"/>
      <c r="G282" s="348"/>
      <c r="H282" s="348"/>
      <c r="I282" s="348"/>
      <c r="J282" s="348"/>
      <c r="K282" s="348"/>
      <c r="L282" s="348"/>
      <c r="M282" s="348"/>
      <c r="N282" s="348"/>
      <c r="O282" s="348"/>
      <c r="P282" s="348"/>
      <c r="Q282" s="348"/>
      <c r="R282" s="348"/>
      <c r="S282" s="348"/>
      <c r="T282" s="348"/>
      <c r="U282" s="348"/>
      <c r="V282" s="348"/>
      <c r="W282" s="348"/>
      <c r="X282" s="348"/>
      <c r="Y282" s="348"/>
      <c r="Z282" s="348"/>
    </row>
    <row r="283" ht="14.25" customHeight="1">
      <c r="A283" s="348"/>
      <c r="B283" s="348"/>
      <c r="C283" s="348"/>
      <c r="D283" s="348"/>
      <c r="E283" s="348"/>
      <c r="F283" s="348"/>
      <c r="G283" s="348"/>
      <c r="H283" s="348"/>
      <c r="I283" s="348"/>
      <c r="J283" s="348"/>
      <c r="K283" s="348"/>
      <c r="L283" s="348"/>
      <c r="M283" s="348"/>
      <c r="N283" s="348"/>
      <c r="O283" s="348"/>
      <c r="P283" s="348"/>
      <c r="Q283" s="348"/>
      <c r="R283" s="348"/>
      <c r="S283" s="348"/>
      <c r="T283" s="348"/>
      <c r="U283" s="348"/>
      <c r="V283" s="348"/>
      <c r="W283" s="348"/>
      <c r="X283" s="348"/>
      <c r="Y283" s="348"/>
      <c r="Z283" s="348"/>
    </row>
    <row r="284" ht="14.25" customHeight="1">
      <c r="A284" s="348"/>
      <c r="B284" s="348"/>
      <c r="C284" s="348"/>
      <c r="D284" s="348"/>
      <c r="E284" s="348"/>
      <c r="F284" s="348"/>
      <c r="G284" s="348"/>
      <c r="H284" s="348"/>
      <c r="I284" s="348"/>
      <c r="J284" s="348"/>
      <c r="K284" s="348"/>
      <c r="L284" s="348"/>
      <c r="M284" s="348"/>
      <c r="N284" s="348"/>
      <c r="O284" s="348"/>
      <c r="P284" s="348"/>
      <c r="Q284" s="348"/>
      <c r="R284" s="348"/>
      <c r="S284" s="348"/>
      <c r="T284" s="348"/>
      <c r="U284" s="348"/>
      <c r="V284" s="348"/>
      <c r="W284" s="348"/>
      <c r="X284" s="348"/>
      <c r="Y284" s="348"/>
      <c r="Z284" s="348"/>
    </row>
    <row r="285" ht="14.25" customHeight="1">
      <c r="A285" s="348"/>
      <c r="B285" s="348"/>
      <c r="C285" s="348"/>
      <c r="D285" s="348"/>
      <c r="E285" s="348"/>
      <c r="F285" s="348"/>
      <c r="G285" s="348"/>
      <c r="H285" s="348"/>
      <c r="I285" s="348"/>
      <c r="J285" s="348"/>
      <c r="K285" s="348"/>
      <c r="L285" s="348"/>
      <c r="M285" s="348"/>
      <c r="N285" s="348"/>
      <c r="O285" s="348"/>
      <c r="P285" s="348"/>
      <c r="Q285" s="348"/>
      <c r="R285" s="348"/>
      <c r="S285" s="348"/>
      <c r="T285" s="348"/>
      <c r="U285" s="348"/>
      <c r="V285" s="348"/>
      <c r="W285" s="348"/>
      <c r="X285" s="348"/>
      <c r="Y285" s="348"/>
      <c r="Z285" s="348"/>
    </row>
    <row r="286" ht="14.25" customHeight="1">
      <c r="A286" s="348"/>
      <c r="B286" s="348"/>
      <c r="C286" s="348"/>
      <c r="D286" s="348"/>
      <c r="E286" s="348"/>
      <c r="F286" s="348"/>
      <c r="G286" s="348"/>
      <c r="H286" s="348"/>
      <c r="I286" s="348"/>
      <c r="J286" s="348"/>
      <c r="K286" s="348"/>
      <c r="L286" s="348"/>
      <c r="M286" s="348"/>
      <c r="N286" s="348"/>
      <c r="O286" s="348"/>
      <c r="P286" s="348"/>
      <c r="Q286" s="348"/>
      <c r="R286" s="348"/>
      <c r="S286" s="348"/>
      <c r="T286" s="348"/>
      <c r="U286" s="348"/>
      <c r="V286" s="348"/>
      <c r="W286" s="348"/>
      <c r="X286" s="348"/>
      <c r="Y286" s="348"/>
      <c r="Z286" s="348"/>
    </row>
    <row r="287" ht="14.25" customHeight="1">
      <c r="A287" s="348"/>
      <c r="B287" s="348"/>
      <c r="C287" s="348"/>
      <c r="D287" s="348"/>
      <c r="E287" s="348"/>
      <c r="F287" s="348"/>
      <c r="G287" s="348"/>
      <c r="H287" s="348"/>
      <c r="I287" s="348"/>
      <c r="J287" s="348"/>
      <c r="K287" s="348"/>
      <c r="L287" s="348"/>
      <c r="M287" s="348"/>
      <c r="N287" s="348"/>
      <c r="O287" s="348"/>
      <c r="P287" s="348"/>
      <c r="Q287" s="348"/>
      <c r="R287" s="348"/>
      <c r="S287" s="348"/>
      <c r="T287" s="348"/>
      <c r="U287" s="348"/>
      <c r="V287" s="348"/>
      <c r="W287" s="348"/>
      <c r="X287" s="348"/>
      <c r="Y287" s="348"/>
      <c r="Z287" s="348"/>
    </row>
    <row r="288" ht="14.25" customHeight="1">
      <c r="A288" s="348"/>
      <c r="B288" s="348"/>
      <c r="C288" s="348"/>
      <c r="D288" s="348"/>
      <c r="E288" s="348"/>
      <c r="F288" s="348"/>
      <c r="G288" s="348"/>
      <c r="H288" s="348"/>
      <c r="I288" s="348"/>
      <c r="J288" s="348"/>
      <c r="K288" s="348"/>
      <c r="L288" s="348"/>
      <c r="M288" s="348"/>
      <c r="N288" s="348"/>
      <c r="O288" s="348"/>
      <c r="P288" s="348"/>
      <c r="Q288" s="348"/>
      <c r="R288" s="348"/>
      <c r="S288" s="348"/>
      <c r="T288" s="348"/>
      <c r="U288" s="348"/>
      <c r="V288" s="348"/>
      <c r="W288" s="348"/>
      <c r="X288" s="348"/>
      <c r="Y288" s="348"/>
      <c r="Z288" s="348"/>
    </row>
    <row r="289" ht="14.25" customHeight="1">
      <c r="A289" s="348"/>
      <c r="B289" s="348"/>
      <c r="C289" s="348"/>
      <c r="D289" s="348"/>
      <c r="E289" s="348"/>
      <c r="F289" s="348"/>
      <c r="G289" s="348"/>
      <c r="H289" s="348"/>
      <c r="I289" s="348"/>
      <c r="J289" s="348"/>
      <c r="K289" s="348"/>
      <c r="L289" s="348"/>
      <c r="M289" s="348"/>
      <c r="N289" s="348"/>
      <c r="O289" s="348"/>
      <c r="P289" s="348"/>
      <c r="Q289" s="348"/>
      <c r="R289" s="348"/>
      <c r="S289" s="348"/>
      <c r="T289" s="348"/>
      <c r="U289" s="348"/>
      <c r="V289" s="348"/>
      <c r="W289" s="348"/>
      <c r="X289" s="348"/>
      <c r="Y289" s="348"/>
      <c r="Z289" s="348"/>
    </row>
    <row r="290" ht="14.25" customHeight="1">
      <c r="A290" s="348"/>
      <c r="B290" s="348"/>
      <c r="C290" s="348"/>
      <c r="D290" s="348"/>
      <c r="E290" s="348"/>
      <c r="F290" s="348"/>
      <c r="G290" s="348"/>
      <c r="H290" s="348"/>
      <c r="I290" s="348"/>
      <c r="J290" s="348"/>
      <c r="K290" s="348"/>
      <c r="L290" s="348"/>
      <c r="M290" s="348"/>
      <c r="N290" s="348"/>
      <c r="O290" s="348"/>
      <c r="P290" s="348"/>
      <c r="Q290" s="348"/>
      <c r="R290" s="348"/>
      <c r="S290" s="348"/>
      <c r="T290" s="348"/>
      <c r="U290" s="348"/>
      <c r="V290" s="348"/>
      <c r="W290" s="348"/>
      <c r="X290" s="348"/>
      <c r="Y290" s="348"/>
      <c r="Z290" s="348"/>
    </row>
    <row r="291" ht="14.25" customHeight="1">
      <c r="A291" s="348"/>
      <c r="B291" s="348"/>
      <c r="C291" s="348"/>
      <c r="D291" s="348"/>
      <c r="E291" s="348"/>
      <c r="F291" s="348"/>
      <c r="G291" s="348"/>
      <c r="H291" s="348"/>
      <c r="I291" s="348"/>
      <c r="J291" s="348"/>
      <c r="K291" s="348"/>
      <c r="L291" s="348"/>
      <c r="M291" s="348"/>
      <c r="N291" s="348"/>
      <c r="O291" s="348"/>
      <c r="P291" s="348"/>
      <c r="Q291" s="348"/>
      <c r="R291" s="348"/>
      <c r="S291" s="348"/>
      <c r="T291" s="348"/>
      <c r="U291" s="348"/>
      <c r="V291" s="348"/>
      <c r="W291" s="348"/>
      <c r="X291" s="348"/>
      <c r="Y291" s="348"/>
      <c r="Z291" s="348"/>
    </row>
    <row r="292" ht="14.25" customHeight="1">
      <c r="A292" s="348"/>
      <c r="B292" s="348"/>
      <c r="C292" s="348"/>
      <c r="D292" s="348"/>
      <c r="E292" s="348"/>
      <c r="F292" s="348"/>
      <c r="G292" s="348"/>
      <c r="H292" s="348"/>
      <c r="I292" s="348"/>
      <c r="J292" s="348"/>
      <c r="K292" s="348"/>
      <c r="L292" s="348"/>
      <c r="M292" s="348"/>
      <c r="N292" s="348"/>
      <c r="O292" s="348"/>
      <c r="P292" s="348"/>
      <c r="Q292" s="348"/>
      <c r="R292" s="348"/>
      <c r="S292" s="348"/>
      <c r="T292" s="348"/>
      <c r="U292" s="348"/>
      <c r="V292" s="348"/>
      <c r="W292" s="348"/>
      <c r="X292" s="348"/>
      <c r="Y292" s="348"/>
      <c r="Z292" s="348"/>
    </row>
    <row r="293" ht="14.25" customHeight="1">
      <c r="A293" s="348"/>
      <c r="B293" s="348"/>
      <c r="C293" s="348"/>
      <c r="D293" s="348"/>
      <c r="E293" s="348"/>
      <c r="F293" s="348"/>
      <c r="G293" s="348"/>
      <c r="H293" s="348"/>
      <c r="I293" s="348"/>
      <c r="J293" s="348"/>
      <c r="K293" s="348"/>
      <c r="L293" s="348"/>
      <c r="M293" s="348"/>
      <c r="N293" s="348"/>
      <c r="O293" s="348"/>
      <c r="P293" s="348"/>
      <c r="Q293" s="348"/>
      <c r="R293" s="348"/>
      <c r="S293" s="348"/>
      <c r="T293" s="348"/>
      <c r="U293" s="348"/>
      <c r="V293" s="348"/>
      <c r="W293" s="348"/>
      <c r="X293" s="348"/>
      <c r="Y293" s="348"/>
      <c r="Z293" s="348"/>
    </row>
    <row r="294" ht="14.25" customHeight="1">
      <c r="A294" s="348"/>
      <c r="B294" s="348"/>
      <c r="C294" s="348"/>
      <c r="D294" s="348"/>
      <c r="E294" s="348"/>
      <c r="F294" s="348"/>
      <c r="G294" s="348"/>
      <c r="H294" s="348"/>
      <c r="I294" s="348"/>
      <c r="J294" s="348"/>
      <c r="K294" s="348"/>
      <c r="L294" s="348"/>
      <c r="M294" s="348"/>
      <c r="N294" s="348"/>
      <c r="O294" s="348"/>
      <c r="P294" s="348"/>
      <c r="Q294" s="348"/>
      <c r="R294" s="348"/>
      <c r="S294" s="348"/>
      <c r="T294" s="348"/>
      <c r="U294" s="348"/>
      <c r="V294" s="348"/>
      <c r="W294" s="348"/>
      <c r="X294" s="348"/>
      <c r="Y294" s="348"/>
      <c r="Z294" s="348"/>
    </row>
    <row r="295" ht="14.25" customHeight="1">
      <c r="A295" s="348"/>
      <c r="B295" s="348"/>
      <c r="C295" s="348"/>
      <c r="D295" s="348"/>
      <c r="E295" s="348"/>
      <c r="F295" s="348"/>
      <c r="G295" s="348"/>
      <c r="H295" s="348"/>
      <c r="I295" s="348"/>
      <c r="J295" s="348"/>
      <c r="K295" s="348"/>
      <c r="L295" s="348"/>
      <c r="M295" s="348"/>
      <c r="N295" s="348"/>
      <c r="O295" s="348"/>
      <c r="P295" s="348"/>
      <c r="Q295" s="348"/>
      <c r="R295" s="348"/>
      <c r="S295" s="348"/>
      <c r="T295" s="348"/>
      <c r="U295" s="348"/>
      <c r="V295" s="348"/>
      <c r="W295" s="348"/>
      <c r="X295" s="348"/>
      <c r="Y295" s="348"/>
      <c r="Z295" s="348"/>
    </row>
    <row r="296" ht="14.25" customHeight="1">
      <c r="A296" s="348"/>
      <c r="B296" s="348"/>
      <c r="C296" s="348"/>
      <c r="D296" s="348"/>
      <c r="E296" s="348"/>
      <c r="F296" s="348"/>
      <c r="G296" s="348"/>
      <c r="H296" s="348"/>
      <c r="I296" s="348"/>
      <c r="J296" s="348"/>
      <c r="K296" s="348"/>
      <c r="L296" s="348"/>
      <c r="M296" s="348"/>
      <c r="N296" s="348"/>
      <c r="O296" s="348"/>
      <c r="P296" s="348"/>
      <c r="Q296" s="348"/>
      <c r="R296" s="348"/>
      <c r="S296" s="348"/>
      <c r="T296" s="348"/>
      <c r="U296" s="348"/>
      <c r="V296" s="348"/>
      <c r="W296" s="348"/>
      <c r="X296" s="348"/>
      <c r="Y296" s="348"/>
      <c r="Z296" s="348"/>
    </row>
    <row r="297" ht="14.25" customHeight="1">
      <c r="A297" s="348"/>
      <c r="B297" s="348"/>
      <c r="C297" s="348"/>
      <c r="D297" s="348"/>
      <c r="E297" s="348"/>
      <c r="F297" s="348"/>
      <c r="G297" s="348"/>
      <c r="H297" s="348"/>
      <c r="I297" s="348"/>
      <c r="J297" s="348"/>
      <c r="K297" s="348"/>
      <c r="L297" s="348"/>
      <c r="M297" s="348"/>
      <c r="N297" s="348"/>
      <c r="O297" s="348"/>
      <c r="P297" s="348"/>
      <c r="Q297" s="348"/>
      <c r="R297" s="348"/>
      <c r="S297" s="348"/>
      <c r="T297" s="348"/>
      <c r="U297" s="348"/>
      <c r="V297" s="348"/>
      <c r="W297" s="348"/>
      <c r="X297" s="348"/>
      <c r="Y297" s="348"/>
      <c r="Z297" s="348"/>
    </row>
    <row r="298" ht="14.25" customHeight="1">
      <c r="A298" s="348"/>
      <c r="B298" s="348"/>
      <c r="C298" s="348"/>
      <c r="D298" s="348"/>
      <c r="E298" s="348"/>
      <c r="F298" s="348"/>
      <c r="G298" s="348"/>
      <c r="H298" s="348"/>
      <c r="I298" s="348"/>
      <c r="J298" s="348"/>
      <c r="K298" s="348"/>
      <c r="L298" s="348"/>
      <c r="M298" s="348"/>
      <c r="N298" s="348"/>
      <c r="O298" s="348"/>
      <c r="P298" s="348"/>
      <c r="Q298" s="348"/>
      <c r="R298" s="348"/>
      <c r="S298" s="348"/>
      <c r="T298" s="348"/>
      <c r="U298" s="348"/>
      <c r="V298" s="348"/>
      <c r="W298" s="348"/>
      <c r="X298" s="348"/>
      <c r="Y298" s="348"/>
      <c r="Z298" s="348"/>
    </row>
    <row r="299" ht="14.25" customHeight="1">
      <c r="A299" s="348"/>
      <c r="B299" s="348"/>
      <c r="C299" s="348"/>
      <c r="D299" s="348"/>
      <c r="E299" s="348"/>
      <c r="F299" s="348"/>
      <c r="G299" s="348"/>
      <c r="H299" s="348"/>
      <c r="I299" s="348"/>
      <c r="J299" s="348"/>
      <c r="K299" s="348"/>
      <c r="L299" s="348"/>
      <c r="M299" s="348"/>
      <c r="N299" s="348"/>
      <c r="O299" s="348"/>
      <c r="P299" s="348"/>
      <c r="Q299" s="348"/>
      <c r="R299" s="348"/>
      <c r="S299" s="348"/>
      <c r="T299" s="348"/>
      <c r="U299" s="348"/>
      <c r="V299" s="348"/>
      <c r="W299" s="348"/>
      <c r="X299" s="348"/>
      <c r="Y299" s="348"/>
      <c r="Z299" s="348"/>
    </row>
    <row r="300" ht="14.25" customHeight="1">
      <c r="A300" s="348"/>
      <c r="B300" s="348"/>
      <c r="C300" s="348"/>
      <c r="D300" s="348"/>
      <c r="E300" s="348"/>
      <c r="F300" s="348"/>
      <c r="G300" s="348"/>
      <c r="H300" s="348"/>
      <c r="I300" s="348"/>
      <c r="J300" s="348"/>
      <c r="K300" s="348"/>
      <c r="L300" s="348"/>
      <c r="M300" s="348"/>
      <c r="N300" s="348"/>
      <c r="O300" s="348"/>
      <c r="P300" s="348"/>
      <c r="Q300" s="348"/>
      <c r="R300" s="348"/>
      <c r="S300" s="348"/>
      <c r="T300" s="348"/>
      <c r="U300" s="348"/>
      <c r="V300" s="348"/>
      <c r="W300" s="348"/>
      <c r="X300" s="348"/>
      <c r="Y300" s="348"/>
      <c r="Z300" s="348"/>
    </row>
    <row r="301" ht="14.25" customHeight="1">
      <c r="A301" s="348"/>
      <c r="B301" s="348"/>
      <c r="C301" s="348"/>
      <c r="D301" s="348"/>
      <c r="E301" s="348"/>
      <c r="F301" s="348"/>
      <c r="G301" s="348"/>
      <c r="H301" s="348"/>
      <c r="I301" s="348"/>
      <c r="J301" s="348"/>
      <c r="K301" s="348"/>
      <c r="L301" s="348"/>
      <c r="M301" s="348"/>
      <c r="N301" s="348"/>
      <c r="O301" s="348"/>
      <c r="P301" s="348"/>
      <c r="Q301" s="348"/>
      <c r="R301" s="348"/>
      <c r="S301" s="348"/>
      <c r="T301" s="348"/>
      <c r="U301" s="348"/>
      <c r="V301" s="348"/>
      <c r="W301" s="348"/>
      <c r="X301" s="348"/>
      <c r="Y301" s="348"/>
      <c r="Z301" s="348"/>
    </row>
    <row r="302" ht="14.25" customHeight="1">
      <c r="A302" s="348"/>
      <c r="B302" s="348"/>
      <c r="C302" s="348"/>
      <c r="D302" s="348"/>
      <c r="E302" s="348"/>
      <c r="F302" s="348"/>
      <c r="G302" s="348"/>
      <c r="H302" s="348"/>
      <c r="I302" s="348"/>
      <c r="J302" s="348"/>
      <c r="K302" s="348"/>
      <c r="L302" s="348"/>
      <c r="M302" s="348"/>
      <c r="N302" s="348"/>
      <c r="O302" s="348"/>
      <c r="P302" s="348"/>
      <c r="Q302" s="348"/>
      <c r="R302" s="348"/>
      <c r="S302" s="348"/>
      <c r="T302" s="348"/>
      <c r="U302" s="348"/>
      <c r="V302" s="348"/>
      <c r="W302" s="348"/>
      <c r="X302" s="348"/>
      <c r="Y302" s="348"/>
      <c r="Z302" s="348"/>
    </row>
    <row r="303" ht="14.25" customHeight="1">
      <c r="A303" s="348"/>
      <c r="B303" s="348"/>
      <c r="C303" s="348"/>
      <c r="D303" s="348"/>
      <c r="E303" s="348"/>
      <c r="F303" s="348"/>
      <c r="G303" s="348"/>
      <c r="H303" s="348"/>
      <c r="I303" s="348"/>
      <c r="J303" s="348"/>
      <c r="K303" s="348"/>
      <c r="L303" s="348"/>
      <c r="M303" s="348"/>
      <c r="N303" s="348"/>
      <c r="O303" s="348"/>
      <c r="P303" s="348"/>
      <c r="Q303" s="348"/>
      <c r="R303" s="348"/>
      <c r="S303" s="348"/>
      <c r="T303" s="348"/>
      <c r="U303" s="348"/>
      <c r="V303" s="348"/>
      <c r="W303" s="348"/>
      <c r="X303" s="348"/>
      <c r="Y303" s="348"/>
      <c r="Z303" s="348"/>
    </row>
    <row r="304" ht="14.25" customHeight="1">
      <c r="A304" s="348"/>
      <c r="B304" s="348"/>
      <c r="C304" s="348"/>
      <c r="D304" s="348"/>
      <c r="E304" s="348"/>
      <c r="F304" s="348"/>
      <c r="G304" s="348"/>
      <c r="H304" s="348"/>
      <c r="I304" s="348"/>
      <c r="J304" s="348"/>
      <c r="K304" s="348"/>
      <c r="L304" s="348"/>
      <c r="M304" s="348"/>
      <c r="N304" s="348"/>
      <c r="O304" s="348"/>
      <c r="P304" s="348"/>
      <c r="Q304" s="348"/>
      <c r="R304" s="348"/>
      <c r="S304" s="348"/>
      <c r="T304" s="348"/>
      <c r="U304" s="348"/>
      <c r="V304" s="348"/>
      <c r="W304" s="348"/>
      <c r="X304" s="348"/>
      <c r="Y304" s="348"/>
      <c r="Z304" s="348"/>
    </row>
    <row r="305" ht="14.25" customHeight="1">
      <c r="A305" s="348"/>
      <c r="B305" s="348"/>
      <c r="C305" s="348"/>
      <c r="D305" s="348"/>
      <c r="E305" s="348"/>
      <c r="F305" s="348"/>
      <c r="G305" s="348"/>
      <c r="H305" s="348"/>
      <c r="I305" s="348"/>
      <c r="J305" s="348"/>
      <c r="K305" s="348"/>
      <c r="L305" s="348"/>
      <c r="M305" s="348"/>
      <c r="N305" s="348"/>
      <c r="O305" s="348"/>
      <c r="P305" s="348"/>
      <c r="Q305" s="348"/>
      <c r="R305" s="348"/>
      <c r="S305" s="348"/>
      <c r="T305" s="348"/>
      <c r="U305" s="348"/>
      <c r="V305" s="348"/>
      <c r="W305" s="348"/>
      <c r="X305" s="348"/>
      <c r="Y305" s="348"/>
      <c r="Z305" s="348"/>
    </row>
    <row r="306" ht="14.25" customHeight="1">
      <c r="A306" s="348"/>
      <c r="B306" s="348"/>
      <c r="C306" s="348"/>
      <c r="D306" s="348"/>
      <c r="E306" s="348"/>
      <c r="F306" s="348"/>
      <c r="G306" s="348"/>
      <c r="H306" s="348"/>
      <c r="I306" s="348"/>
      <c r="J306" s="348"/>
      <c r="K306" s="348"/>
      <c r="L306" s="348"/>
      <c r="M306" s="348"/>
      <c r="N306" s="348"/>
      <c r="O306" s="348"/>
      <c r="P306" s="348"/>
      <c r="Q306" s="348"/>
      <c r="R306" s="348"/>
      <c r="S306" s="348"/>
      <c r="T306" s="348"/>
      <c r="U306" s="348"/>
      <c r="V306" s="348"/>
      <c r="W306" s="348"/>
      <c r="X306" s="348"/>
      <c r="Y306" s="348"/>
      <c r="Z306" s="348"/>
    </row>
    <row r="307" ht="14.25" customHeight="1">
      <c r="A307" s="348"/>
      <c r="B307" s="348"/>
      <c r="C307" s="348"/>
      <c r="D307" s="348"/>
      <c r="E307" s="348"/>
      <c r="F307" s="348"/>
      <c r="G307" s="348"/>
      <c r="H307" s="348"/>
      <c r="I307" s="348"/>
      <c r="J307" s="348"/>
      <c r="K307" s="348"/>
      <c r="L307" s="348"/>
      <c r="M307" s="348"/>
      <c r="N307" s="348"/>
      <c r="O307" s="348"/>
      <c r="P307" s="348"/>
      <c r="Q307" s="348"/>
      <c r="R307" s="348"/>
      <c r="S307" s="348"/>
      <c r="T307" s="348"/>
      <c r="U307" s="348"/>
      <c r="V307" s="348"/>
      <c r="W307" s="348"/>
      <c r="X307" s="348"/>
      <c r="Y307" s="348"/>
      <c r="Z307" s="348"/>
    </row>
    <row r="308" ht="14.25" customHeight="1">
      <c r="A308" s="348"/>
      <c r="B308" s="348"/>
      <c r="C308" s="348"/>
      <c r="D308" s="348"/>
      <c r="E308" s="348"/>
      <c r="F308" s="348"/>
      <c r="G308" s="348"/>
      <c r="H308" s="348"/>
      <c r="I308" s="348"/>
      <c r="J308" s="348"/>
      <c r="K308" s="348"/>
      <c r="L308" s="348"/>
      <c r="M308" s="348"/>
      <c r="N308" s="348"/>
      <c r="O308" s="348"/>
      <c r="P308" s="348"/>
      <c r="Q308" s="348"/>
      <c r="R308" s="348"/>
      <c r="S308" s="348"/>
      <c r="T308" s="348"/>
      <c r="U308" s="348"/>
      <c r="V308" s="348"/>
      <c r="W308" s="348"/>
      <c r="X308" s="348"/>
      <c r="Y308" s="348"/>
      <c r="Z308" s="348"/>
    </row>
    <row r="309" ht="14.25" customHeight="1">
      <c r="A309" s="348"/>
      <c r="B309" s="348"/>
      <c r="C309" s="348"/>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row>
    <row r="310" ht="14.25" customHeight="1">
      <c r="A310" s="348"/>
      <c r="B310" s="348"/>
      <c r="C310" s="348"/>
      <c r="D310" s="348"/>
      <c r="E310" s="348"/>
      <c r="F310" s="348"/>
      <c r="G310" s="348"/>
      <c r="H310" s="348"/>
      <c r="I310" s="348"/>
      <c r="J310" s="348"/>
      <c r="K310" s="348"/>
      <c r="L310" s="348"/>
      <c r="M310" s="348"/>
      <c r="N310" s="348"/>
      <c r="O310" s="348"/>
      <c r="P310" s="348"/>
      <c r="Q310" s="348"/>
      <c r="R310" s="348"/>
      <c r="S310" s="348"/>
      <c r="T310" s="348"/>
      <c r="U310" s="348"/>
      <c r="V310" s="348"/>
      <c r="W310" s="348"/>
      <c r="X310" s="348"/>
      <c r="Y310" s="348"/>
      <c r="Z310" s="348"/>
    </row>
    <row r="311" ht="14.25" customHeight="1">
      <c r="A311" s="348"/>
      <c r="B311" s="348"/>
      <c r="C311" s="348"/>
      <c r="D311" s="348"/>
      <c r="E311" s="348"/>
      <c r="F311" s="348"/>
      <c r="G311" s="348"/>
      <c r="H311" s="348"/>
      <c r="I311" s="348"/>
      <c r="J311" s="348"/>
      <c r="K311" s="348"/>
      <c r="L311" s="348"/>
      <c r="M311" s="348"/>
      <c r="N311" s="348"/>
      <c r="O311" s="348"/>
      <c r="P311" s="348"/>
      <c r="Q311" s="348"/>
      <c r="R311" s="348"/>
      <c r="S311" s="348"/>
      <c r="T311" s="348"/>
      <c r="U311" s="348"/>
      <c r="V311" s="348"/>
      <c r="W311" s="348"/>
      <c r="X311" s="348"/>
      <c r="Y311" s="348"/>
      <c r="Z311" s="348"/>
    </row>
    <row r="312" ht="14.25" customHeight="1">
      <c r="A312" s="348"/>
      <c r="B312" s="348"/>
      <c r="C312" s="348"/>
      <c r="D312" s="348"/>
      <c r="E312" s="348"/>
      <c r="F312" s="348"/>
      <c r="G312" s="348"/>
      <c r="H312" s="348"/>
      <c r="I312" s="348"/>
      <c r="J312" s="348"/>
      <c r="K312" s="348"/>
      <c r="L312" s="348"/>
      <c r="M312" s="348"/>
      <c r="N312" s="348"/>
      <c r="O312" s="348"/>
      <c r="P312" s="348"/>
      <c r="Q312" s="348"/>
      <c r="R312" s="348"/>
      <c r="S312" s="348"/>
      <c r="T312" s="348"/>
      <c r="U312" s="348"/>
      <c r="V312" s="348"/>
      <c r="W312" s="348"/>
      <c r="X312" s="348"/>
      <c r="Y312" s="348"/>
      <c r="Z312" s="348"/>
    </row>
    <row r="313" ht="14.25" customHeight="1">
      <c r="A313" s="348"/>
      <c r="B313" s="348"/>
      <c r="C313" s="348"/>
      <c r="D313" s="348"/>
      <c r="E313" s="348"/>
      <c r="F313" s="348"/>
      <c r="G313" s="348"/>
      <c r="H313" s="348"/>
      <c r="I313" s="348"/>
      <c r="J313" s="348"/>
      <c r="K313" s="348"/>
      <c r="L313" s="348"/>
      <c r="M313" s="348"/>
      <c r="N313" s="348"/>
      <c r="O313" s="348"/>
      <c r="P313" s="348"/>
      <c r="Q313" s="348"/>
      <c r="R313" s="348"/>
      <c r="S313" s="348"/>
      <c r="T313" s="348"/>
      <c r="U313" s="348"/>
      <c r="V313" s="348"/>
      <c r="W313" s="348"/>
      <c r="X313" s="348"/>
      <c r="Y313" s="348"/>
      <c r="Z313" s="348"/>
    </row>
    <row r="314" ht="14.25" customHeight="1">
      <c r="A314" s="348"/>
      <c r="B314" s="348"/>
      <c r="C314" s="348"/>
      <c r="D314" s="348"/>
      <c r="E314" s="348"/>
      <c r="F314" s="348"/>
      <c r="G314" s="348"/>
      <c r="H314" s="348"/>
      <c r="I314" s="348"/>
      <c r="J314" s="348"/>
      <c r="K314" s="348"/>
      <c r="L314" s="348"/>
      <c r="M314" s="348"/>
      <c r="N314" s="348"/>
      <c r="O314" s="348"/>
      <c r="P314" s="348"/>
      <c r="Q314" s="348"/>
      <c r="R314" s="348"/>
      <c r="S314" s="348"/>
      <c r="T314" s="348"/>
      <c r="U314" s="348"/>
      <c r="V314" s="348"/>
      <c r="W314" s="348"/>
      <c r="X314" s="348"/>
      <c r="Y314" s="348"/>
      <c r="Z314" s="348"/>
    </row>
    <row r="315" ht="14.25" customHeight="1">
      <c r="A315" s="348"/>
      <c r="B315" s="348"/>
      <c r="C315" s="348"/>
      <c r="D315" s="348"/>
      <c r="E315" s="348"/>
      <c r="F315" s="348"/>
      <c r="G315" s="348"/>
      <c r="H315" s="348"/>
      <c r="I315" s="348"/>
      <c r="J315" s="348"/>
      <c r="K315" s="348"/>
      <c r="L315" s="348"/>
      <c r="M315" s="348"/>
      <c r="N315" s="348"/>
      <c r="O315" s="348"/>
      <c r="P315" s="348"/>
      <c r="Q315" s="348"/>
      <c r="R315" s="348"/>
      <c r="S315" s="348"/>
      <c r="T315" s="348"/>
      <c r="U315" s="348"/>
      <c r="V315" s="348"/>
      <c r="W315" s="348"/>
      <c r="X315" s="348"/>
      <c r="Y315" s="348"/>
      <c r="Z315" s="348"/>
    </row>
    <row r="316" ht="14.25" customHeight="1">
      <c r="A316" s="348"/>
      <c r="B316" s="348"/>
      <c r="C316" s="348"/>
      <c r="D316" s="348"/>
      <c r="E316" s="348"/>
      <c r="F316" s="348"/>
      <c r="G316" s="348"/>
      <c r="H316" s="348"/>
      <c r="I316" s="348"/>
      <c r="J316" s="348"/>
      <c r="K316" s="348"/>
      <c r="L316" s="348"/>
      <c r="M316" s="348"/>
      <c r="N316" s="348"/>
      <c r="O316" s="348"/>
      <c r="P316" s="348"/>
      <c r="Q316" s="348"/>
      <c r="R316" s="348"/>
      <c r="S316" s="348"/>
      <c r="T316" s="348"/>
      <c r="U316" s="348"/>
      <c r="V316" s="348"/>
      <c r="W316" s="348"/>
      <c r="X316" s="348"/>
      <c r="Y316" s="348"/>
      <c r="Z316" s="348"/>
    </row>
    <row r="317" ht="14.25" customHeight="1">
      <c r="A317" s="348"/>
      <c r="B317" s="348"/>
      <c r="C317" s="348"/>
      <c r="D317" s="348"/>
      <c r="E317" s="348"/>
      <c r="F317" s="348"/>
      <c r="G317" s="348"/>
      <c r="H317" s="348"/>
      <c r="I317" s="348"/>
      <c r="J317" s="348"/>
      <c r="K317" s="348"/>
      <c r="L317" s="348"/>
      <c r="M317" s="348"/>
      <c r="N317" s="348"/>
      <c r="O317" s="348"/>
      <c r="P317" s="348"/>
      <c r="Q317" s="348"/>
      <c r="R317" s="348"/>
      <c r="S317" s="348"/>
      <c r="T317" s="348"/>
      <c r="U317" s="348"/>
      <c r="V317" s="348"/>
      <c r="W317" s="348"/>
      <c r="X317" s="348"/>
      <c r="Y317" s="348"/>
      <c r="Z317" s="348"/>
    </row>
    <row r="318" ht="14.25" customHeight="1">
      <c r="A318" s="348"/>
      <c r="B318" s="348"/>
      <c r="C318" s="348"/>
      <c r="D318" s="348"/>
      <c r="E318" s="348"/>
      <c r="F318" s="348"/>
      <c r="G318" s="348"/>
      <c r="H318" s="348"/>
      <c r="I318" s="348"/>
      <c r="J318" s="348"/>
      <c r="K318" s="348"/>
      <c r="L318" s="348"/>
      <c r="M318" s="348"/>
      <c r="N318" s="348"/>
      <c r="O318" s="348"/>
      <c r="P318" s="348"/>
      <c r="Q318" s="348"/>
      <c r="R318" s="348"/>
      <c r="S318" s="348"/>
      <c r="T318" s="348"/>
      <c r="U318" s="348"/>
      <c r="V318" s="348"/>
      <c r="W318" s="348"/>
      <c r="X318" s="348"/>
      <c r="Y318" s="348"/>
      <c r="Z318" s="348"/>
    </row>
    <row r="319" ht="14.25" customHeight="1">
      <c r="A319" s="348"/>
      <c r="B319" s="348"/>
      <c r="C319" s="348"/>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row>
    <row r="320" ht="14.25" customHeight="1">
      <c r="A320" s="348"/>
      <c r="B320" s="348"/>
      <c r="C320" s="348"/>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row>
    <row r="321" ht="14.25" customHeight="1">
      <c r="A321" s="348"/>
      <c r="B321" s="348"/>
      <c r="C321" s="348"/>
      <c r="D321" s="348"/>
      <c r="E321" s="348"/>
      <c r="F321" s="348"/>
      <c r="G321" s="348"/>
      <c r="H321" s="348"/>
      <c r="I321" s="348"/>
      <c r="J321" s="348"/>
      <c r="K321" s="348"/>
      <c r="L321" s="348"/>
      <c r="M321" s="348"/>
      <c r="N321" s="348"/>
      <c r="O321" s="348"/>
      <c r="P321" s="348"/>
      <c r="Q321" s="348"/>
      <c r="R321" s="348"/>
      <c r="S321" s="348"/>
      <c r="T321" s="348"/>
      <c r="U321" s="348"/>
      <c r="V321" s="348"/>
      <c r="W321" s="348"/>
      <c r="X321" s="348"/>
      <c r="Y321" s="348"/>
      <c r="Z321" s="348"/>
    </row>
    <row r="322" ht="14.25" customHeight="1">
      <c r="A322" s="348"/>
      <c r="B322" s="348"/>
      <c r="C322" s="348"/>
      <c r="D322" s="348"/>
      <c r="E322" s="348"/>
      <c r="F322" s="348"/>
      <c r="G322" s="348"/>
      <c r="H322" s="348"/>
      <c r="I322" s="348"/>
      <c r="J322" s="348"/>
      <c r="K322" s="348"/>
      <c r="L322" s="348"/>
      <c r="M322" s="348"/>
      <c r="N322" s="348"/>
      <c r="O322" s="348"/>
      <c r="P322" s="348"/>
      <c r="Q322" s="348"/>
      <c r="R322" s="348"/>
      <c r="S322" s="348"/>
      <c r="T322" s="348"/>
      <c r="U322" s="348"/>
      <c r="V322" s="348"/>
      <c r="W322" s="348"/>
      <c r="X322" s="348"/>
      <c r="Y322" s="348"/>
      <c r="Z322" s="348"/>
    </row>
    <row r="323" ht="14.25" customHeight="1">
      <c r="A323" s="348"/>
      <c r="B323" s="348"/>
      <c r="C323" s="348"/>
      <c r="D323" s="348"/>
      <c r="E323" s="348"/>
      <c r="F323" s="348"/>
      <c r="G323" s="348"/>
      <c r="H323" s="348"/>
      <c r="I323" s="348"/>
      <c r="J323" s="348"/>
      <c r="K323" s="348"/>
      <c r="L323" s="348"/>
      <c r="M323" s="348"/>
      <c r="N323" s="348"/>
      <c r="O323" s="348"/>
      <c r="P323" s="348"/>
      <c r="Q323" s="348"/>
      <c r="R323" s="348"/>
      <c r="S323" s="348"/>
      <c r="T323" s="348"/>
      <c r="U323" s="348"/>
      <c r="V323" s="348"/>
      <c r="W323" s="348"/>
      <c r="X323" s="348"/>
      <c r="Y323" s="348"/>
      <c r="Z323" s="348"/>
    </row>
    <row r="324" ht="14.25" customHeight="1">
      <c r="A324" s="348"/>
      <c r="B324" s="348"/>
      <c r="C324" s="348"/>
      <c r="D324" s="348"/>
      <c r="E324" s="348"/>
      <c r="F324" s="348"/>
      <c r="G324" s="348"/>
      <c r="H324" s="348"/>
      <c r="I324" s="348"/>
      <c r="J324" s="348"/>
      <c r="K324" s="348"/>
      <c r="L324" s="348"/>
      <c r="M324" s="348"/>
      <c r="N324" s="348"/>
      <c r="O324" s="348"/>
      <c r="P324" s="348"/>
      <c r="Q324" s="348"/>
      <c r="R324" s="348"/>
      <c r="S324" s="348"/>
      <c r="T324" s="348"/>
      <c r="U324" s="348"/>
      <c r="V324" s="348"/>
      <c r="W324" s="348"/>
      <c r="X324" s="348"/>
      <c r="Y324" s="348"/>
      <c r="Z324" s="348"/>
    </row>
    <row r="325" ht="14.25" customHeight="1">
      <c r="A325" s="348"/>
      <c r="B325" s="348"/>
      <c r="C325" s="348"/>
      <c r="D325" s="348"/>
      <c r="E325" s="348"/>
      <c r="F325" s="348"/>
      <c r="G325" s="348"/>
      <c r="H325" s="348"/>
      <c r="I325" s="348"/>
      <c r="J325" s="348"/>
      <c r="K325" s="348"/>
      <c r="L325" s="348"/>
      <c r="M325" s="348"/>
      <c r="N325" s="348"/>
      <c r="O325" s="348"/>
      <c r="P325" s="348"/>
      <c r="Q325" s="348"/>
      <c r="R325" s="348"/>
      <c r="S325" s="348"/>
      <c r="T325" s="348"/>
      <c r="U325" s="348"/>
      <c r="V325" s="348"/>
      <c r="W325" s="348"/>
      <c r="X325" s="348"/>
      <c r="Y325" s="348"/>
      <c r="Z325" s="348"/>
    </row>
    <row r="326" ht="14.25" customHeight="1">
      <c r="A326" s="348"/>
      <c r="B326" s="348"/>
      <c r="C326" s="348"/>
      <c r="D326" s="348"/>
      <c r="E326" s="348"/>
      <c r="F326" s="348"/>
      <c r="G326" s="348"/>
      <c r="H326" s="348"/>
      <c r="I326" s="348"/>
      <c r="J326" s="348"/>
      <c r="K326" s="348"/>
      <c r="L326" s="348"/>
      <c r="M326" s="348"/>
      <c r="N326" s="348"/>
      <c r="O326" s="348"/>
      <c r="P326" s="348"/>
      <c r="Q326" s="348"/>
      <c r="R326" s="348"/>
      <c r="S326" s="348"/>
      <c r="T326" s="348"/>
      <c r="U326" s="348"/>
      <c r="V326" s="348"/>
      <c r="W326" s="348"/>
      <c r="X326" s="348"/>
      <c r="Y326" s="348"/>
      <c r="Z326" s="348"/>
    </row>
    <row r="327" ht="14.25" customHeight="1">
      <c r="A327" s="348"/>
      <c r="B327" s="348"/>
      <c r="C327" s="348"/>
      <c r="D327" s="348"/>
      <c r="E327" s="348"/>
      <c r="F327" s="348"/>
      <c r="G327" s="348"/>
      <c r="H327" s="348"/>
      <c r="I327" s="348"/>
      <c r="J327" s="348"/>
      <c r="K327" s="348"/>
      <c r="L327" s="348"/>
      <c r="M327" s="348"/>
      <c r="N327" s="348"/>
      <c r="O327" s="348"/>
      <c r="P327" s="348"/>
      <c r="Q327" s="348"/>
      <c r="R327" s="348"/>
      <c r="S327" s="348"/>
      <c r="T327" s="348"/>
      <c r="U327" s="348"/>
      <c r="V327" s="348"/>
      <c r="W327" s="348"/>
      <c r="X327" s="348"/>
      <c r="Y327" s="348"/>
      <c r="Z327" s="348"/>
    </row>
    <row r="328" ht="14.25" customHeight="1">
      <c r="A328" s="348"/>
      <c r="B328" s="348"/>
      <c r="C328" s="348"/>
      <c r="D328" s="348"/>
      <c r="E328" s="348"/>
      <c r="F328" s="348"/>
      <c r="G328" s="348"/>
      <c r="H328" s="348"/>
      <c r="I328" s="348"/>
      <c r="J328" s="348"/>
      <c r="K328" s="348"/>
      <c r="L328" s="348"/>
      <c r="M328" s="348"/>
      <c r="N328" s="348"/>
      <c r="O328" s="348"/>
      <c r="P328" s="348"/>
      <c r="Q328" s="348"/>
      <c r="R328" s="348"/>
      <c r="S328" s="348"/>
      <c r="T328" s="348"/>
      <c r="U328" s="348"/>
      <c r="V328" s="348"/>
      <c r="W328" s="348"/>
      <c r="X328" s="348"/>
      <c r="Y328" s="348"/>
      <c r="Z328" s="348"/>
    </row>
    <row r="329" ht="14.25" customHeight="1">
      <c r="A329" s="348"/>
      <c r="B329" s="348"/>
      <c r="C329" s="348"/>
      <c r="D329" s="348"/>
      <c r="E329" s="348"/>
      <c r="F329" s="348"/>
      <c r="G329" s="348"/>
      <c r="H329" s="348"/>
      <c r="I329" s="348"/>
      <c r="J329" s="348"/>
      <c r="K329" s="348"/>
      <c r="L329" s="348"/>
      <c r="M329" s="348"/>
      <c r="N329" s="348"/>
      <c r="O329" s="348"/>
      <c r="P329" s="348"/>
      <c r="Q329" s="348"/>
      <c r="R329" s="348"/>
      <c r="S329" s="348"/>
      <c r="T329" s="348"/>
      <c r="U329" s="348"/>
      <c r="V329" s="348"/>
      <c r="W329" s="348"/>
      <c r="X329" s="348"/>
      <c r="Y329" s="348"/>
      <c r="Z329" s="348"/>
    </row>
    <row r="330" ht="14.25" customHeight="1">
      <c r="A330" s="348"/>
      <c r="B330" s="348"/>
      <c r="C330" s="348"/>
      <c r="D330" s="348"/>
      <c r="E330" s="348"/>
      <c r="F330" s="348"/>
      <c r="G330" s="348"/>
      <c r="H330" s="348"/>
      <c r="I330" s="348"/>
      <c r="J330" s="348"/>
      <c r="K330" s="348"/>
      <c r="L330" s="348"/>
      <c r="M330" s="348"/>
      <c r="N330" s="348"/>
      <c r="O330" s="348"/>
      <c r="P330" s="348"/>
      <c r="Q330" s="348"/>
      <c r="R330" s="348"/>
      <c r="S330" s="348"/>
      <c r="T330" s="348"/>
      <c r="U330" s="348"/>
      <c r="V330" s="348"/>
      <c r="W330" s="348"/>
      <c r="X330" s="348"/>
      <c r="Y330" s="348"/>
      <c r="Z330" s="348"/>
    </row>
    <row r="331" ht="14.25" customHeight="1">
      <c r="A331" s="348"/>
      <c r="B331" s="348"/>
      <c r="C331" s="348"/>
      <c r="D331" s="348"/>
      <c r="E331" s="348"/>
      <c r="F331" s="348"/>
      <c r="G331" s="348"/>
      <c r="H331" s="348"/>
      <c r="I331" s="348"/>
      <c r="J331" s="348"/>
      <c r="K331" s="348"/>
      <c r="L331" s="348"/>
      <c r="M331" s="348"/>
      <c r="N331" s="348"/>
      <c r="O331" s="348"/>
      <c r="P331" s="348"/>
      <c r="Q331" s="348"/>
      <c r="R331" s="348"/>
      <c r="S331" s="348"/>
      <c r="T331" s="348"/>
      <c r="U331" s="348"/>
      <c r="V331" s="348"/>
      <c r="W331" s="348"/>
      <c r="X331" s="348"/>
      <c r="Y331" s="348"/>
      <c r="Z331" s="348"/>
    </row>
    <row r="332" ht="14.25" customHeight="1">
      <c r="A332" s="348"/>
      <c r="B332" s="348"/>
      <c r="C332" s="348"/>
      <c r="D332" s="348"/>
      <c r="E332" s="348"/>
      <c r="F332" s="348"/>
      <c r="G332" s="348"/>
      <c r="H332" s="348"/>
      <c r="I332" s="348"/>
      <c r="J332" s="348"/>
      <c r="K332" s="348"/>
      <c r="L332" s="348"/>
      <c r="M332" s="348"/>
      <c r="N332" s="348"/>
      <c r="O332" s="348"/>
      <c r="P332" s="348"/>
      <c r="Q332" s="348"/>
      <c r="R332" s="348"/>
      <c r="S332" s="348"/>
      <c r="T332" s="348"/>
      <c r="U332" s="348"/>
      <c r="V332" s="348"/>
      <c r="W332" s="348"/>
      <c r="X332" s="348"/>
      <c r="Y332" s="348"/>
      <c r="Z332" s="348"/>
    </row>
    <row r="333" ht="14.25" customHeight="1">
      <c r="A333" s="348"/>
      <c r="B333" s="348"/>
      <c r="C333" s="348"/>
      <c r="D333" s="348"/>
      <c r="E333" s="348"/>
      <c r="F333" s="348"/>
      <c r="G333" s="348"/>
      <c r="H333" s="348"/>
      <c r="I333" s="348"/>
      <c r="J333" s="348"/>
      <c r="K333" s="348"/>
      <c r="L333" s="348"/>
      <c r="M333" s="348"/>
      <c r="N333" s="348"/>
      <c r="O333" s="348"/>
      <c r="P333" s="348"/>
      <c r="Q333" s="348"/>
      <c r="R333" s="348"/>
      <c r="S333" s="348"/>
      <c r="T333" s="348"/>
      <c r="U333" s="348"/>
      <c r="V333" s="348"/>
      <c r="W333" s="348"/>
      <c r="X333" s="348"/>
      <c r="Y333" s="348"/>
      <c r="Z333" s="348"/>
    </row>
    <row r="334" ht="14.25" customHeight="1">
      <c r="A334" s="348"/>
      <c r="B334" s="348"/>
      <c r="C334" s="348"/>
      <c r="D334" s="348"/>
      <c r="E334" s="348"/>
      <c r="F334" s="348"/>
      <c r="G334" s="348"/>
      <c r="H334" s="348"/>
      <c r="I334" s="348"/>
      <c r="J334" s="348"/>
      <c r="K334" s="348"/>
      <c r="L334" s="348"/>
      <c r="M334" s="348"/>
      <c r="N334" s="348"/>
      <c r="O334" s="348"/>
      <c r="P334" s="348"/>
      <c r="Q334" s="348"/>
      <c r="R334" s="348"/>
      <c r="S334" s="348"/>
      <c r="T334" s="348"/>
      <c r="U334" s="348"/>
      <c r="V334" s="348"/>
      <c r="W334" s="348"/>
      <c r="X334" s="348"/>
      <c r="Y334" s="348"/>
      <c r="Z334" s="348"/>
    </row>
    <row r="335" ht="14.25" customHeight="1">
      <c r="A335" s="348"/>
      <c r="B335" s="348"/>
      <c r="C335" s="348"/>
      <c r="D335" s="348"/>
      <c r="E335" s="348"/>
      <c r="F335" s="348"/>
      <c r="G335" s="348"/>
      <c r="H335" s="348"/>
      <c r="I335" s="348"/>
      <c r="J335" s="348"/>
      <c r="K335" s="348"/>
      <c r="L335" s="348"/>
      <c r="M335" s="348"/>
      <c r="N335" s="348"/>
      <c r="O335" s="348"/>
      <c r="P335" s="348"/>
      <c r="Q335" s="348"/>
      <c r="R335" s="348"/>
      <c r="S335" s="348"/>
      <c r="T335" s="348"/>
      <c r="U335" s="348"/>
      <c r="V335" s="348"/>
      <c r="W335" s="348"/>
      <c r="X335" s="348"/>
      <c r="Y335" s="348"/>
      <c r="Z335" s="348"/>
    </row>
    <row r="336" ht="14.25" customHeight="1">
      <c r="A336" s="348"/>
      <c r="B336" s="348"/>
      <c r="C336" s="348"/>
      <c r="D336" s="348"/>
      <c r="E336" s="348"/>
      <c r="F336" s="348"/>
      <c r="G336" s="348"/>
      <c r="H336" s="348"/>
      <c r="I336" s="348"/>
      <c r="J336" s="348"/>
      <c r="K336" s="348"/>
      <c r="L336" s="348"/>
      <c r="M336" s="348"/>
      <c r="N336" s="348"/>
      <c r="O336" s="348"/>
      <c r="P336" s="348"/>
      <c r="Q336" s="348"/>
      <c r="R336" s="348"/>
      <c r="S336" s="348"/>
      <c r="T336" s="348"/>
      <c r="U336" s="348"/>
      <c r="V336" s="348"/>
      <c r="W336" s="348"/>
      <c r="X336" s="348"/>
      <c r="Y336" s="348"/>
      <c r="Z336" s="348"/>
    </row>
    <row r="337" ht="14.25" customHeight="1">
      <c r="A337" s="348"/>
      <c r="B337" s="348"/>
      <c r="C337" s="348"/>
      <c r="D337" s="348"/>
      <c r="E337" s="348"/>
      <c r="F337" s="348"/>
      <c r="G337" s="348"/>
      <c r="H337" s="348"/>
      <c r="I337" s="348"/>
      <c r="J337" s="348"/>
      <c r="K337" s="348"/>
      <c r="L337" s="348"/>
      <c r="M337" s="348"/>
      <c r="N337" s="348"/>
      <c r="O337" s="348"/>
      <c r="P337" s="348"/>
      <c r="Q337" s="348"/>
      <c r="R337" s="348"/>
      <c r="S337" s="348"/>
      <c r="T337" s="348"/>
      <c r="U337" s="348"/>
      <c r="V337" s="348"/>
      <c r="W337" s="348"/>
      <c r="X337" s="348"/>
      <c r="Y337" s="348"/>
      <c r="Z337" s="348"/>
    </row>
    <row r="338" ht="14.25" customHeight="1">
      <c r="A338" s="348"/>
      <c r="B338" s="348"/>
      <c r="C338" s="348"/>
      <c r="D338" s="348"/>
      <c r="E338" s="348"/>
      <c r="F338" s="348"/>
      <c r="G338" s="348"/>
      <c r="H338" s="348"/>
      <c r="I338" s="348"/>
      <c r="J338" s="348"/>
      <c r="K338" s="348"/>
      <c r="L338" s="348"/>
      <c r="M338" s="348"/>
      <c r="N338" s="348"/>
      <c r="O338" s="348"/>
      <c r="P338" s="348"/>
      <c r="Q338" s="348"/>
      <c r="R338" s="348"/>
      <c r="S338" s="348"/>
      <c r="T338" s="348"/>
      <c r="U338" s="348"/>
      <c r="V338" s="348"/>
      <c r="W338" s="348"/>
      <c r="X338" s="348"/>
      <c r="Y338" s="348"/>
      <c r="Z338" s="348"/>
    </row>
    <row r="339" ht="14.25" customHeight="1">
      <c r="A339" s="348"/>
      <c r="B339" s="348"/>
      <c r="C339" s="348"/>
      <c r="D339" s="348"/>
      <c r="E339" s="348"/>
      <c r="F339" s="348"/>
      <c r="G339" s="348"/>
      <c r="H339" s="348"/>
      <c r="I339" s="348"/>
      <c r="J339" s="348"/>
      <c r="K339" s="348"/>
      <c r="L339" s="348"/>
      <c r="M339" s="348"/>
      <c r="N339" s="348"/>
      <c r="O339" s="348"/>
      <c r="P339" s="348"/>
      <c r="Q339" s="348"/>
      <c r="R339" s="348"/>
      <c r="S339" s="348"/>
      <c r="T339" s="348"/>
      <c r="U339" s="348"/>
      <c r="V339" s="348"/>
      <c r="W339" s="348"/>
      <c r="X339" s="348"/>
      <c r="Y339" s="348"/>
      <c r="Z339" s="348"/>
    </row>
    <row r="340" ht="14.25" customHeight="1">
      <c r="A340" s="348"/>
      <c r="B340" s="348"/>
      <c r="C340" s="348"/>
      <c r="D340" s="348"/>
      <c r="E340" s="348"/>
      <c r="F340" s="348"/>
      <c r="G340" s="348"/>
      <c r="H340" s="348"/>
      <c r="I340" s="348"/>
      <c r="J340" s="348"/>
      <c r="K340" s="348"/>
      <c r="L340" s="348"/>
      <c r="M340" s="348"/>
      <c r="N340" s="348"/>
      <c r="O340" s="348"/>
      <c r="P340" s="348"/>
      <c r="Q340" s="348"/>
      <c r="R340" s="348"/>
      <c r="S340" s="348"/>
      <c r="T340" s="348"/>
      <c r="U340" s="348"/>
      <c r="V340" s="348"/>
      <c r="W340" s="348"/>
      <c r="X340" s="348"/>
      <c r="Y340" s="348"/>
      <c r="Z340" s="348"/>
    </row>
    <row r="341" ht="14.25" customHeight="1">
      <c r="A341" s="348"/>
      <c r="B341" s="348"/>
      <c r="C341" s="348"/>
      <c r="D341" s="348"/>
      <c r="E341" s="348"/>
      <c r="F341" s="348"/>
      <c r="G341" s="348"/>
      <c r="H341" s="348"/>
      <c r="I341" s="348"/>
      <c r="J341" s="348"/>
      <c r="K341" s="348"/>
      <c r="L341" s="348"/>
      <c r="M341" s="348"/>
      <c r="N341" s="348"/>
      <c r="O341" s="348"/>
      <c r="P341" s="348"/>
      <c r="Q341" s="348"/>
      <c r="R341" s="348"/>
      <c r="S341" s="348"/>
      <c r="T341" s="348"/>
      <c r="U341" s="348"/>
      <c r="V341" s="348"/>
      <c r="W341" s="348"/>
      <c r="X341" s="348"/>
      <c r="Y341" s="348"/>
      <c r="Z341" s="348"/>
    </row>
    <row r="342" ht="14.25" customHeight="1">
      <c r="A342" s="348"/>
      <c r="B342" s="348"/>
      <c r="C342" s="348"/>
      <c r="D342" s="348"/>
      <c r="E342" s="348"/>
      <c r="F342" s="348"/>
      <c r="G342" s="348"/>
      <c r="H342" s="348"/>
      <c r="I342" s="348"/>
      <c r="J342" s="348"/>
      <c r="K342" s="348"/>
      <c r="L342" s="348"/>
      <c r="M342" s="348"/>
      <c r="N342" s="348"/>
      <c r="O342" s="348"/>
      <c r="P342" s="348"/>
      <c r="Q342" s="348"/>
      <c r="R342" s="348"/>
      <c r="S342" s="348"/>
      <c r="T342" s="348"/>
      <c r="U342" s="348"/>
      <c r="V342" s="348"/>
      <c r="W342" s="348"/>
      <c r="X342" s="348"/>
      <c r="Y342" s="348"/>
      <c r="Z342" s="348"/>
    </row>
    <row r="343" ht="14.25" customHeight="1">
      <c r="A343" s="348"/>
      <c r="B343" s="348"/>
      <c r="C343" s="348"/>
      <c r="D343" s="348"/>
      <c r="E343" s="348"/>
      <c r="F343" s="348"/>
      <c r="G343" s="348"/>
      <c r="H343" s="348"/>
      <c r="I343" s="348"/>
      <c r="J343" s="348"/>
      <c r="K343" s="348"/>
      <c r="L343" s="348"/>
      <c r="M343" s="348"/>
      <c r="N343" s="348"/>
      <c r="O343" s="348"/>
      <c r="P343" s="348"/>
      <c r="Q343" s="348"/>
      <c r="R343" s="348"/>
      <c r="S343" s="348"/>
      <c r="T343" s="348"/>
      <c r="U343" s="348"/>
      <c r="V343" s="348"/>
      <c r="W343" s="348"/>
      <c r="X343" s="348"/>
      <c r="Y343" s="348"/>
      <c r="Z343" s="348"/>
    </row>
    <row r="344" ht="14.25" customHeight="1">
      <c r="A344" s="348"/>
      <c r="B344" s="348"/>
      <c r="C344" s="348"/>
      <c r="D344" s="348"/>
      <c r="E344" s="348"/>
      <c r="F344" s="348"/>
      <c r="G344" s="348"/>
      <c r="H344" s="348"/>
      <c r="I344" s="348"/>
      <c r="J344" s="348"/>
      <c r="K344" s="348"/>
      <c r="L344" s="348"/>
      <c r="M344" s="348"/>
      <c r="N344" s="348"/>
      <c r="O344" s="348"/>
      <c r="P344" s="348"/>
      <c r="Q344" s="348"/>
      <c r="R344" s="348"/>
      <c r="S344" s="348"/>
      <c r="T344" s="348"/>
      <c r="U344" s="348"/>
      <c r="V344" s="348"/>
      <c r="W344" s="348"/>
      <c r="X344" s="348"/>
      <c r="Y344" s="348"/>
      <c r="Z344" s="348"/>
    </row>
    <row r="345" ht="14.25" customHeight="1">
      <c r="A345" s="348"/>
      <c r="B345" s="348"/>
      <c r="C345" s="348"/>
      <c r="D345" s="348"/>
      <c r="E345" s="348"/>
      <c r="F345" s="348"/>
      <c r="G345" s="348"/>
      <c r="H345" s="348"/>
      <c r="I345" s="348"/>
      <c r="J345" s="348"/>
      <c r="K345" s="348"/>
      <c r="L345" s="348"/>
      <c r="M345" s="348"/>
      <c r="N345" s="348"/>
      <c r="O345" s="348"/>
      <c r="P345" s="348"/>
      <c r="Q345" s="348"/>
      <c r="R345" s="348"/>
      <c r="S345" s="348"/>
      <c r="T345" s="348"/>
      <c r="U345" s="348"/>
      <c r="V345" s="348"/>
      <c r="W345" s="348"/>
      <c r="X345" s="348"/>
      <c r="Y345" s="348"/>
      <c r="Z345" s="348"/>
    </row>
    <row r="346" ht="14.25" customHeight="1">
      <c r="A346" s="348"/>
      <c r="B346" s="348"/>
      <c r="C346" s="348"/>
      <c r="D346" s="348"/>
      <c r="E346" s="348"/>
      <c r="F346" s="348"/>
      <c r="G346" s="348"/>
      <c r="H346" s="348"/>
      <c r="I346" s="348"/>
      <c r="J346" s="348"/>
      <c r="K346" s="348"/>
      <c r="L346" s="348"/>
      <c r="M346" s="348"/>
      <c r="N346" s="348"/>
      <c r="O346" s="348"/>
      <c r="P346" s="348"/>
      <c r="Q346" s="348"/>
      <c r="R346" s="348"/>
      <c r="S346" s="348"/>
      <c r="T346" s="348"/>
      <c r="U346" s="348"/>
      <c r="V346" s="348"/>
      <c r="W346" s="348"/>
      <c r="X346" s="348"/>
      <c r="Y346" s="348"/>
      <c r="Z346" s="348"/>
    </row>
    <row r="347" ht="14.25" customHeight="1">
      <c r="A347" s="348"/>
      <c r="B347" s="348"/>
      <c r="C347" s="348"/>
      <c r="D347" s="348"/>
      <c r="E347" s="348"/>
      <c r="F347" s="348"/>
      <c r="G347" s="348"/>
      <c r="H347" s="348"/>
      <c r="I347" s="348"/>
      <c r="J347" s="348"/>
      <c r="K347" s="348"/>
      <c r="L347" s="348"/>
      <c r="M347" s="348"/>
      <c r="N347" s="348"/>
      <c r="O347" s="348"/>
      <c r="P347" s="348"/>
      <c r="Q347" s="348"/>
      <c r="R347" s="348"/>
      <c r="S347" s="348"/>
      <c r="T347" s="348"/>
      <c r="U347" s="348"/>
      <c r="V347" s="348"/>
      <c r="W347" s="348"/>
      <c r="X347" s="348"/>
      <c r="Y347" s="348"/>
      <c r="Z347" s="348"/>
    </row>
    <row r="348" ht="14.25" customHeight="1">
      <c r="A348" s="348"/>
      <c r="B348" s="348"/>
      <c r="C348" s="348"/>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row>
    <row r="349" ht="14.25" customHeight="1">
      <c r="A349" s="348"/>
      <c r="B349" s="348"/>
      <c r="C349" s="348"/>
      <c r="D349" s="348"/>
      <c r="E349" s="348"/>
      <c r="F349" s="348"/>
      <c r="G349" s="348"/>
      <c r="H349" s="348"/>
      <c r="I349" s="348"/>
      <c r="J349" s="348"/>
      <c r="K349" s="348"/>
      <c r="L349" s="348"/>
      <c r="M349" s="348"/>
      <c r="N349" s="348"/>
      <c r="O349" s="348"/>
      <c r="P349" s="348"/>
      <c r="Q349" s="348"/>
      <c r="R349" s="348"/>
      <c r="S349" s="348"/>
      <c r="T349" s="348"/>
      <c r="U349" s="348"/>
      <c r="V349" s="348"/>
      <c r="W349" s="348"/>
      <c r="X349" s="348"/>
      <c r="Y349" s="348"/>
      <c r="Z349" s="348"/>
    </row>
    <row r="350" ht="14.25" customHeight="1">
      <c r="A350" s="348"/>
      <c r="B350" s="348"/>
      <c r="C350" s="348"/>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row>
    <row r="351" ht="14.25" customHeight="1">
      <c r="A351" s="348"/>
      <c r="B351" s="348"/>
      <c r="C351" s="348"/>
      <c r="D351" s="348"/>
      <c r="E351" s="348"/>
      <c r="F351" s="348"/>
      <c r="G351" s="348"/>
      <c r="H351" s="348"/>
      <c r="I351" s="348"/>
      <c r="J351" s="348"/>
      <c r="K351" s="348"/>
      <c r="L351" s="348"/>
      <c r="M351" s="348"/>
      <c r="N351" s="348"/>
      <c r="O351" s="348"/>
      <c r="P351" s="348"/>
      <c r="Q351" s="348"/>
      <c r="R351" s="348"/>
      <c r="S351" s="348"/>
      <c r="T351" s="348"/>
      <c r="U351" s="348"/>
      <c r="V351" s="348"/>
      <c r="W351" s="348"/>
      <c r="X351" s="348"/>
      <c r="Y351" s="348"/>
      <c r="Z351" s="348"/>
    </row>
    <row r="352" ht="14.25" customHeight="1">
      <c r="A352" s="348"/>
      <c r="B352" s="348"/>
      <c r="C352" s="348"/>
      <c r="D352" s="348"/>
      <c r="E352" s="348"/>
      <c r="F352" s="348"/>
      <c r="G352" s="348"/>
      <c r="H352" s="348"/>
      <c r="I352" s="348"/>
      <c r="J352" s="348"/>
      <c r="K352" s="348"/>
      <c r="L352" s="348"/>
      <c r="M352" s="348"/>
      <c r="N352" s="348"/>
      <c r="O352" s="348"/>
      <c r="P352" s="348"/>
      <c r="Q352" s="348"/>
      <c r="R352" s="348"/>
      <c r="S352" s="348"/>
      <c r="T352" s="348"/>
      <c r="U352" s="348"/>
      <c r="V352" s="348"/>
      <c r="W352" s="348"/>
      <c r="X352" s="348"/>
      <c r="Y352" s="348"/>
      <c r="Z352" s="348"/>
    </row>
    <row r="353" ht="14.25" customHeight="1">
      <c r="A353" s="348"/>
      <c r="B353" s="348"/>
      <c r="C353" s="348"/>
      <c r="D353" s="348"/>
      <c r="E353" s="348"/>
      <c r="F353" s="348"/>
      <c r="G353" s="348"/>
      <c r="H353" s="348"/>
      <c r="I353" s="348"/>
      <c r="J353" s="348"/>
      <c r="K353" s="348"/>
      <c r="L353" s="348"/>
      <c r="M353" s="348"/>
      <c r="N353" s="348"/>
      <c r="O353" s="348"/>
      <c r="P353" s="348"/>
      <c r="Q353" s="348"/>
      <c r="R353" s="348"/>
      <c r="S353" s="348"/>
      <c r="T353" s="348"/>
      <c r="U353" s="348"/>
      <c r="V353" s="348"/>
      <c r="W353" s="348"/>
      <c r="X353" s="348"/>
      <c r="Y353" s="348"/>
      <c r="Z353" s="348"/>
    </row>
    <row r="354" ht="14.25" customHeight="1">
      <c r="A354" s="348"/>
      <c r="B354" s="348"/>
      <c r="C354" s="348"/>
      <c r="D354" s="348"/>
      <c r="E354" s="348"/>
      <c r="F354" s="348"/>
      <c r="G354" s="348"/>
      <c r="H354" s="348"/>
      <c r="I354" s="348"/>
      <c r="J354" s="348"/>
      <c r="K354" s="348"/>
      <c r="L354" s="348"/>
      <c r="M354" s="348"/>
      <c r="N354" s="348"/>
      <c r="O354" s="348"/>
      <c r="P354" s="348"/>
      <c r="Q354" s="348"/>
      <c r="R354" s="348"/>
      <c r="S354" s="348"/>
      <c r="T354" s="348"/>
      <c r="U354" s="348"/>
      <c r="V354" s="348"/>
      <c r="W354" s="348"/>
      <c r="X354" s="348"/>
      <c r="Y354" s="348"/>
      <c r="Z354" s="348"/>
    </row>
    <row r="355" ht="14.25" customHeight="1">
      <c r="A355" s="348"/>
      <c r="B355" s="348"/>
      <c r="C355" s="348"/>
      <c r="D355" s="348"/>
      <c r="E355" s="348"/>
      <c r="F355" s="348"/>
      <c r="G355" s="348"/>
      <c r="H355" s="348"/>
      <c r="I355" s="348"/>
      <c r="J355" s="348"/>
      <c r="K355" s="348"/>
      <c r="L355" s="348"/>
      <c r="M355" s="348"/>
      <c r="N355" s="348"/>
      <c r="O355" s="348"/>
      <c r="P355" s="348"/>
      <c r="Q355" s="348"/>
      <c r="R355" s="348"/>
      <c r="S355" s="348"/>
      <c r="T355" s="348"/>
      <c r="U355" s="348"/>
      <c r="V355" s="348"/>
      <c r="W355" s="348"/>
      <c r="X355" s="348"/>
      <c r="Y355" s="348"/>
      <c r="Z355" s="348"/>
    </row>
    <row r="356" ht="14.25" customHeight="1">
      <c r="A356" s="348"/>
      <c r="B356" s="348"/>
      <c r="C356" s="348"/>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row>
    <row r="357" ht="14.25" customHeight="1">
      <c r="A357" s="348"/>
      <c r="B357" s="348"/>
      <c r="C357" s="348"/>
      <c r="D357" s="348"/>
      <c r="E357" s="348"/>
      <c r="F357" s="348"/>
      <c r="G357" s="348"/>
      <c r="H357" s="348"/>
      <c r="I357" s="348"/>
      <c r="J357" s="348"/>
      <c r="K357" s="348"/>
      <c r="L357" s="348"/>
      <c r="M357" s="348"/>
      <c r="N357" s="348"/>
      <c r="O357" s="348"/>
      <c r="P357" s="348"/>
      <c r="Q357" s="348"/>
      <c r="R357" s="348"/>
      <c r="S357" s="348"/>
      <c r="T357" s="348"/>
      <c r="U357" s="348"/>
      <c r="V357" s="348"/>
      <c r="W357" s="348"/>
      <c r="X357" s="348"/>
      <c r="Y357" s="348"/>
      <c r="Z357" s="348"/>
    </row>
    <row r="358" ht="14.25" customHeight="1">
      <c r="A358" s="348"/>
      <c r="B358" s="348"/>
      <c r="C358" s="348"/>
      <c r="D358" s="348"/>
      <c r="E358" s="348"/>
      <c r="F358" s="348"/>
      <c r="G358" s="348"/>
      <c r="H358" s="348"/>
      <c r="I358" s="348"/>
      <c r="J358" s="348"/>
      <c r="K358" s="348"/>
      <c r="L358" s="348"/>
      <c r="M358" s="348"/>
      <c r="N358" s="348"/>
      <c r="O358" s="348"/>
      <c r="P358" s="348"/>
      <c r="Q358" s="348"/>
      <c r="R358" s="348"/>
      <c r="S358" s="348"/>
      <c r="T358" s="348"/>
      <c r="U358" s="348"/>
      <c r="V358" s="348"/>
      <c r="W358" s="348"/>
      <c r="X358" s="348"/>
      <c r="Y358" s="348"/>
      <c r="Z358" s="348"/>
    </row>
    <row r="359" ht="14.25" customHeight="1">
      <c r="A359" s="348"/>
      <c r="B359" s="348"/>
      <c r="C359" s="348"/>
      <c r="D359" s="348"/>
      <c r="E359" s="348"/>
      <c r="F359" s="348"/>
      <c r="G359" s="348"/>
      <c r="H359" s="348"/>
      <c r="I359" s="348"/>
      <c r="J359" s="348"/>
      <c r="K359" s="348"/>
      <c r="L359" s="348"/>
      <c r="M359" s="348"/>
      <c r="N359" s="348"/>
      <c r="O359" s="348"/>
      <c r="P359" s="348"/>
      <c r="Q359" s="348"/>
      <c r="R359" s="348"/>
      <c r="S359" s="348"/>
      <c r="T359" s="348"/>
      <c r="U359" s="348"/>
      <c r="V359" s="348"/>
      <c r="W359" s="348"/>
      <c r="X359" s="348"/>
      <c r="Y359" s="348"/>
      <c r="Z359" s="348"/>
    </row>
    <row r="360" ht="14.25" customHeight="1">
      <c r="A360" s="348"/>
      <c r="B360" s="348"/>
      <c r="C360" s="348"/>
      <c r="D360" s="348"/>
      <c r="E360" s="348"/>
      <c r="F360" s="348"/>
      <c r="G360" s="348"/>
      <c r="H360" s="348"/>
      <c r="I360" s="348"/>
      <c r="J360" s="348"/>
      <c r="K360" s="348"/>
      <c r="L360" s="348"/>
      <c r="M360" s="348"/>
      <c r="N360" s="348"/>
      <c r="O360" s="348"/>
      <c r="P360" s="348"/>
      <c r="Q360" s="348"/>
      <c r="R360" s="348"/>
      <c r="S360" s="348"/>
      <c r="T360" s="348"/>
      <c r="U360" s="348"/>
      <c r="V360" s="348"/>
      <c r="W360" s="348"/>
      <c r="X360" s="348"/>
      <c r="Y360" s="348"/>
      <c r="Z360" s="348"/>
    </row>
    <row r="361" ht="14.25" customHeight="1">
      <c r="A361" s="348"/>
      <c r="B361" s="348"/>
      <c r="C361" s="348"/>
      <c r="D361" s="348"/>
      <c r="E361" s="348"/>
      <c r="F361" s="348"/>
      <c r="G361" s="348"/>
      <c r="H361" s="348"/>
      <c r="I361" s="348"/>
      <c r="J361" s="348"/>
      <c r="K361" s="348"/>
      <c r="L361" s="348"/>
      <c r="M361" s="348"/>
      <c r="N361" s="348"/>
      <c r="O361" s="348"/>
      <c r="P361" s="348"/>
      <c r="Q361" s="348"/>
      <c r="R361" s="348"/>
      <c r="S361" s="348"/>
      <c r="T361" s="348"/>
      <c r="U361" s="348"/>
      <c r="V361" s="348"/>
      <c r="W361" s="348"/>
      <c r="X361" s="348"/>
      <c r="Y361" s="348"/>
      <c r="Z361" s="348"/>
    </row>
    <row r="362" ht="14.25" customHeight="1">
      <c r="A362" s="348"/>
      <c r="B362" s="348"/>
      <c r="C362" s="348"/>
      <c r="D362" s="348"/>
      <c r="E362" s="348"/>
      <c r="F362" s="348"/>
      <c r="G362" s="348"/>
      <c r="H362" s="348"/>
      <c r="I362" s="348"/>
      <c r="J362" s="348"/>
      <c r="K362" s="348"/>
      <c r="L362" s="348"/>
      <c r="M362" s="348"/>
      <c r="N362" s="348"/>
      <c r="O362" s="348"/>
      <c r="P362" s="348"/>
      <c r="Q362" s="348"/>
      <c r="R362" s="348"/>
      <c r="S362" s="348"/>
      <c r="T362" s="348"/>
      <c r="U362" s="348"/>
      <c r="V362" s="348"/>
      <c r="W362" s="348"/>
      <c r="X362" s="348"/>
      <c r="Y362" s="348"/>
      <c r="Z362" s="348"/>
    </row>
    <row r="363" ht="14.25" customHeight="1">
      <c r="A363" s="348"/>
      <c r="B363" s="348"/>
      <c r="C363" s="348"/>
      <c r="D363" s="348"/>
      <c r="E363" s="348"/>
      <c r="F363" s="348"/>
      <c r="G363" s="348"/>
      <c r="H363" s="348"/>
      <c r="I363" s="348"/>
      <c r="J363" s="348"/>
      <c r="K363" s="348"/>
      <c r="L363" s="348"/>
      <c r="M363" s="348"/>
      <c r="N363" s="348"/>
      <c r="O363" s="348"/>
      <c r="P363" s="348"/>
      <c r="Q363" s="348"/>
      <c r="R363" s="348"/>
      <c r="S363" s="348"/>
      <c r="T363" s="348"/>
      <c r="U363" s="348"/>
      <c r="V363" s="348"/>
      <c r="W363" s="348"/>
      <c r="X363" s="348"/>
      <c r="Y363" s="348"/>
      <c r="Z363" s="348"/>
    </row>
    <row r="364" ht="14.25" customHeight="1">
      <c r="A364" s="348"/>
      <c r="B364" s="348"/>
      <c r="C364" s="348"/>
      <c r="D364" s="348"/>
      <c r="E364" s="348"/>
      <c r="F364" s="348"/>
      <c r="G364" s="348"/>
      <c r="H364" s="348"/>
      <c r="I364" s="348"/>
      <c r="J364" s="348"/>
      <c r="K364" s="348"/>
      <c r="L364" s="348"/>
      <c r="M364" s="348"/>
      <c r="N364" s="348"/>
      <c r="O364" s="348"/>
      <c r="P364" s="348"/>
      <c r="Q364" s="348"/>
      <c r="R364" s="348"/>
      <c r="S364" s="348"/>
      <c r="T364" s="348"/>
      <c r="U364" s="348"/>
      <c r="V364" s="348"/>
      <c r="W364" s="348"/>
      <c r="X364" s="348"/>
      <c r="Y364" s="348"/>
      <c r="Z364" s="348"/>
    </row>
    <row r="365" ht="14.25" customHeight="1">
      <c r="A365" s="348"/>
      <c r="B365" s="348"/>
      <c r="C365" s="348"/>
      <c r="D365" s="348"/>
      <c r="E365" s="348"/>
      <c r="F365" s="348"/>
      <c r="G365" s="348"/>
      <c r="H365" s="348"/>
      <c r="I365" s="348"/>
      <c r="J365" s="348"/>
      <c r="K365" s="348"/>
      <c r="L365" s="348"/>
      <c r="M365" s="348"/>
      <c r="N365" s="348"/>
      <c r="O365" s="348"/>
      <c r="P365" s="348"/>
      <c r="Q365" s="348"/>
      <c r="R365" s="348"/>
      <c r="S365" s="348"/>
      <c r="T365" s="348"/>
      <c r="U365" s="348"/>
      <c r="V365" s="348"/>
      <c r="W365" s="348"/>
      <c r="X365" s="348"/>
      <c r="Y365" s="348"/>
      <c r="Z365" s="348"/>
    </row>
    <row r="366" ht="14.25" customHeight="1">
      <c r="A366" s="348"/>
      <c r="B366" s="348"/>
      <c r="C366" s="348"/>
      <c r="D366" s="348"/>
      <c r="E366" s="348"/>
      <c r="F366" s="348"/>
      <c r="G366" s="348"/>
      <c r="H366" s="348"/>
      <c r="I366" s="348"/>
      <c r="J366" s="348"/>
      <c r="K366" s="348"/>
      <c r="L366" s="348"/>
      <c r="M366" s="348"/>
      <c r="N366" s="348"/>
      <c r="O366" s="348"/>
      <c r="P366" s="348"/>
      <c r="Q366" s="348"/>
      <c r="R366" s="348"/>
      <c r="S366" s="348"/>
      <c r="T366" s="348"/>
      <c r="U366" s="348"/>
      <c r="V366" s="348"/>
      <c r="W366" s="348"/>
      <c r="X366" s="348"/>
      <c r="Y366" s="348"/>
      <c r="Z366" s="348"/>
    </row>
    <row r="367" ht="14.25" customHeight="1">
      <c r="A367" s="348"/>
      <c r="B367" s="348"/>
      <c r="C367" s="348"/>
      <c r="D367" s="348"/>
      <c r="E367" s="348"/>
      <c r="F367" s="348"/>
      <c r="G367" s="348"/>
      <c r="H367" s="348"/>
      <c r="I367" s="348"/>
      <c r="J367" s="348"/>
      <c r="K367" s="348"/>
      <c r="L367" s="348"/>
      <c r="M367" s="348"/>
      <c r="N367" s="348"/>
      <c r="O367" s="348"/>
      <c r="P367" s="348"/>
      <c r="Q367" s="348"/>
      <c r="R367" s="348"/>
      <c r="S367" s="348"/>
      <c r="T367" s="348"/>
      <c r="U367" s="348"/>
      <c r="V367" s="348"/>
      <c r="W367" s="348"/>
      <c r="X367" s="348"/>
      <c r="Y367" s="348"/>
      <c r="Z367" s="348"/>
    </row>
    <row r="368" ht="14.25" customHeight="1">
      <c r="A368" s="348"/>
      <c r="B368" s="348"/>
      <c r="C368" s="348"/>
      <c r="D368" s="348"/>
      <c r="E368" s="348"/>
      <c r="F368" s="348"/>
      <c r="G368" s="348"/>
      <c r="H368" s="348"/>
      <c r="I368" s="348"/>
      <c r="J368" s="348"/>
      <c r="K368" s="348"/>
      <c r="L368" s="348"/>
      <c r="M368" s="348"/>
      <c r="N368" s="348"/>
      <c r="O368" s="348"/>
      <c r="P368" s="348"/>
      <c r="Q368" s="348"/>
      <c r="R368" s="348"/>
      <c r="S368" s="348"/>
      <c r="T368" s="348"/>
      <c r="U368" s="348"/>
      <c r="V368" s="348"/>
      <c r="W368" s="348"/>
      <c r="X368" s="348"/>
      <c r="Y368" s="348"/>
      <c r="Z368" s="348"/>
    </row>
    <row r="369" ht="14.25" customHeight="1">
      <c r="A369" s="348"/>
      <c r="B369" s="348"/>
      <c r="C369" s="348"/>
      <c r="D369" s="348"/>
      <c r="E369" s="348"/>
      <c r="F369" s="348"/>
      <c r="G369" s="348"/>
      <c r="H369" s="348"/>
      <c r="I369" s="348"/>
      <c r="J369" s="348"/>
      <c r="K369" s="348"/>
      <c r="L369" s="348"/>
      <c r="M369" s="348"/>
      <c r="N369" s="348"/>
      <c r="O369" s="348"/>
      <c r="P369" s="348"/>
      <c r="Q369" s="348"/>
      <c r="R369" s="348"/>
      <c r="S369" s="348"/>
      <c r="T369" s="348"/>
      <c r="U369" s="348"/>
      <c r="V369" s="348"/>
      <c r="W369" s="348"/>
      <c r="X369" s="348"/>
      <c r="Y369" s="348"/>
      <c r="Z369" s="348"/>
    </row>
    <row r="370" ht="14.25" customHeight="1">
      <c r="A370" s="348"/>
      <c r="B370" s="348"/>
      <c r="C370" s="348"/>
      <c r="D370" s="348"/>
      <c r="E370" s="348"/>
      <c r="F370" s="348"/>
      <c r="G370" s="348"/>
      <c r="H370" s="348"/>
      <c r="I370" s="348"/>
      <c r="J370" s="348"/>
      <c r="K370" s="348"/>
      <c r="L370" s="348"/>
      <c r="M370" s="348"/>
      <c r="N370" s="348"/>
      <c r="O370" s="348"/>
      <c r="P370" s="348"/>
      <c r="Q370" s="348"/>
      <c r="R370" s="348"/>
      <c r="S370" s="348"/>
      <c r="T370" s="348"/>
      <c r="U370" s="348"/>
      <c r="V370" s="348"/>
      <c r="W370" s="348"/>
      <c r="X370" s="348"/>
      <c r="Y370" s="348"/>
      <c r="Z370" s="348"/>
    </row>
    <row r="371" ht="14.25" customHeight="1">
      <c r="A371" s="348"/>
      <c r="B371" s="348"/>
      <c r="C371" s="348"/>
      <c r="D371" s="348"/>
      <c r="E371" s="348"/>
      <c r="F371" s="348"/>
      <c r="G371" s="348"/>
      <c r="H371" s="348"/>
      <c r="I371" s="348"/>
      <c r="J371" s="348"/>
      <c r="K371" s="348"/>
      <c r="L371" s="348"/>
      <c r="M371" s="348"/>
      <c r="N371" s="348"/>
      <c r="O371" s="348"/>
      <c r="P371" s="348"/>
      <c r="Q371" s="348"/>
      <c r="R371" s="348"/>
      <c r="S371" s="348"/>
      <c r="T371" s="348"/>
      <c r="U371" s="348"/>
      <c r="V371" s="348"/>
      <c r="W371" s="348"/>
      <c r="X371" s="348"/>
      <c r="Y371" s="348"/>
      <c r="Z371" s="348"/>
    </row>
    <row r="372" ht="14.25" customHeight="1">
      <c r="A372" s="348"/>
      <c r="B372" s="348"/>
      <c r="C372" s="348"/>
      <c r="D372" s="348"/>
      <c r="E372" s="348"/>
      <c r="F372" s="348"/>
      <c r="G372" s="348"/>
      <c r="H372" s="348"/>
      <c r="I372" s="348"/>
      <c r="J372" s="348"/>
      <c r="K372" s="348"/>
      <c r="L372" s="348"/>
      <c r="M372" s="348"/>
      <c r="N372" s="348"/>
      <c r="O372" s="348"/>
      <c r="P372" s="348"/>
      <c r="Q372" s="348"/>
      <c r="R372" s="348"/>
      <c r="S372" s="348"/>
      <c r="T372" s="348"/>
      <c r="U372" s="348"/>
      <c r="V372" s="348"/>
      <c r="W372" s="348"/>
      <c r="X372" s="348"/>
      <c r="Y372" s="348"/>
      <c r="Z372" s="348"/>
    </row>
    <row r="373" ht="14.25" customHeight="1">
      <c r="A373" s="348"/>
      <c r="B373" s="348"/>
      <c r="C373" s="348"/>
      <c r="D373" s="348"/>
      <c r="E373" s="348"/>
      <c r="F373" s="348"/>
      <c r="G373" s="348"/>
      <c r="H373" s="348"/>
      <c r="I373" s="348"/>
      <c r="J373" s="348"/>
      <c r="K373" s="348"/>
      <c r="L373" s="348"/>
      <c r="M373" s="348"/>
      <c r="N373" s="348"/>
      <c r="O373" s="348"/>
      <c r="P373" s="348"/>
      <c r="Q373" s="348"/>
      <c r="R373" s="348"/>
      <c r="S373" s="348"/>
      <c r="T373" s="348"/>
      <c r="U373" s="348"/>
      <c r="V373" s="348"/>
      <c r="W373" s="348"/>
      <c r="X373" s="348"/>
      <c r="Y373" s="348"/>
      <c r="Z373" s="348"/>
    </row>
    <row r="374" ht="14.25" customHeight="1">
      <c r="A374" s="348"/>
      <c r="B374" s="348"/>
      <c r="C374" s="348"/>
      <c r="D374" s="348"/>
      <c r="E374" s="348"/>
      <c r="F374" s="348"/>
      <c r="G374" s="348"/>
      <c r="H374" s="348"/>
      <c r="I374" s="348"/>
      <c r="J374" s="348"/>
      <c r="K374" s="348"/>
      <c r="L374" s="348"/>
      <c r="M374" s="348"/>
      <c r="N374" s="348"/>
      <c r="O374" s="348"/>
      <c r="P374" s="348"/>
      <c r="Q374" s="348"/>
      <c r="R374" s="348"/>
      <c r="S374" s="348"/>
      <c r="T374" s="348"/>
      <c r="U374" s="348"/>
      <c r="V374" s="348"/>
      <c r="W374" s="348"/>
      <c r="X374" s="348"/>
      <c r="Y374" s="348"/>
      <c r="Z374" s="348"/>
    </row>
    <row r="375" ht="14.25" customHeight="1">
      <c r="A375" s="348"/>
      <c r="B375" s="348"/>
      <c r="C375" s="348"/>
      <c r="D375" s="348"/>
      <c r="E375" s="348"/>
      <c r="F375" s="348"/>
      <c r="G375" s="348"/>
      <c r="H375" s="348"/>
      <c r="I375" s="348"/>
      <c r="J375" s="348"/>
      <c r="K375" s="348"/>
      <c r="L375" s="348"/>
      <c r="M375" s="348"/>
      <c r="N375" s="348"/>
      <c r="O375" s="348"/>
      <c r="P375" s="348"/>
      <c r="Q375" s="348"/>
      <c r="R375" s="348"/>
      <c r="S375" s="348"/>
      <c r="T375" s="348"/>
      <c r="U375" s="348"/>
      <c r="V375" s="348"/>
      <c r="W375" s="348"/>
      <c r="X375" s="348"/>
      <c r="Y375" s="348"/>
      <c r="Z375" s="348"/>
    </row>
    <row r="376" ht="14.25" customHeight="1">
      <c r="A376" s="348"/>
      <c r="B376" s="348"/>
      <c r="C376" s="348"/>
      <c r="D376" s="348"/>
      <c r="E376" s="348"/>
      <c r="F376" s="348"/>
      <c r="G376" s="348"/>
      <c r="H376" s="348"/>
      <c r="I376" s="348"/>
      <c r="J376" s="348"/>
      <c r="K376" s="348"/>
      <c r="L376" s="348"/>
      <c r="M376" s="348"/>
      <c r="N376" s="348"/>
      <c r="O376" s="348"/>
      <c r="P376" s="348"/>
      <c r="Q376" s="348"/>
      <c r="R376" s="348"/>
      <c r="S376" s="348"/>
      <c r="T376" s="348"/>
      <c r="U376" s="348"/>
      <c r="V376" s="348"/>
      <c r="W376" s="348"/>
      <c r="X376" s="348"/>
      <c r="Y376" s="348"/>
      <c r="Z376" s="348"/>
    </row>
    <row r="377" ht="14.25" customHeight="1">
      <c r="A377" s="348"/>
      <c r="B377" s="348"/>
      <c r="C377" s="348"/>
      <c r="D377" s="348"/>
      <c r="E377" s="348"/>
      <c r="F377" s="348"/>
      <c r="G377" s="348"/>
      <c r="H377" s="348"/>
      <c r="I377" s="348"/>
      <c r="J377" s="348"/>
      <c r="K377" s="348"/>
      <c r="L377" s="348"/>
      <c r="M377" s="348"/>
      <c r="N377" s="348"/>
      <c r="O377" s="348"/>
      <c r="P377" s="348"/>
      <c r="Q377" s="348"/>
      <c r="R377" s="348"/>
      <c r="S377" s="348"/>
      <c r="T377" s="348"/>
      <c r="U377" s="348"/>
      <c r="V377" s="348"/>
      <c r="W377" s="348"/>
      <c r="X377" s="348"/>
      <c r="Y377" s="348"/>
      <c r="Z377" s="348"/>
    </row>
    <row r="378" ht="14.25" customHeight="1">
      <c r="A378" s="348"/>
      <c r="B378" s="348"/>
      <c r="C378" s="348"/>
      <c r="D378" s="348"/>
      <c r="E378" s="348"/>
      <c r="F378" s="348"/>
      <c r="G378" s="348"/>
      <c r="H378" s="348"/>
      <c r="I378" s="348"/>
      <c r="J378" s="348"/>
      <c r="K378" s="348"/>
      <c r="L378" s="348"/>
      <c r="M378" s="348"/>
      <c r="N378" s="348"/>
      <c r="O378" s="348"/>
      <c r="P378" s="348"/>
      <c r="Q378" s="348"/>
      <c r="R378" s="348"/>
      <c r="S378" s="348"/>
      <c r="T378" s="348"/>
      <c r="U378" s="348"/>
      <c r="V378" s="348"/>
      <c r="W378" s="348"/>
      <c r="X378" s="348"/>
      <c r="Y378" s="348"/>
      <c r="Z378" s="348"/>
    </row>
    <row r="379" ht="14.25" customHeight="1">
      <c r="A379" s="348"/>
      <c r="B379" s="348"/>
      <c r="C379" s="348"/>
      <c r="D379" s="348"/>
      <c r="E379" s="348"/>
      <c r="F379" s="348"/>
      <c r="G379" s="348"/>
      <c r="H379" s="348"/>
      <c r="I379" s="348"/>
      <c r="J379" s="348"/>
      <c r="K379" s="348"/>
      <c r="L379" s="348"/>
      <c r="M379" s="348"/>
      <c r="N379" s="348"/>
      <c r="O379" s="348"/>
      <c r="P379" s="348"/>
      <c r="Q379" s="348"/>
      <c r="R379" s="348"/>
      <c r="S379" s="348"/>
      <c r="T379" s="348"/>
      <c r="U379" s="348"/>
      <c r="V379" s="348"/>
      <c r="W379" s="348"/>
      <c r="X379" s="348"/>
      <c r="Y379" s="348"/>
      <c r="Z379" s="348"/>
    </row>
    <row r="380" ht="14.25" customHeight="1">
      <c r="A380" s="348"/>
      <c r="B380" s="348"/>
      <c r="C380" s="348"/>
      <c r="D380" s="348"/>
      <c r="E380" s="348"/>
      <c r="F380" s="348"/>
      <c r="G380" s="348"/>
      <c r="H380" s="348"/>
      <c r="I380" s="348"/>
      <c r="J380" s="348"/>
      <c r="K380" s="348"/>
      <c r="L380" s="348"/>
      <c r="M380" s="348"/>
      <c r="N380" s="348"/>
      <c r="O380" s="348"/>
      <c r="P380" s="348"/>
      <c r="Q380" s="348"/>
      <c r="R380" s="348"/>
      <c r="S380" s="348"/>
      <c r="T380" s="348"/>
      <c r="U380" s="348"/>
      <c r="V380" s="348"/>
      <c r="W380" s="348"/>
      <c r="X380" s="348"/>
      <c r="Y380" s="348"/>
      <c r="Z380" s="348"/>
    </row>
    <row r="381" ht="14.25" customHeight="1">
      <c r="A381" s="348"/>
      <c r="B381" s="348"/>
      <c r="C381" s="348"/>
      <c r="D381" s="348"/>
      <c r="E381" s="348"/>
      <c r="F381" s="348"/>
      <c r="G381" s="348"/>
      <c r="H381" s="348"/>
      <c r="I381" s="348"/>
      <c r="J381" s="348"/>
      <c r="K381" s="348"/>
      <c r="L381" s="348"/>
      <c r="M381" s="348"/>
      <c r="N381" s="348"/>
      <c r="O381" s="348"/>
      <c r="P381" s="348"/>
      <c r="Q381" s="348"/>
      <c r="R381" s="348"/>
      <c r="S381" s="348"/>
      <c r="T381" s="348"/>
      <c r="U381" s="348"/>
      <c r="V381" s="348"/>
      <c r="W381" s="348"/>
      <c r="X381" s="348"/>
      <c r="Y381" s="348"/>
      <c r="Z381" s="348"/>
    </row>
    <row r="382" ht="14.25" customHeight="1">
      <c r="A382" s="348"/>
      <c r="B382" s="348"/>
      <c r="C382" s="348"/>
      <c r="D382" s="348"/>
      <c r="E382" s="348"/>
      <c r="F382" s="348"/>
      <c r="G382" s="348"/>
      <c r="H382" s="348"/>
      <c r="I382" s="348"/>
      <c r="J382" s="348"/>
      <c r="K382" s="348"/>
      <c r="L382" s="348"/>
      <c r="M382" s="348"/>
      <c r="N382" s="348"/>
      <c r="O382" s="348"/>
      <c r="P382" s="348"/>
      <c r="Q382" s="348"/>
      <c r="R382" s="348"/>
      <c r="S382" s="348"/>
      <c r="T382" s="348"/>
      <c r="U382" s="348"/>
      <c r="V382" s="348"/>
      <c r="W382" s="348"/>
      <c r="X382" s="348"/>
      <c r="Y382" s="348"/>
      <c r="Z382" s="348"/>
    </row>
    <row r="383" ht="14.25" customHeight="1">
      <c r="A383" s="348"/>
      <c r="B383" s="348"/>
      <c r="C383" s="348"/>
      <c r="D383" s="348"/>
      <c r="E383" s="348"/>
      <c r="F383" s="348"/>
      <c r="G383" s="348"/>
      <c r="H383" s="348"/>
      <c r="I383" s="348"/>
      <c r="J383" s="348"/>
      <c r="K383" s="348"/>
      <c r="L383" s="348"/>
      <c r="M383" s="348"/>
      <c r="N383" s="348"/>
      <c r="O383" s="348"/>
      <c r="P383" s="348"/>
      <c r="Q383" s="348"/>
      <c r="R383" s="348"/>
      <c r="S383" s="348"/>
      <c r="T383" s="348"/>
      <c r="U383" s="348"/>
      <c r="V383" s="348"/>
      <c r="W383" s="348"/>
      <c r="X383" s="348"/>
      <c r="Y383" s="348"/>
      <c r="Z383" s="348"/>
    </row>
    <row r="384" ht="14.25" customHeight="1">
      <c r="A384" s="348"/>
      <c r="B384" s="348"/>
      <c r="C384" s="348"/>
      <c r="D384" s="348"/>
      <c r="E384" s="348"/>
      <c r="F384" s="348"/>
      <c r="G384" s="348"/>
      <c r="H384" s="348"/>
      <c r="I384" s="348"/>
      <c r="J384" s="348"/>
      <c r="K384" s="348"/>
      <c r="L384" s="348"/>
      <c r="M384" s="348"/>
      <c r="N384" s="348"/>
      <c r="O384" s="348"/>
      <c r="P384" s="348"/>
      <c r="Q384" s="348"/>
      <c r="R384" s="348"/>
      <c r="S384" s="348"/>
      <c r="T384" s="348"/>
      <c r="U384" s="348"/>
      <c r="V384" s="348"/>
      <c r="W384" s="348"/>
      <c r="X384" s="348"/>
      <c r="Y384" s="348"/>
      <c r="Z384" s="348"/>
    </row>
    <row r="385" ht="14.25" customHeight="1">
      <c r="A385" s="348"/>
      <c r="B385" s="348"/>
      <c r="C385" s="348"/>
      <c r="D385" s="348"/>
      <c r="E385" s="348"/>
      <c r="F385" s="348"/>
      <c r="G385" s="348"/>
      <c r="H385" s="348"/>
      <c r="I385" s="348"/>
      <c r="J385" s="348"/>
      <c r="K385" s="348"/>
      <c r="L385" s="348"/>
      <c r="M385" s="348"/>
      <c r="N385" s="348"/>
      <c r="O385" s="348"/>
      <c r="P385" s="348"/>
      <c r="Q385" s="348"/>
      <c r="R385" s="348"/>
      <c r="S385" s="348"/>
      <c r="T385" s="348"/>
      <c r="U385" s="348"/>
      <c r="V385" s="348"/>
      <c r="W385" s="348"/>
      <c r="X385" s="348"/>
      <c r="Y385" s="348"/>
      <c r="Z385" s="348"/>
    </row>
    <row r="386" ht="14.25" customHeight="1">
      <c r="A386" s="348"/>
      <c r="B386" s="348"/>
      <c r="C386" s="348"/>
      <c r="D386" s="348"/>
      <c r="E386" s="348"/>
      <c r="F386" s="348"/>
      <c r="G386" s="348"/>
      <c r="H386" s="348"/>
      <c r="I386" s="348"/>
      <c r="J386" s="348"/>
      <c r="K386" s="348"/>
      <c r="L386" s="348"/>
      <c r="M386" s="348"/>
      <c r="N386" s="348"/>
      <c r="O386" s="348"/>
      <c r="P386" s="348"/>
      <c r="Q386" s="348"/>
      <c r="R386" s="348"/>
      <c r="S386" s="348"/>
      <c r="T386" s="348"/>
      <c r="U386" s="348"/>
      <c r="V386" s="348"/>
      <c r="W386" s="348"/>
      <c r="X386" s="348"/>
      <c r="Y386" s="348"/>
      <c r="Z386" s="348"/>
    </row>
    <row r="387" ht="14.25" customHeight="1">
      <c r="A387" s="348"/>
      <c r="B387" s="348"/>
      <c r="C387" s="348"/>
      <c r="D387" s="348"/>
      <c r="E387" s="348"/>
      <c r="F387" s="348"/>
      <c r="G387" s="348"/>
      <c r="H387" s="348"/>
      <c r="I387" s="348"/>
      <c r="J387" s="348"/>
      <c r="K387" s="348"/>
      <c r="L387" s="348"/>
      <c r="M387" s="348"/>
      <c r="N387" s="348"/>
      <c r="O387" s="348"/>
      <c r="P387" s="348"/>
      <c r="Q387" s="348"/>
      <c r="R387" s="348"/>
      <c r="S387" s="348"/>
      <c r="T387" s="348"/>
      <c r="U387" s="348"/>
      <c r="V387" s="348"/>
      <c r="W387" s="348"/>
      <c r="X387" s="348"/>
      <c r="Y387" s="348"/>
      <c r="Z387" s="348"/>
    </row>
    <row r="388" ht="14.25" customHeight="1">
      <c r="A388" s="348"/>
      <c r="B388" s="348"/>
      <c r="C388" s="348"/>
      <c r="D388" s="348"/>
      <c r="E388" s="348"/>
      <c r="F388" s="348"/>
      <c r="G388" s="348"/>
      <c r="H388" s="348"/>
      <c r="I388" s="348"/>
      <c r="J388" s="348"/>
      <c r="K388" s="348"/>
      <c r="L388" s="348"/>
      <c r="M388" s="348"/>
      <c r="N388" s="348"/>
      <c r="O388" s="348"/>
      <c r="P388" s="348"/>
      <c r="Q388" s="348"/>
      <c r="R388" s="348"/>
      <c r="S388" s="348"/>
      <c r="T388" s="348"/>
      <c r="U388" s="348"/>
      <c r="V388" s="348"/>
      <c r="W388" s="348"/>
      <c r="X388" s="348"/>
      <c r="Y388" s="348"/>
      <c r="Z388" s="348"/>
    </row>
    <row r="389" ht="14.25" customHeight="1">
      <c r="A389" s="348"/>
      <c r="B389" s="348"/>
      <c r="C389" s="348"/>
      <c r="D389" s="348"/>
      <c r="E389" s="348"/>
      <c r="F389" s="348"/>
      <c r="G389" s="348"/>
      <c r="H389" s="348"/>
      <c r="I389" s="348"/>
      <c r="J389" s="348"/>
      <c r="K389" s="348"/>
      <c r="L389" s="348"/>
      <c r="M389" s="348"/>
      <c r="N389" s="348"/>
      <c r="O389" s="348"/>
      <c r="P389" s="348"/>
      <c r="Q389" s="348"/>
      <c r="R389" s="348"/>
      <c r="S389" s="348"/>
      <c r="T389" s="348"/>
      <c r="U389" s="348"/>
      <c r="V389" s="348"/>
      <c r="W389" s="348"/>
      <c r="X389" s="348"/>
      <c r="Y389" s="348"/>
      <c r="Z389" s="348"/>
    </row>
    <row r="390" ht="14.25" customHeight="1">
      <c r="A390" s="348"/>
      <c r="B390" s="348"/>
      <c r="C390" s="348"/>
      <c r="D390" s="348"/>
      <c r="E390" s="348"/>
      <c r="F390" s="348"/>
      <c r="G390" s="348"/>
      <c r="H390" s="348"/>
      <c r="I390" s="348"/>
      <c r="J390" s="348"/>
      <c r="K390" s="348"/>
      <c r="L390" s="348"/>
      <c r="M390" s="348"/>
      <c r="N390" s="348"/>
      <c r="O390" s="348"/>
      <c r="P390" s="348"/>
      <c r="Q390" s="348"/>
      <c r="R390" s="348"/>
      <c r="S390" s="348"/>
      <c r="T390" s="348"/>
      <c r="U390" s="348"/>
      <c r="V390" s="348"/>
      <c r="W390" s="348"/>
      <c r="X390" s="348"/>
      <c r="Y390" s="348"/>
      <c r="Z390" s="348"/>
    </row>
    <row r="391" ht="14.25" customHeight="1">
      <c r="A391" s="348"/>
      <c r="B391" s="348"/>
      <c r="C391" s="348"/>
      <c r="D391" s="348"/>
      <c r="E391" s="348"/>
      <c r="F391" s="348"/>
      <c r="G391" s="348"/>
      <c r="H391" s="348"/>
      <c r="I391" s="348"/>
      <c r="J391" s="348"/>
      <c r="K391" s="348"/>
      <c r="L391" s="348"/>
      <c r="M391" s="348"/>
      <c r="N391" s="348"/>
      <c r="O391" s="348"/>
      <c r="P391" s="348"/>
      <c r="Q391" s="348"/>
      <c r="R391" s="348"/>
      <c r="S391" s="348"/>
      <c r="T391" s="348"/>
      <c r="U391" s="348"/>
      <c r="V391" s="348"/>
      <c r="W391" s="348"/>
      <c r="X391" s="348"/>
      <c r="Y391" s="348"/>
      <c r="Z391" s="348"/>
    </row>
    <row r="392" ht="14.25" customHeight="1">
      <c r="A392" s="348"/>
      <c r="B392" s="348"/>
      <c r="C392" s="348"/>
      <c r="D392" s="348"/>
      <c r="E392" s="348"/>
      <c r="F392" s="348"/>
      <c r="G392" s="348"/>
      <c r="H392" s="348"/>
      <c r="I392" s="348"/>
      <c r="J392" s="348"/>
      <c r="K392" s="348"/>
      <c r="L392" s="348"/>
      <c r="M392" s="348"/>
      <c r="N392" s="348"/>
      <c r="O392" s="348"/>
      <c r="P392" s="348"/>
      <c r="Q392" s="348"/>
      <c r="R392" s="348"/>
      <c r="S392" s="348"/>
      <c r="T392" s="348"/>
      <c r="U392" s="348"/>
      <c r="V392" s="348"/>
      <c r="W392" s="348"/>
      <c r="X392" s="348"/>
      <c r="Y392" s="348"/>
      <c r="Z392" s="348"/>
    </row>
    <row r="393" ht="14.25" customHeight="1">
      <c r="A393" s="348"/>
      <c r="B393" s="348"/>
      <c r="C393" s="348"/>
      <c r="D393" s="348"/>
      <c r="E393" s="348"/>
      <c r="F393" s="348"/>
      <c r="G393" s="348"/>
      <c r="H393" s="348"/>
      <c r="I393" s="348"/>
      <c r="J393" s="348"/>
      <c r="K393" s="348"/>
      <c r="L393" s="348"/>
      <c r="M393" s="348"/>
      <c r="N393" s="348"/>
      <c r="O393" s="348"/>
      <c r="P393" s="348"/>
      <c r="Q393" s="348"/>
      <c r="R393" s="348"/>
      <c r="S393" s="348"/>
      <c r="T393" s="348"/>
      <c r="U393" s="348"/>
      <c r="V393" s="348"/>
      <c r="W393" s="348"/>
      <c r="X393" s="348"/>
      <c r="Y393" s="348"/>
      <c r="Z393" s="348"/>
    </row>
    <row r="394" ht="14.25" customHeight="1">
      <c r="A394" s="348"/>
      <c r="B394" s="348"/>
      <c r="C394" s="348"/>
      <c r="D394" s="348"/>
      <c r="E394" s="348"/>
      <c r="F394" s="348"/>
      <c r="G394" s="348"/>
      <c r="H394" s="348"/>
      <c r="I394" s="348"/>
      <c r="J394" s="348"/>
      <c r="K394" s="348"/>
      <c r="L394" s="348"/>
      <c r="M394" s="348"/>
      <c r="N394" s="348"/>
      <c r="O394" s="348"/>
      <c r="P394" s="348"/>
      <c r="Q394" s="348"/>
      <c r="R394" s="348"/>
      <c r="S394" s="348"/>
      <c r="T394" s="348"/>
      <c r="U394" s="348"/>
      <c r="V394" s="348"/>
      <c r="W394" s="348"/>
      <c r="X394" s="348"/>
      <c r="Y394" s="348"/>
      <c r="Z394" s="348"/>
    </row>
    <row r="395" ht="14.25" customHeight="1">
      <c r="A395" s="348"/>
      <c r="B395" s="348"/>
      <c r="C395" s="348"/>
      <c r="D395" s="348"/>
      <c r="E395" s="348"/>
      <c r="F395" s="348"/>
      <c r="G395" s="348"/>
      <c r="H395" s="348"/>
      <c r="I395" s="348"/>
      <c r="J395" s="348"/>
      <c r="K395" s="348"/>
      <c r="L395" s="348"/>
      <c r="M395" s="348"/>
      <c r="N395" s="348"/>
      <c r="O395" s="348"/>
      <c r="P395" s="348"/>
      <c r="Q395" s="348"/>
      <c r="R395" s="348"/>
      <c r="S395" s="348"/>
      <c r="T395" s="348"/>
      <c r="U395" s="348"/>
      <c r="V395" s="348"/>
      <c r="W395" s="348"/>
      <c r="X395" s="348"/>
      <c r="Y395" s="348"/>
      <c r="Z395" s="348"/>
    </row>
    <row r="396" ht="14.25" customHeight="1">
      <c r="A396" s="348"/>
      <c r="B396" s="348"/>
      <c r="C396" s="348"/>
      <c r="D396" s="348"/>
      <c r="E396" s="348"/>
      <c r="F396" s="348"/>
      <c r="G396" s="348"/>
      <c r="H396" s="348"/>
      <c r="I396" s="348"/>
      <c r="J396" s="348"/>
      <c r="K396" s="348"/>
      <c r="L396" s="348"/>
      <c r="M396" s="348"/>
      <c r="N396" s="348"/>
      <c r="O396" s="348"/>
      <c r="P396" s="348"/>
      <c r="Q396" s="348"/>
      <c r="R396" s="348"/>
      <c r="S396" s="348"/>
      <c r="T396" s="348"/>
      <c r="U396" s="348"/>
      <c r="V396" s="348"/>
      <c r="W396" s="348"/>
      <c r="X396" s="348"/>
      <c r="Y396" s="348"/>
      <c r="Z396" s="348"/>
    </row>
    <row r="397" ht="14.25" customHeight="1">
      <c r="A397" s="348"/>
      <c r="B397" s="348"/>
      <c r="C397" s="348"/>
      <c r="D397" s="348"/>
      <c r="E397" s="348"/>
      <c r="F397" s="348"/>
      <c r="G397" s="348"/>
      <c r="H397" s="348"/>
      <c r="I397" s="348"/>
      <c r="J397" s="348"/>
      <c r="K397" s="348"/>
      <c r="L397" s="348"/>
      <c r="M397" s="348"/>
      <c r="N397" s="348"/>
      <c r="O397" s="348"/>
      <c r="P397" s="348"/>
      <c r="Q397" s="348"/>
      <c r="R397" s="348"/>
      <c r="S397" s="348"/>
      <c r="T397" s="348"/>
      <c r="U397" s="348"/>
      <c r="V397" s="348"/>
      <c r="W397" s="348"/>
      <c r="X397" s="348"/>
      <c r="Y397" s="348"/>
      <c r="Z397" s="348"/>
    </row>
    <row r="398" ht="14.25" customHeight="1">
      <c r="A398" s="348"/>
      <c r="B398" s="348"/>
      <c r="C398" s="348"/>
      <c r="D398" s="348"/>
      <c r="E398" s="348"/>
      <c r="F398" s="348"/>
      <c r="G398" s="348"/>
      <c r="H398" s="348"/>
      <c r="I398" s="348"/>
      <c r="J398" s="348"/>
      <c r="K398" s="348"/>
      <c r="L398" s="348"/>
      <c r="M398" s="348"/>
      <c r="N398" s="348"/>
      <c r="O398" s="348"/>
      <c r="P398" s="348"/>
      <c r="Q398" s="348"/>
      <c r="R398" s="348"/>
      <c r="S398" s="348"/>
      <c r="T398" s="348"/>
      <c r="U398" s="348"/>
      <c r="V398" s="348"/>
      <c r="W398" s="348"/>
      <c r="X398" s="348"/>
      <c r="Y398" s="348"/>
      <c r="Z398" s="348"/>
    </row>
    <row r="399" ht="14.25" customHeight="1">
      <c r="A399" s="348"/>
      <c r="B399" s="348"/>
      <c r="C399" s="348"/>
      <c r="D399" s="348"/>
      <c r="E399" s="348"/>
      <c r="F399" s="348"/>
      <c r="G399" s="348"/>
      <c r="H399" s="348"/>
      <c r="I399" s="348"/>
      <c r="J399" s="348"/>
      <c r="K399" s="348"/>
      <c r="L399" s="348"/>
      <c r="M399" s="348"/>
      <c r="N399" s="348"/>
      <c r="O399" s="348"/>
      <c r="P399" s="348"/>
      <c r="Q399" s="348"/>
      <c r="R399" s="348"/>
      <c r="S399" s="348"/>
      <c r="T399" s="348"/>
      <c r="U399" s="348"/>
      <c r="V399" s="348"/>
      <c r="W399" s="348"/>
      <c r="X399" s="348"/>
      <c r="Y399" s="348"/>
      <c r="Z399" s="348"/>
    </row>
    <row r="400" ht="14.25" customHeight="1">
      <c r="A400" s="348"/>
      <c r="B400" s="348"/>
      <c r="C400" s="348"/>
      <c r="D400" s="348"/>
      <c r="E400" s="348"/>
      <c r="F400" s="348"/>
      <c r="G400" s="348"/>
      <c r="H400" s="348"/>
      <c r="I400" s="348"/>
      <c r="J400" s="348"/>
      <c r="K400" s="348"/>
      <c r="L400" s="348"/>
      <c r="M400" s="348"/>
      <c r="N400" s="348"/>
      <c r="O400" s="348"/>
      <c r="P400" s="348"/>
      <c r="Q400" s="348"/>
      <c r="R400" s="348"/>
      <c r="S400" s="348"/>
      <c r="T400" s="348"/>
      <c r="U400" s="348"/>
      <c r="V400" s="348"/>
      <c r="W400" s="348"/>
      <c r="X400" s="348"/>
      <c r="Y400" s="348"/>
      <c r="Z400" s="348"/>
    </row>
    <row r="401" ht="14.25" customHeight="1">
      <c r="A401" s="348"/>
      <c r="B401" s="348"/>
      <c r="C401" s="348"/>
      <c r="D401" s="348"/>
      <c r="E401" s="348"/>
      <c r="F401" s="348"/>
      <c r="G401" s="348"/>
      <c r="H401" s="348"/>
      <c r="I401" s="348"/>
      <c r="J401" s="348"/>
      <c r="K401" s="348"/>
      <c r="L401" s="348"/>
      <c r="M401" s="348"/>
      <c r="N401" s="348"/>
      <c r="O401" s="348"/>
      <c r="P401" s="348"/>
      <c r="Q401" s="348"/>
      <c r="R401" s="348"/>
      <c r="S401" s="348"/>
      <c r="T401" s="348"/>
      <c r="U401" s="348"/>
      <c r="V401" s="348"/>
      <c r="W401" s="348"/>
      <c r="X401" s="348"/>
      <c r="Y401" s="348"/>
      <c r="Z401" s="348"/>
    </row>
    <row r="402" ht="14.25" customHeight="1">
      <c r="A402" s="348"/>
      <c r="B402" s="348"/>
      <c r="C402" s="348"/>
      <c r="D402" s="348"/>
      <c r="E402" s="348"/>
      <c r="F402" s="348"/>
      <c r="G402" s="348"/>
      <c r="H402" s="348"/>
      <c r="I402" s="348"/>
      <c r="J402" s="348"/>
      <c r="K402" s="348"/>
      <c r="L402" s="348"/>
      <c r="M402" s="348"/>
      <c r="N402" s="348"/>
      <c r="O402" s="348"/>
      <c r="P402" s="348"/>
      <c r="Q402" s="348"/>
      <c r="R402" s="348"/>
      <c r="S402" s="348"/>
      <c r="T402" s="348"/>
      <c r="U402" s="348"/>
      <c r="V402" s="348"/>
      <c r="W402" s="348"/>
      <c r="X402" s="348"/>
      <c r="Y402" s="348"/>
      <c r="Z402" s="348"/>
    </row>
    <row r="403" ht="14.25" customHeight="1">
      <c r="A403" s="348"/>
      <c r="B403" s="348"/>
      <c r="C403" s="348"/>
      <c r="D403" s="348"/>
      <c r="E403" s="348"/>
      <c r="F403" s="348"/>
      <c r="G403" s="348"/>
      <c r="H403" s="348"/>
      <c r="I403" s="348"/>
      <c r="J403" s="348"/>
      <c r="K403" s="348"/>
      <c r="L403" s="348"/>
      <c r="M403" s="348"/>
      <c r="N403" s="348"/>
      <c r="O403" s="348"/>
      <c r="P403" s="348"/>
      <c r="Q403" s="348"/>
      <c r="R403" s="348"/>
      <c r="S403" s="348"/>
      <c r="T403" s="348"/>
      <c r="U403" s="348"/>
      <c r="V403" s="348"/>
      <c r="W403" s="348"/>
      <c r="X403" s="348"/>
      <c r="Y403" s="348"/>
      <c r="Z403" s="348"/>
    </row>
    <row r="404" ht="14.25" customHeight="1">
      <c r="A404" s="348"/>
      <c r="B404" s="348"/>
      <c r="C404" s="348"/>
      <c r="D404" s="348"/>
      <c r="E404" s="348"/>
      <c r="F404" s="348"/>
      <c r="G404" s="348"/>
      <c r="H404" s="348"/>
      <c r="I404" s="348"/>
      <c r="J404" s="348"/>
      <c r="K404" s="348"/>
      <c r="L404" s="348"/>
      <c r="M404" s="348"/>
      <c r="N404" s="348"/>
      <c r="O404" s="348"/>
      <c r="P404" s="348"/>
      <c r="Q404" s="348"/>
      <c r="R404" s="348"/>
      <c r="S404" s="348"/>
      <c r="T404" s="348"/>
      <c r="U404" s="348"/>
      <c r="V404" s="348"/>
      <c r="W404" s="348"/>
      <c r="X404" s="348"/>
      <c r="Y404" s="348"/>
      <c r="Z404" s="348"/>
    </row>
    <row r="405" ht="14.25" customHeight="1">
      <c r="A405" s="348"/>
      <c r="B405" s="348"/>
      <c r="C405" s="348"/>
      <c r="D405" s="348"/>
      <c r="E405" s="348"/>
      <c r="F405" s="348"/>
      <c r="G405" s="348"/>
      <c r="H405" s="348"/>
      <c r="I405" s="348"/>
      <c r="J405" s="348"/>
      <c r="K405" s="348"/>
      <c r="L405" s="348"/>
      <c r="M405" s="348"/>
      <c r="N405" s="348"/>
      <c r="O405" s="348"/>
      <c r="P405" s="348"/>
      <c r="Q405" s="348"/>
      <c r="R405" s="348"/>
      <c r="S405" s="348"/>
      <c r="T405" s="348"/>
      <c r="U405" s="348"/>
      <c r="V405" s="348"/>
      <c r="W405" s="348"/>
      <c r="X405" s="348"/>
      <c r="Y405" s="348"/>
      <c r="Z405" s="348"/>
    </row>
    <row r="406" ht="14.25" customHeight="1">
      <c r="A406" s="348"/>
      <c r="B406" s="348"/>
      <c r="C406" s="348"/>
      <c r="D406" s="348"/>
      <c r="E406" s="348"/>
      <c r="F406" s="348"/>
      <c r="G406" s="348"/>
      <c r="H406" s="348"/>
      <c r="I406" s="348"/>
      <c r="J406" s="348"/>
      <c r="K406" s="348"/>
      <c r="L406" s="348"/>
      <c r="M406" s="348"/>
      <c r="N406" s="348"/>
      <c r="O406" s="348"/>
      <c r="P406" s="348"/>
      <c r="Q406" s="348"/>
      <c r="R406" s="348"/>
      <c r="S406" s="348"/>
      <c r="T406" s="348"/>
      <c r="U406" s="348"/>
      <c r="V406" s="348"/>
      <c r="W406" s="348"/>
      <c r="X406" s="348"/>
      <c r="Y406" s="348"/>
      <c r="Z406" s="348"/>
    </row>
    <row r="407" ht="14.25" customHeight="1">
      <c r="A407" s="348"/>
      <c r="B407" s="348"/>
      <c r="C407" s="348"/>
      <c r="D407" s="348"/>
      <c r="E407" s="348"/>
      <c r="F407" s="348"/>
      <c r="G407" s="348"/>
      <c r="H407" s="348"/>
      <c r="I407" s="348"/>
      <c r="J407" s="348"/>
      <c r="K407" s="348"/>
      <c r="L407" s="348"/>
      <c r="M407" s="348"/>
      <c r="N407" s="348"/>
      <c r="O407" s="348"/>
      <c r="P407" s="348"/>
      <c r="Q407" s="348"/>
      <c r="R407" s="348"/>
      <c r="S407" s="348"/>
      <c r="T407" s="348"/>
      <c r="U407" s="348"/>
      <c r="V407" s="348"/>
      <c r="W407" s="348"/>
      <c r="X407" s="348"/>
      <c r="Y407" s="348"/>
      <c r="Z407" s="348"/>
    </row>
    <row r="408" ht="14.25" customHeight="1">
      <c r="A408" s="348"/>
      <c r="B408" s="348"/>
      <c r="C408" s="348"/>
      <c r="D408" s="348"/>
      <c r="E408" s="348"/>
      <c r="F408" s="348"/>
      <c r="G408" s="348"/>
      <c r="H408" s="348"/>
      <c r="I408" s="348"/>
      <c r="J408" s="348"/>
      <c r="K408" s="348"/>
      <c r="L408" s="348"/>
      <c r="M408" s="348"/>
      <c r="N408" s="348"/>
      <c r="O408" s="348"/>
      <c r="P408" s="348"/>
      <c r="Q408" s="348"/>
      <c r="R408" s="348"/>
      <c r="S408" s="348"/>
      <c r="T408" s="348"/>
      <c r="U408" s="348"/>
      <c r="V408" s="348"/>
      <c r="W408" s="348"/>
      <c r="X408" s="348"/>
      <c r="Y408" s="348"/>
      <c r="Z408" s="348"/>
    </row>
    <row r="409" ht="14.25" customHeight="1">
      <c r="A409" s="348"/>
      <c r="B409" s="348"/>
      <c r="C409" s="348"/>
      <c r="D409" s="348"/>
      <c r="E409" s="348"/>
      <c r="F409" s="348"/>
      <c r="G409" s="348"/>
      <c r="H409" s="348"/>
      <c r="I409" s="348"/>
      <c r="J409" s="348"/>
      <c r="K409" s="348"/>
      <c r="L409" s="348"/>
      <c r="M409" s="348"/>
      <c r="N409" s="348"/>
      <c r="O409" s="348"/>
      <c r="P409" s="348"/>
      <c r="Q409" s="348"/>
      <c r="R409" s="348"/>
      <c r="S409" s="348"/>
      <c r="T409" s="348"/>
      <c r="U409" s="348"/>
      <c r="V409" s="348"/>
      <c r="W409" s="348"/>
      <c r="X409" s="348"/>
      <c r="Y409" s="348"/>
      <c r="Z409" s="348"/>
    </row>
    <row r="410" ht="14.25" customHeight="1">
      <c r="A410" s="348"/>
      <c r="B410" s="348"/>
      <c r="C410" s="348"/>
      <c r="D410" s="348"/>
      <c r="E410" s="348"/>
      <c r="F410" s="348"/>
      <c r="G410" s="348"/>
      <c r="H410" s="348"/>
      <c r="I410" s="348"/>
      <c r="J410" s="348"/>
      <c r="K410" s="348"/>
      <c r="L410" s="348"/>
      <c r="M410" s="348"/>
      <c r="N410" s="348"/>
      <c r="O410" s="348"/>
      <c r="P410" s="348"/>
      <c r="Q410" s="348"/>
      <c r="R410" s="348"/>
      <c r="S410" s="348"/>
      <c r="T410" s="348"/>
      <c r="U410" s="348"/>
      <c r="V410" s="348"/>
      <c r="W410" s="348"/>
      <c r="X410" s="348"/>
      <c r="Y410" s="348"/>
      <c r="Z410" s="348"/>
    </row>
    <row r="411" ht="14.25" customHeight="1">
      <c r="A411" s="348"/>
      <c r="B411" s="348"/>
      <c r="C411" s="348"/>
      <c r="D411" s="348"/>
      <c r="E411" s="348"/>
      <c r="F411" s="348"/>
      <c r="G411" s="348"/>
      <c r="H411" s="348"/>
      <c r="I411" s="348"/>
      <c r="J411" s="348"/>
      <c r="K411" s="348"/>
      <c r="L411" s="348"/>
      <c r="M411" s="348"/>
      <c r="N411" s="348"/>
      <c r="O411" s="348"/>
      <c r="P411" s="348"/>
      <c r="Q411" s="348"/>
      <c r="R411" s="348"/>
      <c r="S411" s="348"/>
      <c r="T411" s="348"/>
      <c r="U411" s="348"/>
      <c r="V411" s="348"/>
      <c r="W411" s="348"/>
      <c r="X411" s="348"/>
      <c r="Y411" s="348"/>
      <c r="Z411" s="348"/>
    </row>
    <row r="412" ht="14.25" customHeight="1">
      <c r="A412" s="348"/>
      <c r="B412" s="348"/>
      <c r="C412" s="348"/>
      <c r="D412" s="348"/>
      <c r="E412" s="348"/>
      <c r="F412" s="348"/>
      <c r="G412" s="348"/>
      <c r="H412" s="348"/>
      <c r="I412" s="348"/>
      <c r="J412" s="348"/>
      <c r="K412" s="348"/>
      <c r="L412" s="348"/>
      <c r="M412" s="348"/>
      <c r="N412" s="348"/>
      <c r="O412" s="348"/>
      <c r="P412" s="348"/>
      <c r="Q412" s="348"/>
      <c r="R412" s="348"/>
      <c r="S412" s="348"/>
      <c r="T412" s="348"/>
      <c r="U412" s="348"/>
      <c r="V412" s="348"/>
      <c r="W412" s="348"/>
      <c r="X412" s="348"/>
      <c r="Y412" s="348"/>
      <c r="Z412" s="348"/>
    </row>
    <row r="413" ht="14.25" customHeight="1">
      <c r="A413" s="348"/>
      <c r="B413" s="348"/>
      <c r="C413" s="348"/>
      <c r="D413" s="348"/>
      <c r="E413" s="348"/>
      <c r="F413" s="348"/>
      <c r="G413" s="348"/>
      <c r="H413" s="348"/>
      <c r="I413" s="348"/>
      <c r="J413" s="348"/>
      <c r="K413" s="348"/>
      <c r="L413" s="348"/>
      <c r="M413" s="348"/>
      <c r="N413" s="348"/>
      <c r="O413" s="348"/>
      <c r="P413" s="348"/>
      <c r="Q413" s="348"/>
      <c r="R413" s="348"/>
      <c r="S413" s="348"/>
      <c r="T413" s="348"/>
      <c r="U413" s="348"/>
      <c r="V413" s="348"/>
      <c r="W413" s="348"/>
      <c r="X413" s="348"/>
      <c r="Y413" s="348"/>
      <c r="Z413" s="348"/>
    </row>
    <row r="414" ht="14.25" customHeight="1">
      <c r="A414" s="348"/>
      <c r="B414" s="348"/>
      <c r="C414" s="348"/>
      <c r="D414" s="348"/>
      <c r="E414" s="348"/>
      <c r="F414" s="348"/>
      <c r="G414" s="348"/>
      <c r="H414" s="348"/>
      <c r="I414" s="348"/>
      <c r="J414" s="348"/>
      <c r="K414" s="348"/>
      <c r="L414" s="348"/>
      <c r="M414" s="348"/>
      <c r="N414" s="348"/>
      <c r="O414" s="348"/>
      <c r="P414" s="348"/>
      <c r="Q414" s="348"/>
      <c r="R414" s="348"/>
      <c r="S414" s="348"/>
      <c r="T414" s="348"/>
      <c r="U414" s="348"/>
      <c r="V414" s="348"/>
      <c r="W414" s="348"/>
      <c r="X414" s="348"/>
      <c r="Y414" s="348"/>
      <c r="Z414" s="348"/>
    </row>
    <row r="415" ht="14.25" customHeight="1">
      <c r="A415" s="348"/>
      <c r="B415" s="348"/>
      <c r="C415" s="348"/>
      <c r="D415" s="348"/>
      <c r="E415" s="348"/>
      <c r="F415" s="348"/>
      <c r="G415" s="348"/>
      <c r="H415" s="348"/>
      <c r="I415" s="348"/>
      <c r="J415" s="348"/>
      <c r="K415" s="348"/>
      <c r="L415" s="348"/>
      <c r="M415" s="348"/>
      <c r="N415" s="348"/>
      <c r="O415" s="348"/>
      <c r="P415" s="348"/>
      <c r="Q415" s="348"/>
      <c r="R415" s="348"/>
      <c r="S415" s="348"/>
      <c r="T415" s="348"/>
      <c r="U415" s="348"/>
      <c r="V415" s="348"/>
      <c r="W415" s="348"/>
      <c r="X415" s="348"/>
      <c r="Y415" s="348"/>
      <c r="Z415" s="348"/>
    </row>
    <row r="416" ht="14.25" customHeight="1">
      <c r="A416" s="348"/>
      <c r="B416" s="348"/>
      <c r="C416" s="348"/>
      <c r="D416" s="348"/>
      <c r="E416" s="348"/>
      <c r="F416" s="348"/>
      <c r="G416" s="348"/>
      <c r="H416" s="348"/>
      <c r="I416" s="348"/>
      <c r="J416" s="348"/>
      <c r="K416" s="348"/>
      <c r="L416" s="348"/>
      <c r="M416" s="348"/>
      <c r="N416" s="348"/>
      <c r="O416" s="348"/>
      <c r="P416" s="348"/>
      <c r="Q416" s="348"/>
      <c r="R416" s="348"/>
      <c r="S416" s="348"/>
      <c r="T416" s="348"/>
      <c r="U416" s="348"/>
      <c r="V416" s="348"/>
      <c r="W416" s="348"/>
      <c r="X416" s="348"/>
      <c r="Y416" s="348"/>
      <c r="Z416" s="348"/>
    </row>
    <row r="417" ht="14.25" customHeight="1">
      <c r="A417" s="348"/>
      <c r="B417" s="348"/>
      <c r="C417" s="348"/>
      <c r="D417" s="348"/>
      <c r="E417" s="348"/>
      <c r="F417" s="348"/>
      <c r="G417" s="348"/>
      <c r="H417" s="348"/>
      <c r="I417" s="348"/>
      <c r="J417" s="348"/>
      <c r="K417" s="348"/>
      <c r="L417" s="348"/>
      <c r="M417" s="348"/>
      <c r="N417" s="348"/>
      <c r="O417" s="348"/>
      <c r="P417" s="348"/>
      <c r="Q417" s="348"/>
      <c r="R417" s="348"/>
      <c r="S417" s="348"/>
      <c r="T417" s="348"/>
      <c r="U417" s="348"/>
      <c r="V417" s="348"/>
      <c r="W417" s="348"/>
      <c r="X417" s="348"/>
      <c r="Y417" s="348"/>
      <c r="Z417" s="348"/>
    </row>
    <row r="418" ht="14.25" customHeight="1">
      <c r="A418" s="348"/>
      <c r="B418" s="348"/>
      <c r="C418" s="348"/>
      <c r="D418" s="348"/>
      <c r="E418" s="348"/>
      <c r="F418" s="348"/>
      <c r="G418" s="348"/>
      <c r="H418" s="348"/>
      <c r="I418" s="348"/>
      <c r="J418" s="348"/>
      <c r="K418" s="348"/>
      <c r="L418" s="348"/>
      <c r="M418" s="348"/>
      <c r="N418" s="348"/>
      <c r="O418" s="348"/>
      <c r="P418" s="348"/>
      <c r="Q418" s="348"/>
      <c r="R418" s="348"/>
      <c r="S418" s="348"/>
      <c r="T418" s="348"/>
      <c r="U418" s="348"/>
      <c r="V418" s="348"/>
      <c r="W418" s="348"/>
      <c r="X418" s="348"/>
      <c r="Y418" s="348"/>
      <c r="Z418" s="348"/>
    </row>
    <row r="419" ht="14.25" customHeight="1">
      <c r="A419" s="348"/>
      <c r="B419" s="348"/>
      <c r="C419" s="348"/>
      <c r="D419" s="348"/>
      <c r="E419" s="348"/>
      <c r="F419" s="348"/>
      <c r="G419" s="348"/>
      <c r="H419" s="348"/>
      <c r="I419" s="348"/>
      <c r="J419" s="348"/>
      <c r="K419" s="348"/>
      <c r="L419" s="348"/>
      <c r="M419" s="348"/>
      <c r="N419" s="348"/>
      <c r="O419" s="348"/>
      <c r="P419" s="348"/>
      <c r="Q419" s="348"/>
      <c r="R419" s="348"/>
      <c r="S419" s="348"/>
      <c r="T419" s="348"/>
      <c r="U419" s="348"/>
      <c r="V419" s="348"/>
      <c r="W419" s="348"/>
      <c r="X419" s="348"/>
      <c r="Y419" s="348"/>
      <c r="Z419" s="348"/>
    </row>
    <row r="420" ht="14.25" customHeight="1">
      <c r="A420" s="348"/>
      <c r="B420" s="348"/>
      <c r="C420" s="348"/>
      <c r="D420" s="348"/>
      <c r="E420" s="348"/>
      <c r="F420" s="348"/>
      <c r="G420" s="348"/>
      <c r="H420" s="348"/>
      <c r="I420" s="348"/>
      <c r="J420" s="348"/>
      <c r="K420" s="348"/>
      <c r="L420" s="348"/>
      <c r="M420" s="348"/>
      <c r="N420" s="348"/>
      <c r="O420" s="348"/>
      <c r="P420" s="348"/>
      <c r="Q420" s="348"/>
      <c r="R420" s="348"/>
      <c r="S420" s="348"/>
      <c r="T420" s="348"/>
      <c r="U420" s="348"/>
      <c r="V420" s="348"/>
      <c r="W420" s="348"/>
      <c r="X420" s="348"/>
      <c r="Y420" s="348"/>
      <c r="Z420" s="348"/>
    </row>
    <row r="421" ht="14.25" customHeight="1">
      <c r="A421" s="348"/>
      <c r="B421" s="348"/>
      <c r="C421" s="348"/>
      <c r="D421" s="348"/>
      <c r="E421" s="348"/>
      <c r="F421" s="348"/>
      <c r="G421" s="348"/>
      <c r="H421" s="348"/>
      <c r="I421" s="348"/>
      <c r="J421" s="348"/>
      <c r="K421" s="348"/>
      <c r="L421" s="348"/>
      <c r="M421" s="348"/>
      <c r="N421" s="348"/>
      <c r="O421" s="348"/>
      <c r="P421" s="348"/>
      <c r="Q421" s="348"/>
      <c r="R421" s="348"/>
      <c r="S421" s="348"/>
      <c r="T421" s="348"/>
      <c r="U421" s="348"/>
      <c r="V421" s="348"/>
      <c r="W421" s="348"/>
      <c r="X421" s="348"/>
      <c r="Y421" s="348"/>
      <c r="Z421" s="348"/>
    </row>
    <row r="422" ht="14.25" customHeight="1">
      <c r="A422" s="348"/>
      <c r="B422" s="348"/>
      <c r="C422" s="348"/>
      <c r="D422" s="348"/>
      <c r="E422" s="348"/>
      <c r="F422" s="348"/>
      <c r="G422" s="348"/>
      <c r="H422" s="348"/>
      <c r="I422" s="348"/>
      <c r="J422" s="348"/>
      <c r="K422" s="348"/>
      <c r="L422" s="348"/>
      <c r="M422" s="348"/>
      <c r="N422" s="348"/>
      <c r="O422" s="348"/>
      <c r="P422" s="348"/>
      <c r="Q422" s="348"/>
      <c r="R422" s="348"/>
      <c r="S422" s="348"/>
      <c r="T422" s="348"/>
      <c r="U422" s="348"/>
      <c r="V422" s="348"/>
      <c r="W422" s="348"/>
      <c r="X422" s="348"/>
      <c r="Y422" s="348"/>
      <c r="Z422" s="348"/>
    </row>
    <row r="423" ht="14.25" customHeight="1">
      <c r="A423" s="348"/>
      <c r="B423" s="348"/>
      <c r="C423" s="348"/>
      <c r="D423" s="348"/>
      <c r="E423" s="348"/>
      <c r="F423" s="348"/>
      <c r="G423" s="348"/>
      <c r="H423" s="348"/>
      <c r="I423" s="348"/>
      <c r="J423" s="348"/>
      <c r="K423" s="348"/>
      <c r="L423" s="348"/>
      <c r="M423" s="348"/>
      <c r="N423" s="348"/>
      <c r="O423" s="348"/>
      <c r="P423" s="348"/>
      <c r="Q423" s="348"/>
      <c r="R423" s="348"/>
      <c r="S423" s="348"/>
      <c r="T423" s="348"/>
      <c r="U423" s="348"/>
      <c r="V423" s="348"/>
      <c r="W423" s="348"/>
      <c r="X423" s="348"/>
      <c r="Y423" s="348"/>
      <c r="Z423" s="348"/>
    </row>
    <row r="424" ht="14.25" customHeight="1">
      <c r="A424" s="348"/>
      <c r="B424" s="348"/>
      <c r="C424" s="348"/>
      <c r="D424" s="348"/>
      <c r="E424" s="348"/>
      <c r="F424" s="348"/>
      <c r="G424" s="348"/>
      <c r="H424" s="348"/>
      <c r="I424" s="348"/>
      <c r="J424" s="348"/>
      <c r="K424" s="348"/>
      <c r="L424" s="348"/>
      <c r="M424" s="348"/>
      <c r="N424" s="348"/>
      <c r="O424" s="348"/>
      <c r="P424" s="348"/>
      <c r="Q424" s="348"/>
      <c r="R424" s="348"/>
      <c r="S424" s="348"/>
      <c r="T424" s="348"/>
      <c r="U424" s="348"/>
      <c r="V424" s="348"/>
      <c r="W424" s="348"/>
      <c r="X424" s="348"/>
      <c r="Y424" s="348"/>
      <c r="Z424" s="348"/>
    </row>
    <row r="425" ht="14.25" customHeight="1">
      <c r="A425" s="348"/>
      <c r="B425" s="348"/>
      <c r="C425" s="348"/>
      <c r="D425" s="348"/>
      <c r="E425" s="348"/>
      <c r="F425" s="348"/>
      <c r="G425" s="348"/>
      <c r="H425" s="348"/>
      <c r="I425" s="348"/>
      <c r="J425" s="348"/>
      <c r="K425" s="348"/>
      <c r="L425" s="348"/>
      <c r="M425" s="348"/>
      <c r="N425" s="348"/>
      <c r="O425" s="348"/>
      <c r="P425" s="348"/>
      <c r="Q425" s="348"/>
      <c r="R425" s="348"/>
      <c r="S425" s="348"/>
      <c r="T425" s="348"/>
      <c r="U425" s="348"/>
      <c r="V425" s="348"/>
      <c r="W425" s="348"/>
      <c r="X425" s="348"/>
      <c r="Y425" s="348"/>
      <c r="Z425" s="348"/>
    </row>
    <row r="426" ht="14.25" customHeight="1">
      <c r="A426" s="348"/>
      <c r="B426" s="348"/>
      <c r="C426" s="348"/>
      <c r="D426" s="348"/>
      <c r="E426" s="348"/>
      <c r="F426" s="348"/>
      <c r="G426" s="348"/>
      <c r="H426" s="348"/>
      <c r="I426" s="348"/>
      <c r="J426" s="348"/>
      <c r="K426" s="348"/>
      <c r="L426" s="348"/>
      <c r="M426" s="348"/>
      <c r="N426" s="348"/>
      <c r="O426" s="348"/>
      <c r="P426" s="348"/>
      <c r="Q426" s="348"/>
      <c r="R426" s="348"/>
      <c r="S426" s="348"/>
      <c r="T426" s="348"/>
      <c r="U426" s="348"/>
      <c r="V426" s="348"/>
      <c r="W426" s="348"/>
      <c r="X426" s="348"/>
      <c r="Y426" s="348"/>
      <c r="Z426" s="348"/>
    </row>
    <row r="427" ht="14.25" customHeight="1">
      <c r="A427" s="348"/>
      <c r="B427" s="348"/>
      <c r="C427" s="348"/>
      <c r="D427" s="348"/>
      <c r="E427" s="348"/>
      <c r="F427" s="348"/>
      <c r="G427" s="348"/>
      <c r="H427" s="348"/>
      <c r="I427" s="348"/>
      <c r="J427" s="348"/>
      <c r="K427" s="348"/>
      <c r="L427" s="348"/>
      <c r="M427" s="348"/>
      <c r="N427" s="348"/>
      <c r="O427" s="348"/>
      <c r="P427" s="348"/>
      <c r="Q427" s="348"/>
      <c r="R427" s="348"/>
      <c r="S427" s="348"/>
      <c r="T427" s="348"/>
      <c r="U427" s="348"/>
      <c r="V427" s="348"/>
      <c r="W427" s="348"/>
      <c r="X427" s="348"/>
      <c r="Y427" s="348"/>
      <c r="Z427" s="348"/>
    </row>
    <row r="428" ht="14.25" customHeight="1">
      <c r="A428" s="348"/>
      <c r="B428" s="348"/>
      <c r="C428" s="348"/>
      <c r="D428" s="348"/>
      <c r="E428" s="348"/>
      <c r="F428" s="348"/>
      <c r="G428" s="348"/>
      <c r="H428" s="348"/>
      <c r="I428" s="348"/>
      <c r="J428" s="348"/>
      <c r="K428" s="348"/>
      <c r="L428" s="348"/>
      <c r="M428" s="348"/>
      <c r="N428" s="348"/>
      <c r="O428" s="348"/>
      <c r="P428" s="348"/>
      <c r="Q428" s="348"/>
      <c r="R428" s="348"/>
      <c r="S428" s="348"/>
      <c r="T428" s="348"/>
      <c r="U428" s="348"/>
      <c r="V428" s="348"/>
      <c r="W428" s="348"/>
      <c r="X428" s="348"/>
      <c r="Y428" s="348"/>
      <c r="Z428" s="348"/>
    </row>
    <row r="429" ht="14.25" customHeight="1">
      <c r="A429" s="348"/>
      <c r="B429" s="348"/>
      <c r="C429" s="348"/>
      <c r="D429" s="348"/>
      <c r="E429" s="348"/>
      <c r="F429" s="348"/>
      <c r="G429" s="348"/>
      <c r="H429" s="348"/>
      <c r="I429" s="348"/>
      <c r="J429" s="348"/>
      <c r="K429" s="348"/>
      <c r="L429" s="348"/>
      <c r="M429" s="348"/>
      <c r="N429" s="348"/>
      <c r="O429" s="348"/>
      <c r="P429" s="348"/>
      <c r="Q429" s="348"/>
      <c r="R429" s="348"/>
      <c r="S429" s="348"/>
      <c r="T429" s="348"/>
      <c r="U429" s="348"/>
      <c r="V429" s="348"/>
      <c r="W429" s="348"/>
      <c r="X429" s="348"/>
      <c r="Y429" s="348"/>
      <c r="Z429" s="348"/>
    </row>
    <row r="430" ht="14.25" customHeight="1">
      <c r="A430" s="348"/>
      <c r="B430" s="348"/>
      <c r="C430" s="348"/>
      <c r="D430" s="348"/>
      <c r="E430" s="348"/>
      <c r="F430" s="348"/>
      <c r="G430" s="348"/>
      <c r="H430" s="348"/>
      <c r="I430" s="348"/>
      <c r="J430" s="348"/>
      <c r="K430" s="348"/>
      <c r="L430" s="348"/>
      <c r="M430" s="348"/>
      <c r="N430" s="348"/>
      <c r="O430" s="348"/>
      <c r="P430" s="348"/>
      <c r="Q430" s="348"/>
      <c r="R430" s="348"/>
      <c r="S430" s="348"/>
      <c r="T430" s="348"/>
      <c r="U430" s="348"/>
      <c r="V430" s="348"/>
      <c r="W430" s="348"/>
      <c r="X430" s="348"/>
      <c r="Y430" s="348"/>
      <c r="Z430" s="348"/>
    </row>
    <row r="431" ht="14.25" customHeight="1">
      <c r="A431" s="348"/>
      <c r="B431" s="348"/>
      <c r="C431" s="348"/>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row>
    <row r="432" ht="14.25" customHeight="1">
      <c r="A432" s="348"/>
      <c r="B432" s="348"/>
      <c r="C432" s="348"/>
      <c r="D432" s="348"/>
      <c r="E432" s="348"/>
      <c r="F432" s="348"/>
      <c r="G432" s="348"/>
      <c r="H432" s="348"/>
      <c r="I432" s="348"/>
      <c r="J432" s="348"/>
      <c r="K432" s="348"/>
      <c r="L432" s="348"/>
      <c r="M432" s="348"/>
      <c r="N432" s="348"/>
      <c r="O432" s="348"/>
      <c r="P432" s="348"/>
      <c r="Q432" s="348"/>
      <c r="R432" s="348"/>
      <c r="S432" s="348"/>
      <c r="T432" s="348"/>
      <c r="U432" s="348"/>
      <c r="V432" s="348"/>
      <c r="W432" s="348"/>
      <c r="X432" s="348"/>
      <c r="Y432" s="348"/>
      <c r="Z432" s="348"/>
    </row>
    <row r="433" ht="14.25" customHeight="1">
      <c r="A433" s="348"/>
      <c r="B433" s="348"/>
      <c r="C433" s="348"/>
      <c r="D433" s="348"/>
      <c r="E433" s="348"/>
      <c r="F433" s="348"/>
      <c r="G433" s="348"/>
      <c r="H433" s="348"/>
      <c r="I433" s="348"/>
      <c r="J433" s="348"/>
      <c r="K433" s="348"/>
      <c r="L433" s="348"/>
      <c r="M433" s="348"/>
      <c r="N433" s="348"/>
      <c r="O433" s="348"/>
      <c r="P433" s="348"/>
      <c r="Q433" s="348"/>
      <c r="R433" s="348"/>
      <c r="S433" s="348"/>
      <c r="T433" s="348"/>
      <c r="U433" s="348"/>
      <c r="V433" s="348"/>
      <c r="W433" s="348"/>
      <c r="X433" s="348"/>
      <c r="Y433" s="348"/>
      <c r="Z433" s="348"/>
    </row>
    <row r="434" ht="14.25" customHeight="1">
      <c r="A434" s="348"/>
      <c r="B434" s="348"/>
      <c r="C434" s="348"/>
      <c r="D434" s="348"/>
      <c r="E434" s="348"/>
      <c r="F434" s="348"/>
      <c r="G434" s="348"/>
      <c r="H434" s="348"/>
      <c r="I434" s="348"/>
      <c r="J434" s="348"/>
      <c r="K434" s="348"/>
      <c r="L434" s="348"/>
      <c r="M434" s="348"/>
      <c r="N434" s="348"/>
      <c r="O434" s="348"/>
      <c r="P434" s="348"/>
      <c r="Q434" s="348"/>
      <c r="R434" s="348"/>
      <c r="S434" s="348"/>
      <c r="T434" s="348"/>
      <c r="U434" s="348"/>
      <c r="V434" s="348"/>
      <c r="W434" s="348"/>
      <c r="X434" s="348"/>
      <c r="Y434" s="348"/>
      <c r="Z434" s="348"/>
    </row>
    <row r="435" ht="14.25" customHeight="1">
      <c r="A435" s="348"/>
      <c r="B435" s="348"/>
      <c r="C435" s="348"/>
      <c r="D435" s="348"/>
      <c r="E435" s="348"/>
      <c r="F435" s="348"/>
      <c r="G435" s="348"/>
      <c r="H435" s="348"/>
      <c r="I435" s="348"/>
      <c r="J435" s="348"/>
      <c r="K435" s="348"/>
      <c r="L435" s="348"/>
      <c r="M435" s="348"/>
      <c r="N435" s="348"/>
      <c r="O435" s="348"/>
      <c r="P435" s="348"/>
      <c r="Q435" s="348"/>
      <c r="R435" s="348"/>
      <c r="S435" s="348"/>
      <c r="T435" s="348"/>
      <c r="U435" s="348"/>
      <c r="V435" s="348"/>
      <c r="W435" s="348"/>
      <c r="X435" s="348"/>
      <c r="Y435" s="348"/>
      <c r="Z435" s="348"/>
    </row>
    <row r="436" ht="14.25" customHeight="1">
      <c r="A436" s="348"/>
      <c r="B436" s="348"/>
      <c r="C436" s="348"/>
      <c r="D436" s="348"/>
      <c r="E436" s="348"/>
      <c r="F436" s="348"/>
      <c r="G436" s="348"/>
      <c r="H436" s="348"/>
      <c r="I436" s="348"/>
      <c r="J436" s="348"/>
      <c r="K436" s="348"/>
      <c r="L436" s="348"/>
      <c r="M436" s="348"/>
      <c r="N436" s="348"/>
      <c r="O436" s="348"/>
      <c r="P436" s="348"/>
      <c r="Q436" s="348"/>
      <c r="R436" s="348"/>
      <c r="S436" s="348"/>
      <c r="T436" s="348"/>
      <c r="U436" s="348"/>
      <c r="V436" s="348"/>
      <c r="W436" s="348"/>
      <c r="X436" s="348"/>
      <c r="Y436" s="348"/>
      <c r="Z436" s="348"/>
    </row>
    <row r="437" ht="14.25" customHeight="1">
      <c r="A437" s="348"/>
      <c r="B437" s="348"/>
      <c r="C437" s="348"/>
      <c r="D437" s="348"/>
      <c r="E437" s="348"/>
      <c r="F437" s="348"/>
      <c r="G437" s="348"/>
      <c r="H437" s="348"/>
      <c r="I437" s="348"/>
      <c r="J437" s="348"/>
      <c r="K437" s="348"/>
      <c r="L437" s="348"/>
      <c r="M437" s="348"/>
      <c r="N437" s="348"/>
      <c r="O437" s="348"/>
      <c r="P437" s="348"/>
      <c r="Q437" s="348"/>
      <c r="R437" s="348"/>
      <c r="S437" s="348"/>
      <c r="T437" s="348"/>
      <c r="U437" s="348"/>
      <c r="V437" s="348"/>
      <c r="W437" s="348"/>
      <c r="X437" s="348"/>
      <c r="Y437" s="348"/>
      <c r="Z437" s="348"/>
    </row>
    <row r="438" ht="14.25" customHeight="1">
      <c r="A438" s="348"/>
      <c r="B438" s="348"/>
      <c r="C438" s="348"/>
      <c r="D438" s="348"/>
      <c r="E438" s="348"/>
      <c r="F438" s="348"/>
      <c r="G438" s="348"/>
      <c r="H438" s="348"/>
      <c r="I438" s="348"/>
      <c r="J438" s="348"/>
      <c r="K438" s="348"/>
      <c r="L438" s="348"/>
      <c r="M438" s="348"/>
      <c r="N438" s="348"/>
      <c r="O438" s="348"/>
      <c r="P438" s="348"/>
      <c r="Q438" s="348"/>
      <c r="R438" s="348"/>
      <c r="S438" s="348"/>
      <c r="T438" s="348"/>
      <c r="U438" s="348"/>
      <c r="V438" s="348"/>
      <c r="W438" s="348"/>
      <c r="X438" s="348"/>
      <c r="Y438" s="348"/>
      <c r="Z438" s="348"/>
    </row>
    <row r="439" ht="14.25" customHeight="1">
      <c r="A439" s="348"/>
      <c r="B439" s="348"/>
      <c r="C439" s="348"/>
      <c r="D439" s="348"/>
      <c r="E439" s="348"/>
      <c r="F439" s="348"/>
      <c r="G439" s="348"/>
      <c r="H439" s="348"/>
      <c r="I439" s="348"/>
      <c r="J439" s="348"/>
      <c r="K439" s="348"/>
      <c r="L439" s="348"/>
      <c r="M439" s="348"/>
      <c r="N439" s="348"/>
      <c r="O439" s="348"/>
      <c r="P439" s="348"/>
      <c r="Q439" s="348"/>
      <c r="R439" s="348"/>
      <c r="S439" s="348"/>
      <c r="T439" s="348"/>
      <c r="U439" s="348"/>
      <c r="V439" s="348"/>
      <c r="W439" s="348"/>
      <c r="X439" s="348"/>
      <c r="Y439" s="348"/>
      <c r="Z439" s="348"/>
    </row>
    <row r="440" ht="14.25" customHeight="1">
      <c r="A440" s="348"/>
      <c r="B440" s="348"/>
      <c r="C440" s="348"/>
      <c r="D440" s="348"/>
      <c r="E440" s="348"/>
      <c r="F440" s="348"/>
      <c r="G440" s="348"/>
      <c r="H440" s="348"/>
      <c r="I440" s="348"/>
      <c r="J440" s="348"/>
      <c r="K440" s="348"/>
      <c r="L440" s="348"/>
      <c r="M440" s="348"/>
      <c r="N440" s="348"/>
      <c r="O440" s="348"/>
      <c r="P440" s="348"/>
      <c r="Q440" s="348"/>
      <c r="R440" s="348"/>
      <c r="S440" s="348"/>
      <c r="T440" s="348"/>
      <c r="U440" s="348"/>
      <c r="V440" s="348"/>
      <c r="W440" s="348"/>
      <c r="X440" s="348"/>
      <c r="Y440" s="348"/>
      <c r="Z440" s="348"/>
    </row>
    <row r="441" ht="14.25" customHeight="1">
      <c r="A441" s="348"/>
      <c r="B441" s="348"/>
      <c r="C441" s="348"/>
      <c r="D441" s="348"/>
      <c r="E441" s="348"/>
      <c r="F441" s="348"/>
      <c r="G441" s="348"/>
      <c r="H441" s="348"/>
      <c r="I441" s="348"/>
      <c r="J441" s="348"/>
      <c r="K441" s="348"/>
      <c r="L441" s="348"/>
      <c r="M441" s="348"/>
      <c r="N441" s="348"/>
      <c r="O441" s="348"/>
      <c r="P441" s="348"/>
      <c r="Q441" s="348"/>
      <c r="R441" s="348"/>
      <c r="S441" s="348"/>
      <c r="T441" s="348"/>
      <c r="U441" s="348"/>
      <c r="V441" s="348"/>
      <c r="W441" s="348"/>
      <c r="X441" s="348"/>
      <c r="Y441" s="348"/>
      <c r="Z441" s="348"/>
    </row>
    <row r="442" ht="14.25" customHeight="1">
      <c r="A442" s="348"/>
      <c r="B442" s="348"/>
      <c r="C442" s="348"/>
      <c r="D442" s="348"/>
      <c r="E442" s="348"/>
      <c r="F442" s="348"/>
      <c r="G442" s="348"/>
      <c r="H442" s="348"/>
      <c r="I442" s="348"/>
      <c r="J442" s="348"/>
      <c r="K442" s="348"/>
      <c r="L442" s="348"/>
      <c r="M442" s="348"/>
      <c r="N442" s="348"/>
      <c r="O442" s="348"/>
      <c r="P442" s="348"/>
      <c r="Q442" s="348"/>
      <c r="R442" s="348"/>
      <c r="S442" s="348"/>
      <c r="T442" s="348"/>
      <c r="U442" s="348"/>
      <c r="V442" s="348"/>
      <c r="W442" s="348"/>
      <c r="X442" s="348"/>
      <c r="Y442" s="348"/>
      <c r="Z442" s="348"/>
    </row>
    <row r="443" ht="14.25" customHeight="1">
      <c r="A443" s="348"/>
      <c r="B443" s="348"/>
      <c r="C443" s="348"/>
      <c r="D443" s="348"/>
      <c r="E443" s="348"/>
      <c r="F443" s="348"/>
      <c r="G443" s="348"/>
      <c r="H443" s="348"/>
      <c r="I443" s="348"/>
      <c r="J443" s="348"/>
      <c r="K443" s="348"/>
      <c r="L443" s="348"/>
      <c r="M443" s="348"/>
      <c r="N443" s="348"/>
      <c r="O443" s="348"/>
      <c r="P443" s="348"/>
      <c r="Q443" s="348"/>
      <c r="R443" s="348"/>
      <c r="S443" s="348"/>
      <c r="T443" s="348"/>
      <c r="U443" s="348"/>
      <c r="V443" s="348"/>
      <c r="W443" s="348"/>
      <c r="X443" s="348"/>
      <c r="Y443" s="348"/>
      <c r="Z443" s="348"/>
    </row>
    <row r="444" ht="14.25" customHeight="1">
      <c r="A444" s="348"/>
      <c r="B444" s="348"/>
      <c r="C444" s="348"/>
      <c r="D444" s="348"/>
      <c r="E444" s="348"/>
      <c r="F444" s="348"/>
      <c r="G444" s="348"/>
      <c r="H444" s="348"/>
      <c r="I444" s="348"/>
      <c r="J444" s="348"/>
      <c r="K444" s="348"/>
      <c r="L444" s="348"/>
      <c r="M444" s="348"/>
      <c r="N444" s="348"/>
      <c r="O444" s="348"/>
      <c r="P444" s="348"/>
      <c r="Q444" s="348"/>
      <c r="R444" s="348"/>
      <c r="S444" s="348"/>
      <c r="T444" s="348"/>
      <c r="U444" s="348"/>
      <c r="V444" s="348"/>
      <c r="W444" s="348"/>
      <c r="X444" s="348"/>
      <c r="Y444" s="348"/>
      <c r="Z444" s="348"/>
    </row>
    <row r="445" ht="14.25" customHeight="1">
      <c r="A445" s="348"/>
      <c r="B445" s="348"/>
      <c r="C445" s="348"/>
      <c r="D445" s="348"/>
      <c r="E445" s="348"/>
      <c r="F445" s="348"/>
      <c r="G445" s="348"/>
      <c r="H445" s="348"/>
      <c r="I445" s="348"/>
      <c r="J445" s="348"/>
      <c r="K445" s="348"/>
      <c r="L445" s="348"/>
      <c r="M445" s="348"/>
      <c r="N445" s="348"/>
      <c r="O445" s="348"/>
      <c r="P445" s="348"/>
      <c r="Q445" s="348"/>
      <c r="R445" s="348"/>
      <c r="S445" s="348"/>
      <c r="T445" s="348"/>
      <c r="U445" s="348"/>
      <c r="V445" s="348"/>
      <c r="W445" s="348"/>
      <c r="X445" s="348"/>
      <c r="Y445" s="348"/>
      <c r="Z445" s="348"/>
    </row>
    <row r="446" ht="14.25" customHeight="1">
      <c r="A446" s="348"/>
      <c r="B446" s="348"/>
      <c r="C446" s="348"/>
      <c r="D446" s="348"/>
      <c r="E446" s="348"/>
      <c r="F446" s="348"/>
      <c r="G446" s="348"/>
      <c r="H446" s="348"/>
      <c r="I446" s="348"/>
      <c r="J446" s="348"/>
      <c r="K446" s="348"/>
      <c r="L446" s="348"/>
      <c r="M446" s="348"/>
      <c r="N446" s="348"/>
      <c r="O446" s="348"/>
      <c r="P446" s="348"/>
      <c r="Q446" s="348"/>
      <c r="R446" s="348"/>
      <c r="S446" s="348"/>
      <c r="T446" s="348"/>
      <c r="U446" s="348"/>
      <c r="V446" s="348"/>
      <c r="W446" s="348"/>
      <c r="X446" s="348"/>
      <c r="Y446" s="348"/>
      <c r="Z446" s="348"/>
    </row>
    <row r="447" ht="14.25" customHeight="1">
      <c r="A447" s="348"/>
      <c r="B447" s="348"/>
      <c r="C447" s="348"/>
      <c r="D447" s="348"/>
      <c r="E447" s="348"/>
      <c r="F447" s="348"/>
      <c r="G447" s="348"/>
      <c r="H447" s="348"/>
      <c r="I447" s="348"/>
      <c r="J447" s="348"/>
      <c r="K447" s="348"/>
      <c r="L447" s="348"/>
      <c r="M447" s="348"/>
      <c r="N447" s="348"/>
      <c r="O447" s="348"/>
      <c r="P447" s="348"/>
      <c r="Q447" s="348"/>
      <c r="R447" s="348"/>
      <c r="S447" s="348"/>
      <c r="T447" s="348"/>
      <c r="U447" s="348"/>
      <c r="V447" s="348"/>
      <c r="W447" s="348"/>
      <c r="X447" s="348"/>
      <c r="Y447" s="348"/>
      <c r="Z447" s="348"/>
    </row>
    <row r="448" ht="14.25" customHeight="1">
      <c r="A448" s="348"/>
      <c r="B448" s="348"/>
      <c r="C448" s="348"/>
      <c r="D448" s="348"/>
      <c r="E448" s="348"/>
      <c r="F448" s="348"/>
      <c r="G448" s="348"/>
      <c r="H448" s="348"/>
      <c r="I448" s="348"/>
      <c r="J448" s="348"/>
      <c r="K448" s="348"/>
      <c r="L448" s="348"/>
      <c r="M448" s="348"/>
      <c r="N448" s="348"/>
      <c r="O448" s="348"/>
      <c r="P448" s="348"/>
      <c r="Q448" s="348"/>
      <c r="R448" s="348"/>
      <c r="S448" s="348"/>
      <c r="T448" s="348"/>
      <c r="U448" s="348"/>
      <c r="V448" s="348"/>
      <c r="W448" s="348"/>
      <c r="X448" s="348"/>
      <c r="Y448" s="348"/>
      <c r="Z448" s="348"/>
    </row>
    <row r="449" ht="14.25" customHeight="1">
      <c r="A449" s="348"/>
      <c r="B449" s="348"/>
      <c r="C449" s="348"/>
      <c r="D449" s="348"/>
      <c r="E449" s="348"/>
      <c r="F449" s="348"/>
      <c r="G449" s="348"/>
      <c r="H449" s="348"/>
      <c r="I449" s="348"/>
      <c r="J449" s="348"/>
      <c r="K449" s="348"/>
      <c r="L449" s="348"/>
      <c r="M449" s="348"/>
      <c r="N449" s="348"/>
      <c r="O449" s="348"/>
      <c r="P449" s="348"/>
      <c r="Q449" s="348"/>
      <c r="R449" s="348"/>
      <c r="S449" s="348"/>
      <c r="T449" s="348"/>
      <c r="U449" s="348"/>
      <c r="V449" s="348"/>
      <c r="W449" s="348"/>
      <c r="X449" s="348"/>
      <c r="Y449" s="348"/>
      <c r="Z449" s="348"/>
    </row>
    <row r="450" ht="14.25" customHeight="1">
      <c r="A450" s="348"/>
      <c r="B450" s="348"/>
      <c r="C450" s="348"/>
      <c r="D450" s="348"/>
      <c r="E450" s="348"/>
      <c r="F450" s="348"/>
      <c r="G450" s="348"/>
      <c r="H450" s="348"/>
      <c r="I450" s="348"/>
      <c r="J450" s="348"/>
      <c r="K450" s="348"/>
      <c r="L450" s="348"/>
      <c r="M450" s="348"/>
      <c r="N450" s="348"/>
      <c r="O450" s="348"/>
      <c r="P450" s="348"/>
      <c r="Q450" s="348"/>
      <c r="R450" s="348"/>
      <c r="S450" s="348"/>
      <c r="T450" s="348"/>
      <c r="U450" s="348"/>
      <c r="V450" s="348"/>
      <c r="W450" s="348"/>
      <c r="X450" s="348"/>
      <c r="Y450" s="348"/>
      <c r="Z450" s="348"/>
    </row>
    <row r="451" ht="14.25" customHeight="1">
      <c r="A451" s="348"/>
      <c r="B451" s="348"/>
      <c r="C451" s="348"/>
      <c r="D451" s="348"/>
      <c r="E451" s="348"/>
      <c r="F451" s="348"/>
      <c r="G451" s="348"/>
      <c r="H451" s="348"/>
      <c r="I451" s="348"/>
      <c r="J451" s="348"/>
      <c r="K451" s="348"/>
      <c r="L451" s="348"/>
      <c r="M451" s="348"/>
      <c r="N451" s="348"/>
      <c r="O451" s="348"/>
      <c r="P451" s="348"/>
      <c r="Q451" s="348"/>
      <c r="R451" s="348"/>
      <c r="S451" s="348"/>
      <c r="T451" s="348"/>
      <c r="U451" s="348"/>
      <c r="V451" s="348"/>
      <c r="W451" s="348"/>
      <c r="X451" s="348"/>
      <c r="Y451" s="348"/>
      <c r="Z451" s="348"/>
    </row>
    <row r="452" ht="14.25" customHeight="1">
      <c r="A452" s="348"/>
      <c r="B452" s="348"/>
      <c r="C452" s="348"/>
      <c r="D452" s="348"/>
      <c r="E452" s="348"/>
      <c r="F452" s="348"/>
      <c r="G452" s="348"/>
      <c r="H452" s="348"/>
      <c r="I452" s="348"/>
      <c r="J452" s="348"/>
      <c r="K452" s="348"/>
      <c r="L452" s="348"/>
      <c r="M452" s="348"/>
      <c r="N452" s="348"/>
      <c r="O452" s="348"/>
      <c r="P452" s="348"/>
      <c r="Q452" s="348"/>
      <c r="R452" s="348"/>
      <c r="S452" s="348"/>
      <c r="T452" s="348"/>
      <c r="U452" s="348"/>
      <c r="V452" s="348"/>
      <c r="W452" s="348"/>
      <c r="X452" s="348"/>
      <c r="Y452" s="348"/>
      <c r="Z452" s="348"/>
    </row>
    <row r="453" ht="14.25" customHeight="1">
      <c r="A453" s="348"/>
      <c r="B453" s="348"/>
      <c r="C453" s="348"/>
      <c r="D453" s="348"/>
      <c r="E453" s="348"/>
      <c r="F453" s="348"/>
      <c r="G453" s="348"/>
      <c r="H453" s="348"/>
      <c r="I453" s="348"/>
      <c r="J453" s="348"/>
      <c r="K453" s="348"/>
      <c r="L453" s="348"/>
      <c r="M453" s="348"/>
      <c r="N453" s="348"/>
      <c r="O453" s="348"/>
      <c r="P453" s="348"/>
      <c r="Q453" s="348"/>
      <c r="R453" s="348"/>
      <c r="S453" s="348"/>
      <c r="T453" s="348"/>
      <c r="U453" s="348"/>
      <c r="V453" s="348"/>
      <c r="W453" s="348"/>
      <c r="X453" s="348"/>
      <c r="Y453" s="348"/>
      <c r="Z453" s="348"/>
    </row>
    <row r="454" ht="14.25" customHeight="1">
      <c r="A454" s="348"/>
      <c r="B454" s="348"/>
      <c r="C454" s="348"/>
      <c r="D454" s="348"/>
      <c r="E454" s="348"/>
      <c r="F454" s="348"/>
      <c r="G454" s="348"/>
      <c r="H454" s="348"/>
      <c r="I454" s="348"/>
      <c r="J454" s="348"/>
      <c r="K454" s="348"/>
      <c r="L454" s="348"/>
      <c r="M454" s="348"/>
      <c r="N454" s="348"/>
      <c r="O454" s="348"/>
      <c r="P454" s="348"/>
      <c r="Q454" s="348"/>
      <c r="R454" s="348"/>
      <c r="S454" s="348"/>
      <c r="T454" s="348"/>
      <c r="U454" s="348"/>
      <c r="V454" s="348"/>
      <c r="W454" s="348"/>
      <c r="X454" s="348"/>
      <c r="Y454" s="348"/>
      <c r="Z454" s="348"/>
    </row>
    <row r="455" ht="14.25" customHeight="1">
      <c r="A455" s="348"/>
      <c r="B455" s="348"/>
      <c r="C455" s="348"/>
      <c r="D455" s="348"/>
      <c r="E455" s="348"/>
      <c r="F455" s="348"/>
      <c r="G455" s="348"/>
      <c r="H455" s="348"/>
      <c r="I455" s="348"/>
      <c r="J455" s="348"/>
      <c r="K455" s="348"/>
      <c r="L455" s="348"/>
      <c r="M455" s="348"/>
      <c r="N455" s="348"/>
      <c r="O455" s="348"/>
      <c r="P455" s="348"/>
      <c r="Q455" s="348"/>
      <c r="R455" s="348"/>
      <c r="S455" s="348"/>
      <c r="T455" s="348"/>
      <c r="U455" s="348"/>
      <c r="V455" s="348"/>
      <c r="W455" s="348"/>
      <c r="X455" s="348"/>
      <c r="Y455" s="348"/>
      <c r="Z455" s="348"/>
    </row>
    <row r="456" ht="14.25" customHeight="1">
      <c r="A456" s="348"/>
      <c r="B456" s="348"/>
      <c r="C456" s="348"/>
      <c r="D456" s="348"/>
      <c r="E456" s="348"/>
      <c r="F456" s="348"/>
      <c r="G456" s="348"/>
      <c r="H456" s="348"/>
      <c r="I456" s="348"/>
      <c r="J456" s="348"/>
      <c r="K456" s="348"/>
      <c r="L456" s="348"/>
      <c r="M456" s="348"/>
      <c r="N456" s="348"/>
      <c r="O456" s="348"/>
      <c r="P456" s="348"/>
      <c r="Q456" s="348"/>
      <c r="R456" s="348"/>
      <c r="S456" s="348"/>
      <c r="T456" s="348"/>
      <c r="U456" s="348"/>
      <c r="V456" s="348"/>
      <c r="W456" s="348"/>
      <c r="X456" s="348"/>
      <c r="Y456" s="348"/>
      <c r="Z456" s="348"/>
    </row>
    <row r="457" ht="14.25" customHeight="1">
      <c r="A457" s="348"/>
      <c r="B457" s="348"/>
      <c r="C457" s="348"/>
      <c r="D457" s="348"/>
      <c r="E457" s="348"/>
      <c r="F457" s="348"/>
      <c r="G457" s="348"/>
      <c r="H457" s="348"/>
      <c r="I457" s="348"/>
      <c r="J457" s="348"/>
      <c r="K457" s="348"/>
      <c r="L457" s="348"/>
      <c r="M457" s="348"/>
      <c r="N457" s="348"/>
      <c r="O457" s="348"/>
      <c r="P457" s="348"/>
      <c r="Q457" s="348"/>
      <c r="R457" s="348"/>
      <c r="S457" s="348"/>
      <c r="T457" s="348"/>
      <c r="U457" s="348"/>
      <c r="V457" s="348"/>
      <c r="W457" s="348"/>
      <c r="X457" s="348"/>
      <c r="Y457" s="348"/>
      <c r="Z457" s="348"/>
    </row>
    <row r="458" ht="14.25" customHeight="1">
      <c r="A458" s="348"/>
      <c r="B458" s="348"/>
      <c r="C458" s="348"/>
      <c r="D458" s="348"/>
      <c r="E458" s="348"/>
      <c r="F458" s="348"/>
      <c r="G458" s="348"/>
      <c r="H458" s="348"/>
      <c r="I458" s="348"/>
      <c r="J458" s="348"/>
      <c r="K458" s="348"/>
      <c r="L458" s="348"/>
      <c r="M458" s="348"/>
      <c r="N458" s="348"/>
      <c r="O458" s="348"/>
      <c r="P458" s="348"/>
      <c r="Q458" s="348"/>
      <c r="R458" s="348"/>
      <c r="S458" s="348"/>
      <c r="T458" s="348"/>
      <c r="U458" s="348"/>
      <c r="V458" s="348"/>
      <c r="W458" s="348"/>
      <c r="X458" s="348"/>
      <c r="Y458" s="348"/>
      <c r="Z458" s="348"/>
    </row>
    <row r="459" ht="14.25" customHeight="1">
      <c r="A459" s="348"/>
      <c r="B459" s="348"/>
      <c r="C459" s="348"/>
      <c r="D459" s="348"/>
      <c r="E459" s="348"/>
      <c r="F459" s="348"/>
      <c r="G459" s="348"/>
      <c r="H459" s="348"/>
      <c r="I459" s="348"/>
      <c r="J459" s="348"/>
      <c r="K459" s="348"/>
      <c r="L459" s="348"/>
      <c r="M459" s="348"/>
      <c r="N459" s="348"/>
      <c r="O459" s="348"/>
      <c r="P459" s="348"/>
      <c r="Q459" s="348"/>
      <c r="R459" s="348"/>
      <c r="S459" s="348"/>
      <c r="T459" s="348"/>
      <c r="U459" s="348"/>
      <c r="V459" s="348"/>
      <c r="W459" s="348"/>
      <c r="X459" s="348"/>
      <c r="Y459" s="348"/>
      <c r="Z459" s="348"/>
    </row>
    <row r="460" ht="14.25" customHeight="1">
      <c r="A460" s="348"/>
      <c r="B460" s="348"/>
      <c r="C460" s="348"/>
      <c r="D460" s="348"/>
      <c r="E460" s="348"/>
      <c r="F460" s="348"/>
      <c r="G460" s="348"/>
      <c r="H460" s="348"/>
      <c r="I460" s="348"/>
      <c r="J460" s="348"/>
      <c r="K460" s="348"/>
      <c r="L460" s="348"/>
      <c r="M460" s="348"/>
      <c r="N460" s="348"/>
      <c r="O460" s="348"/>
      <c r="P460" s="348"/>
      <c r="Q460" s="348"/>
      <c r="R460" s="348"/>
      <c r="S460" s="348"/>
      <c r="T460" s="348"/>
      <c r="U460" s="348"/>
      <c r="V460" s="348"/>
      <c r="W460" s="348"/>
      <c r="X460" s="348"/>
      <c r="Y460" s="348"/>
      <c r="Z460" s="348"/>
    </row>
    <row r="461" ht="14.25" customHeight="1">
      <c r="A461" s="348"/>
      <c r="B461" s="348"/>
      <c r="C461" s="348"/>
      <c r="D461" s="348"/>
      <c r="E461" s="348"/>
      <c r="F461" s="348"/>
      <c r="G461" s="348"/>
      <c r="H461" s="348"/>
      <c r="I461" s="348"/>
      <c r="J461" s="348"/>
      <c r="K461" s="348"/>
      <c r="L461" s="348"/>
      <c r="M461" s="348"/>
      <c r="N461" s="348"/>
      <c r="O461" s="348"/>
      <c r="P461" s="348"/>
      <c r="Q461" s="348"/>
      <c r="R461" s="348"/>
      <c r="S461" s="348"/>
      <c r="T461" s="348"/>
      <c r="U461" s="348"/>
      <c r="V461" s="348"/>
      <c r="W461" s="348"/>
      <c r="X461" s="348"/>
      <c r="Y461" s="348"/>
      <c r="Z461" s="348"/>
    </row>
    <row r="462" ht="14.25" customHeight="1">
      <c r="A462" s="348"/>
      <c r="B462" s="348"/>
      <c r="C462" s="348"/>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row>
    <row r="463" ht="14.25" customHeight="1">
      <c r="A463" s="348"/>
      <c r="B463" s="348"/>
      <c r="C463" s="348"/>
      <c r="D463" s="348"/>
      <c r="E463" s="348"/>
      <c r="F463" s="348"/>
      <c r="G463" s="348"/>
      <c r="H463" s="348"/>
      <c r="I463" s="348"/>
      <c r="J463" s="348"/>
      <c r="K463" s="348"/>
      <c r="L463" s="348"/>
      <c r="M463" s="348"/>
      <c r="N463" s="348"/>
      <c r="O463" s="348"/>
      <c r="P463" s="348"/>
      <c r="Q463" s="348"/>
      <c r="R463" s="348"/>
      <c r="S463" s="348"/>
      <c r="T463" s="348"/>
      <c r="U463" s="348"/>
      <c r="V463" s="348"/>
      <c r="W463" s="348"/>
      <c r="X463" s="348"/>
      <c r="Y463" s="348"/>
      <c r="Z463" s="348"/>
    </row>
    <row r="464" ht="14.25" customHeight="1">
      <c r="A464" s="348"/>
      <c r="B464" s="348"/>
      <c r="C464" s="348"/>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row>
    <row r="465" ht="14.25" customHeight="1">
      <c r="A465" s="348"/>
      <c r="B465" s="348"/>
      <c r="C465" s="348"/>
      <c r="D465" s="348"/>
      <c r="E465" s="348"/>
      <c r="F465" s="348"/>
      <c r="G465" s="348"/>
      <c r="H465" s="348"/>
      <c r="I465" s="348"/>
      <c r="J465" s="348"/>
      <c r="K465" s="348"/>
      <c r="L465" s="348"/>
      <c r="M465" s="348"/>
      <c r="N465" s="348"/>
      <c r="O465" s="348"/>
      <c r="P465" s="348"/>
      <c r="Q465" s="348"/>
      <c r="R465" s="348"/>
      <c r="S465" s="348"/>
      <c r="T465" s="348"/>
      <c r="U465" s="348"/>
      <c r="V465" s="348"/>
      <c r="W465" s="348"/>
      <c r="X465" s="348"/>
      <c r="Y465" s="348"/>
      <c r="Z465" s="348"/>
    </row>
    <row r="466" ht="14.25" customHeight="1">
      <c r="A466" s="348"/>
      <c r="B466" s="348"/>
      <c r="C466" s="348"/>
      <c r="D466" s="348"/>
      <c r="E466" s="348"/>
      <c r="F466" s="348"/>
      <c r="G466" s="348"/>
      <c r="H466" s="348"/>
      <c r="I466" s="348"/>
      <c r="J466" s="348"/>
      <c r="K466" s="348"/>
      <c r="L466" s="348"/>
      <c r="M466" s="348"/>
      <c r="N466" s="348"/>
      <c r="O466" s="348"/>
      <c r="P466" s="348"/>
      <c r="Q466" s="348"/>
      <c r="R466" s="348"/>
      <c r="S466" s="348"/>
      <c r="T466" s="348"/>
      <c r="U466" s="348"/>
      <c r="V466" s="348"/>
      <c r="W466" s="348"/>
      <c r="X466" s="348"/>
      <c r="Y466" s="348"/>
      <c r="Z466" s="348"/>
    </row>
    <row r="467" ht="14.25" customHeight="1">
      <c r="A467" s="348"/>
      <c r="B467" s="348"/>
      <c r="C467" s="348"/>
      <c r="D467" s="348"/>
      <c r="E467" s="348"/>
      <c r="F467" s="348"/>
      <c r="G467" s="348"/>
      <c r="H467" s="348"/>
      <c r="I467" s="348"/>
      <c r="J467" s="348"/>
      <c r="K467" s="348"/>
      <c r="L467" s="348"/>
      <c r="M467" s="348"/>
      <c r="N467" s="348"/>
      <c r="O467" s="348"/>
      <c r="P467" s="348"/>
      <c r="Q467" s="348"/>
      <c r="R467" s="348"/>
      <c r="S467" s="348"/>
      <c r="T467" s="348"/>
      <c r="U467" s="348"/>
      <c r="V467" s="348"/>
      <c r="W467" s="348"/>
      <c r="X467" s="348"/>
      <c r="Y467" s="348"/>
      <c r="Z467" s="348"/>
    </row>
    <row r="468" ht="14.25" customHeight="1">
      <c r="A468" s="348"/>
      <c r="B468" s="348"/>
      <c r="C468" s="348"/>
      <c r="D468" s="348"/>
      <c r="E468" s="348"/>
      <c r="F468" s="348"/>
      <c r="G468" s="348"/>
      <c r="H468" s="348"/>
      <c r="I468" s="348"/>
      <c r="J468" s="348"/>
      <c r="K468" s="348"/>
      <c r="L468" s="348"/>
      <c r="M468" s="348"/>
      <c r="N468" s="348"/>
      <c r="O468" s="348"/>
      <c r="P468" s="348"/>
      <c r="Q468" s="348"/>
      <c r="R468" s="348"/>
      <c r="S468" s="348"/>
      <c r="T468" s="348"/>
      <c r="U468" s="348"/>
      <c r="V468" s="348"/>
      <c r="W468" s="348"/>
      <c r="X468" s="348"/>
      <c r="Y468" s="348"/>
      <c r="Z468" s="348"/>
    </row>
    <row r="469" ht="14.25" customHeight="1">
      <c r="A469" s="348"/>
      <c r="B469" s="348"/>
      <c r="C469" s="348"/>
      <c r="D469" s="348"/>
      <c r="E469" s="348"/>
      <c r="F469" s="348"/>
      <c r="G469" s="348"/>
      <c r="H469" s="348"/>
      <c r="I469" s="348"/>
      <c r="J469" s="348"/>
      <c r="K469" s="348"/>
      <c r="L469" s="348"/>
      <c r="M469" s="348"/>
      <c r="N469" s="348"/>
      <c r="O469" s="348"/>
      <c r="P469" s="348"/>
      <c r="Q469" s="348"/>
      <c r="R469" s="348"/>
      <c r="S469" s="348"/>
      <c r="T469" s="348"/>
      <c r="U469" s="348"/>
      <c r="V469" s="348"/>
      <c r="W469" s="348"/>
      <c r="X469" s="348"/>
      <c r="Y469" s="348"/>
      <c r="Z469" s="348"/>
    </row>
    <row r="470" ht="14.25" customHeight="1">
      <c r="A470" s="348"/>
      <c r="B470" s="348"/>
      <c r="C470" s="348"/>
      <c r="D470" s="348"/>
      <c r="E470" s="348"/>
      <c r="F470" s="348"/>
      <c r="G470" s="348"/>
      <c r="H470" s="348"/>
      <c r="I470" s="348"/>
      <c r="J470" s="348"/>
      <c r="K470" s="348"/>
      <c r="L470" s="348"/>
      <c r="M470" s="348"/>
      <c r="N470" s="348"/>
      <c r="O470" s="348"/>
      <c r="P470" s="348"/>
      <c r="Q470" s="348"/>
      <c r="R470" s="348"/>
      <c r="S470" s="348"/>
      <c r="T470" s="348"/>
      <c r="U470" s="348"/>
      <c r="V470" s="348"/>
      <c r="W470" s="348"/>
      <c r="X470" s="348"/>
      <c r="Y470" s="348"/>
      <c r="Z470" s="348"/>
    </row>
    <row r="471" ht="14.25" customHeight="1">
      <c r="A471" s="348"/>
      <c r="B471" s="348"/>
      <c r="C471" s="348"/>
      <c r="D471" s="348"/>
      <c r="E471" s="348"/>
      <c r="F471" s="348"/>
      <c r="G471" s="348"/>
      <c r="H471" s="348"/>
      <c r="I471" s="348"/>
      <c r="J471" s="348"/>
      <c r="K471" s="348"/>
      <c r="L471" s="348"/>
      <c r="M471" s="348"/>
      <c r="N471" s="348"/>
      <c r="O471" s="348"/>
      <c r="P471" s="348"/>
      <c r="Q471" s="348"/>
      <c r="R471" s="348"/>
      <c r="S471" s="348"/>
      <c r="T471" s="348"/>
      <c r="U471" s="348"/>
      <c r="V471" s="348"/>
      <c r="W471" s="348"/>
      <c r="X471" s="348"/>
      <c r="Y471" s="348"/>
      <c r="Z471" s="348"/>
    </row>
    <row r="472" ht="14.25" customHeight="1">
      <c r="A472" s="348"/>
      <c r="B472" s="348"/>
      <c r="C472" s="348"/>
      <c r="D472" s="348"/>
      <c r="E472" s="348"/>
      <c r="F472" s="348"/>
      <c r="G472" s="348"/>
      <c r="H472" s="348"/>
      <c r="I472" s="348"/>
      <c r="J472" s="348"/>
      <c r="K472" s="348"/>
      <c r="L472" s="348"/>
      <c r="M472" s="348"/>
      <c r="N472" s="348"/>
      <c r="O472" s="348"/>
      <c r="P472" s="348"/>
      <c r="Q472" s="348"/>
      <c r="R472" s="348"/>
      <c r="S472" s="348"/>
      <c r="T472" s="348"/>
      <c r="U472" s="348"/>
      <c r="V472" s="348"/>
      <c r="W472" s="348"/>
      <c r="X472" s="348"/>
      <c r="Y472" s="348"/>
      <c r="Z472" s="348"/>
    </row>
    <row r="473" ht="14.25" customHeight="1">
      <c r="A473" s="348"/>
      <c r="B473" s="348"/>
      <c r="C473" s="348"/>
      <c r="D473" s="348"/>
      <c r="E473" s="348"/>
      <c r="F473" s="348"/>
      <c r="G473" s="348"/>
      <c r="H473" s="348"/>
      <c r="I473" s="348"/>
      <c r="J473" s="348"/>
      <c r="K473" s="348"/>
      <c r="L473" s="348"/>
      <c r="M473" s="348"/>
      <c r="N473" s="348"/>
      <c r="O473" s="348"/>
      <c r="P473" s="348"/>
      <c r="Q473" s="348"/>
      <c r="R473" s="348"/>
      <c r="S473" s="348"/>
      <c r="T473" s="348"/>
      <c r="U473" s="348"/>
      <c r="V473" s="348"/>
      <c r="W473" s="348"/>
      <c r="X473" s="348"/>
      <c r="Y473" s="348"/>
      <c r="Z473" s="348"/>
    </row>
    <row r="474" ht="14.25" customHeight="1">
      <c r="A474" s="348"/>
      <c r="B474" s="348"/>
      <c r="C474" s="348"/>
      <c r="D474" s="348"/>
      <c r="E474" s="348"/>
      <c r="F474" s="348"/>
      <c r="G474" s="348"/>
      <c r="H474" s="348"/>
      <c r="I474" s="348"/>
      <c r="J474" s="348"/>
      <c r="K474" s="348"/>
      <c r="L474" s="348"/>
      <c r="M474" s="348"/>
      <c r="N474" s="348"/>
      <c r="O474" s="348"/>
      <c r="P474" s="348"/>
      <c r="Q474" s="348"/>
      <c r="R474" s="348"/>
      <c r="S474" s="348"/>
      <c r="T474" s="348"/>
      <c r="U474" s="348"/>
      <c r="V474" s="348"/>
      <c r="W474" s="348"/>
      <c r="X474" s="348"/>
      <c r="Y474" s="348"/>
      <c r="Z474" s="348"/>
    </row>
    <row r="475" ht="14.25" customHeight="1">
      <c r="A475" s="348"/>
      <c r="B475" s="348"/>
      <c r="C475" s="348"/>
      <c r="D475" s="348"/>
      <c r="E475" s="348"/>
      <c r="F475" s="348"/>
      <c r="G475" s="348"/>
      <c r="H475" s="348"/>
      <c r="I475" s="348"/>
      <c r="J475" s="348"/>
      <c r="K475" s="348"/>
      <c r="L475" s="348"/>
      <c r="M475" s="348"/>
      <c r="N475" s="348"/>
      <c r="O475" s="348"/>
      <c r="P475" s="348"/>
      <c r="Q475" s="348"/>
      <c r="R475" s="348"/>
      <c r="S475" s="348"/>
      <c r="T475" s="348"/>
      <c r="U475" s="348"/>
      <c r="V475" s="348"/>
      <c r="W475" s="348"/>
      <c r="X475" s="348"/>
      <c r="Y475" s="348"/>
      <c r="Z475" s="348"/>
    </row>
    <row r="476" ht="14.25" customHeight="1">
      <c r="A476" s="348"/>
      <c r="B476" s="348"/>
      <c r="C476" s="348"/>
      <c r="D476" s="348"/>
      <c r="E476" s="348"/>
      <c r="F476" s="348"/>
      <c r="G476" s="348"/>
      <c r="H476" s="348"/>
      <c r="I476" s="348"/>
      <c r="J476" s="348"/>
      <c r="K476" s="348"/>
      <c r="L476" s="348"/>
      <c r="M476" s="348"/>
      <c r="N476" s="348"/>
      <c r="O476" s="348"/>
      <c r="P476" s="348"/>
      <c r="Q476" s="348"/>
      <c r="R476" s="348"/>
      <c r="S476" s="348"/>
      <c r="T476" s="348"/>
      <c r="U476" s="348"/>
      <c r="V476" s="348"/>
      <c r="W476" s="348"/>
      <c r="X476" s="348"/>
      <c r="Y476" s="348"/>
      <c r="Z476" s="348"/>
    </row>
    <row r="477" ht="14.25" customHeight="1">
      <c r="A477" s="348"/>
      <c r="B477" s="348"/>
      <c r="C477" s="348"/>
      <c r="D477" s="348"/>
      <c r="E477" s="348"/>
      <c r="F477" s="348"/>
      <c r="G477" s="348"/>
      <c r="H477" s="348"/>
      <c r="I477" s="348"/>
      <c r="J477" s="348"/>
      <c r="K477" s="348"/>
      <c r="L477" s="348"/>
      <c r="M477" s="348"/>
      <c r="N477" s="348"/>
      <c r="O477" s="348"/>
      <c r="P477" s="348"/>
      <c r="Q477" s="348"/>
      <c r="R477" s="348"/>
      <c r="S477" s="348"/>
      <c r="T477" s="348"/>
      <c r="U477" s="348"/>
      <c r="V477" s="348"/>
      <c r="W477" s="348"/>
      <c r="X477" s="348"/>
      <c r="Y477" s="348"/>
      <c r="Z477" s="348"/>
    </row>
    <row r="478" ht="14.25" customHeight="1">
      <c r="A478" s="348"/>
      <c r="B478" s="348"/>
      <c r="C478" s="348"/>
      <c r="D478" s="348"/>
      <c r="E478" s="348"/>
      <c r="F478" s="348"/>
      <c r="G478" s="348"/>
      <c r="H478" s="348"/>
      <c r="I478" s="348"/>
      <c r="J478" s="348"/>
      <c r="K478" s="348"/>
      <c r="L478" s="348"/>
      <c r="M478" s="348"/>
      <c r="N478" s="348"/>
      <c r="O478" s="348"/>
      <c r="P478" s="348"/>
      <c r="Q478" s="348"/>
      <c r="R478" s="348"/>
      <c r="S478" s="348"/>
      <c r="T478" s="348"/>
      <c r="U478" s="348"/>
      <c r="V478" s="348"/>
      <c r="W478" s="348"/>
      <c r="X478" s="348"/>
      <c r="Y478" s="348"/>
      <c r="Z478" s="348"/>
    </row>
    <row r="479" ht="14.25" customHeight="1">
      <c r="A479" s="348"/>
      <c r="B479" s="348"/>
      <c r="C479" s="348"/>
      <c r="D479" s="348"/>
      <c r="E479" s="348"/>
      <c r="F479" s="348"/>
      <c r="G479" s="348"/>
      <c r="H479" s="348"/>
      <c r="I479" s="348"/>
      <c r="J479" s="348"/>
      <c r="K479" s="348"/>
      <c r="L479" s="348"/>
      <c r="M479" s="348"/>
      <c r="N479" s="348"/>
      <c r="O479" s="348"/>
      <c r="P479" s="348"/>
      <c r="Q479" s="348"/>
      <c r="R479" s="348"/>
      <c r="S479" s="348"/>
      <c r="T479" s="348"/>
      <c r="U479" s="348"/>
      <c r="V479" s="348"/>
      <c r="W479" s="348"/>
      <c r="X479" s="348"/>
      <c r="Y479" s="348"/>
      <c r="Z479" s="348"/>
    </row>
    <row r="480" ht="14.25" customHeight="1">
      <c r="A480" s="348"/>
      <c r="B480" s="348"/>
      <c r="C480" s="348"/>
      <c r="D480" s="348"/>
      <c r="E480" s="348"/>
      <c r="F480" s="348"/>
      <c r="G480" s="348"/>
      <c r="H480" s="348"/>
      <c r="I480" s="348"/>
      <c r="J480" s="348"/>
      <c r="K480" s="348"/>
      <c r="L480" s="348"/>
      <c r="M480" s="348"/>
      <c r="N480" s="348"/>
      <c r="O480" s="348"/>
      <c r="P480" s="348"/>
      <c r="Q480" s="348"/>
      <c r="R480" s="348"/>
      <c r="S480" s="348"/>
      <c r="T480" s="348"/>
      <c r="U480" s="348"/>
      <c r="V480" s="348"/>
      <c r="W480" s="348"/>
      <c r="X480" s="348"/>
      <c r="Y480" s="348"/>
      <c r="Z480" s="348"/>
    </row>
    <row r="481" ht="14.25" customHeight="1">
      <c r="A481" s="348"/>
      <c r="B481" s="348"/>
      <c r="C481" s="348"/>
      <c r="D481" s="348"/>
      <c r="E481" s="348"/>
      <c r="F481" s="348"/>
      <c r="G481" s="348"/>
      <c r="H481" s="348"/>
      <c r="I481" s="348"/>
      <c r="J481" s="348"/>
      <c r="K481" s="348"/>
      <c r="L481" s="348"/>
      <c r="M481" s="348"/>
      <c r="N481" s="348"/>
      <c r="O481" s="348"/>
      <c r="P481" s="348"/>
      <c r="Q481" s="348"/>
      <c r="R481" s="348"/>
      <c r="S481" s="348"/>
      <c r="T481" s="348"/>
      <c r="U481" s="348"/>
      <c r="V481" s="348"/>
      <c r="W481" s="348"/>
      <c r="X481" s="348"/>
      <c r="Y481" s="348"/>
      <c r="Z481" s="348"/>
    </row>
    <row r="482" ht="14.25" customHeight="1">
      <c r="A482" s="348"/>
      <c r="B482" s="348"/>
      <c r="C482" s="348"/>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row>
    <row r="483" ht="14.25" customHeight="1">
      <c r="A483" s="348"/>
      <c r="B483" s="348"/>
      <c r="C483" s="348"/>
      <c r="D483" s="348"/>
      <c r="E483" s="348"/>
      <c r="F483" s="348"/>
      <c r="G483" s="348"/>
      <c r="H483" s="348"/>
      <c r="I483" s="348"/>
      <c r="J483" s="348"/>
      <c r="K483" s="348"/>
      <c r="L483" s="348"/>
      <c r="M483" s="348"/>
      <c r="N483" s="348"/>
      <c r="O483" s="348"/>
      <c r="P483" s="348"/>
      <c r="Q483" s="348"/>
      <c r="R483" s="348"/>
      <c r="S483" s="348"/>
      <c r="T483" s="348"/>
      <c r="U483" s="348"/>
      <c r="V483" s="348"/>
      <c r="W483" s="348"/>
      <c r="X483" s="348"/>
      <c r="Y483" s="348"/>
      <c r="Z483" s="348"/>
    </row>
    <row r="484" ht="14.25" customHeight="1">
      <c r="A484" s="348"/>
      <c r="B484" s="348"/>
      <c r="C484" s="348"/>
      <c r="D484" s="348"/>
      <c r="E484" s="348"/>
      <c r="F484" s="348"/>
      <c r="G484" s="348"/>
      <c r="H484" s="348"/>
      <c r="I484" s="348"/>
      <c r="J484" s="348"/>
      <c r="K484" s="348"/>
      <c r="L484" s="348"/>
      <c r="M484" s="348"/>
      <c r="N484" s="348"/>
      <c r="O484" s="348"/>
      <c r="P484" s="348"/>
      <c r="Q484" s="348"/>
      <c r="R484" s="348"/>
      <c r="S484" s="348"/>
      <c r="T484" s="348"/>
      <c r="U484" s="348"/>
      <c r="V484" s="348"/>
      <c r="W484" s="348"/>
      <c r="X484" s="348"/>
      <c r="Y484" s="348"/>
      <c r="Z484" s="348"/>
    </row>
    <row r="485" ht="14.25" customHeight="1">
      <c r="A485" s="348"/>
      <c r="B485" s="348"/>
      <c r="C485" s="348"/>
      <c r="D485" s="348"/>
      <c r="E485" s="348"/>
      <c r="F485" s="348"/>
      <c r="G485" s="348"/>
      <c r="H485" s="348"/>
      <c r="I485" s="348"/>
      <c r="J485" s="348"/>
      <c r="K485" s="348"/>
      <c r="L485" s="348"/>
      <c r="M485" s="348"/>
      <c r="N485" s="348"/>
      <c r="O485" s="348"/>
      <c r="P485" s="348"/>
      <c r="Q485" s="348"/>
      <c r="R485" s="348"/>
      <c r="S485" s="348"/>
      <c r="T485" s="348"/>
      <c r="U485" s="348"/>
      <c r="V485" s="348"/>
      <c r="W485" s="348"/>
      <c r="X485" s="348"/>
      <c r="Y485" s="348"/>
      <c r="Z485" s="348"/>
    </row>
    <row r="486" ht="14.25" customHeight="1">
      <c r="A486" s="348"/>
      <c r="B486" s="348"/>
      <c r="C486" s="348"/>
      <c r="D486" s="348"/>
      <c r="E486" s="348"/>
      <c r="F486" s="348"/>
      <c r="G486" s="348"/>
      <c r="H486" s="348"/>
      <c r="I486" s="348"/>
      <c r="J486" s="348"/>
      <c r="K486" s="348"/>
      <c r="L486" s="348"/>
      <c r="M486" s="348"/>
      <c r="N486" s="348"/>
      <c r="O486" s="348"/>
      <c r="P486" s="348"/>
      <c r="Q486" s="348"/>
      <c r="R486" s="348"/>
      <c r="S486" s="348"/>
      <c r="T486" s="348"/>
      <c r="U486" s="348"/>
      <c r="V486" s="348"/>
      <c r="W486" s="348"/>
      <c r="X486" s="348"/>
      <c r="Y486" s="348"/>
      <c r="Z486" s="348"/>
    </row>
    <row r="487" ht="14.25" customHeight="1">
      <c r="A487" s="348"/>
      <c r="B487" s="348"/>
      <c r="C487" s="348"/>
      <c r="D487" s="348"/>
      <c r="E487" s="348"/>
      <c r="F487" s="348"/>
      <c r="G487" s="348"/>
      <c r="H487" s="348"/>
      <c r="I487" s="348"/>
      <c r="J487" s="348"/>
      <c r="K487" s="348"/>
      <c r="L487" s="348"/>
      <c r="M487" s="348"/>
      <c r="N487" s="348"/>
      <c r="O487" s="348"/>
      <c r="P487" s="348"/>
      <c r="Q487" s="348"/>
      <c r="R487" s="348"/>
      <c r="S487" s="348"/>
      <c r="T487" s="348"/>
      <c r="U487" s="348"/>
      <c r="V487" s="348"/>
      <c r="W487" s="348"/>
      <c r="X487" s="348"/>
      <c r="Y487" s="348"/>
      <c r="Z487" s="348"/>
    </row>
    <row r="488" ht="14.25" customHeight="1">
      <c r="A488" s="348"/>
      <c r="B488" s="348"/>
      <c r="C488" s="348"/>
      <c r="D488" s="348"/>
      <c r="E488" s="348"/>
      <c r="F488" s="348"/>
      <c r="G488" s="348"/>
      <c r="H488" s="348"/>
      <c r="I488" s="348"/>
      <c r="J488" s="348"/>
      <c r="K488" s="348"/>
      <c r="L488" s="348"/>
      <c r="M488" s="348"/>
      <c r="N488" s="348"/>
      <c r="O488" s="348"/>
      <c r="P488" s="348"/>
      <c r="Q488" s="348"/>
      <c r="R488" s="348"/>
      <c r="S488" s="348"/>
      <c r="T488" s="348"/>
      <c r="U488" s="348"/>
      <c r="V488" s="348"/>
      <c r="W488" s="348"/>
      <c r="X488" s="348"/>
      <c r="Y488" s="348"/>
      <c r="Z488" s="348"/>
    </row>
    <row r="489" ht="14.25" customHeight="1">
      <c r="A489" s="348"/>
      <c r="B489" s="348"/>
      <c r="C489" s="348"/>
      <c r="D489" s="348"/>
      <c r="E489" s="348"/>
      <c r="F489" s="348"/>
      <c r="G489" s="348"/>
      <c r="H489" s="348"/>
      <c r="I489" s="348"/>
      <c r="J489" s="348"/>
      <c r="K489" s="348"/>
      <c r="L489" s="348"/>
      <c r="M489" s="348"/>
      <c r="N489" s="348"/>
      <c r="O489" s="348"/>
      <c r="P489" s="348"/>
      <c r="Q489" s="348"/>
      <c r="R489" s="348"/>
      <c r="S489" s="348"/>
      <c r="T489" s="348"/>
      <c r="U489" s="348"/>
      <c r="V489" s="348"/>
      <c r="W489" s="348"/>
      <c r="X489" s="348"/>
      <c r="Y489" s="348"/>
      <c r="Z489" s="348"/>
    </row>
    <row r="490" ht="14.25" customHeight="1">
      <c r="A490" s="348"/>
      <c r="B490" s="348"/>
      <c r="C490" s="348"/>
      <c r="D490" s="348"/>
      <c r="E490" s="348"/>
      <c r="F490" s="348"/>
      <c r="G490" s="348"/>
      <c r="H490" s="348"/>
      <c r="I490" s="348"/>
      <c r="J490" s="348"/>
      <c r="K490" s="348"/>
      <c r="L490" s="348"/>
      <c r="M490" s="348"/>
      <c r="N490" s="348"/>
      <c r="O490" s="348"/>
      <c r="P490" s="348"/>
      <c r="Q490" s="348"/>
      <c r="R490" s="348"/>
      <c r="S490" s="348"/>
      <c r="T490" s="348"/>
      <c r="U490" s="348"/>
      <c r="V490" s="348"/>
      <c r="W490" s="348"/>
      <c r="X490" s="348"/>
      <c r="Y490" s="348"/>
      <c r="Z490" s="348"/>
    </row>
    <row r="491" ht="14.25" customHeight="1">
      <c r="A491" s="348"/>
      <c r="B491" s="348"/>
      <c r="C491" s="348"/>
      <c r="D491" s="348"/>
      <c r="E491" s="348"/>
      <c r="F491" s="348"/>
      <c r="G491" s="348"/>
      <c r="H491" s="348"/>
      <c r="I491" s="348"/>
      <c r="J491" s="348"/>
      <c r="K491" s="348"/>
      <c r="L491" s="348"/>
      <c r="M491" s="348"/>
      <c r="N491" s="348"/>
      <c r="O491" s="348"/>
      <c r="P491" s="348"/>
      <c r="Q491" s="348"/>
      <c r="R491" s="348"/>
      <c r="S491" s="348"/>
      <c r="T491" s="348"/>
      <c r="U491" s="348"/>
      <c r="V491" s="348"/>
      <c r="W491" s="348"/>
      <c r="X491" s="348"/>
      <c r="Y491" s="348"/>
      <c r="Z491" s="348"/>
    </row>
    <row r="492" ht="14.25" customHeight="1">
      <c r="A492" s="348"/>
      <c r="B492" s="348"/>
      <c r="C492" s="348"/>
      <c r="D492" s="348"/>
      <c r="E492" s="348"/>
      <c r="F492" s="348"/>
      <c r="G492" s="348"/>
      <c r="H492" s="348"/>
      <c r="I492" s="348"/>
      <c r="J492" s="348"/>
      <c r="K492" s="348"/>
      <c r="L492" s="348"/>
      <c r="M492" s="348"/>
      <c r="N492" s="348"/>
      <c r="O492" s="348"/>
      <c r="P492" s="348"/>
      <c r="Q492" s="348"/>
      <c r="R492" s="348"/>
      <c r="S492" s="348"/>
      <c r="T492" s="348"/>
      <c r="U492" s="348"/>
      <c r="V492" s="348"/>
      <c r="W492" s="348"/>
      <c r="X492" s="348"/>
      <c r="Y492" s="348"/>
      <c r="Z492" s="348"/>
    </row>
    <row r="493" ht="14.25" customHeight="1">
      <c r="A493" s="348"/>
      <c r="B493" s="348"/>
      <c r="C493" s="348"/>
      <c r="D493" s="348"/>
      <c r="E493" s="348"/>
      <c r="F493" s="348"/>
      <c r="G493" s="348"/>
      <c r="H493" s="348"/>
      <c r="I493" s="348"/>
      <c r="J493" s="348"/>
      <c r="K493" s="348"/>
      <c r="L493" s="348"/>
      <c r="M493" s="348"/>
      <c r="N493" s="348"/>
      <c r="O493" s="348"/>
      <c r="P493" s="348"/>
      <c r="Q493" s="348"/>
      <c r="R493" s="348"/>
      <c r="S493" s="348"/>
      <c r="T493" s="348"/>
      <c r="U493" s="348"/>
      <c r="V493" s="348"/>
      <c r="W493" s="348"/>
      <c r="X493" s="348"/>
      <c r="Y493" s="348"/>
      <c r="Z493" s="348"/>
    </row>
    <row r="494" ht="14.25" customHeight="1">
      <c r="A494" s="348"/>
      <c r="B494" s="348"/>
      <c r="C494" s="348"/>
      <c r="D494" s="348"/>
      <c r="E494" s="348"/>
      <c r="F494" s="348"/>
      <c r="G494" s="348"/>
      <c r="H494" s="348"/>
      <c r="I494" s="348"/>
      <c r="J494" s="348"/>
      <c r="K494" s="348"/>
      <c r="L494" s="348"/>
      <c r="M494" s="348"/>
      <c r="N494" s="348"/>
      <c r="O494" s="348"/>
      <c r="P494" s="348"/>
      <c r="Q494" s="348"/>
      <c r="R494" s="348"/>
      <c r="S494" s="348"/>
      <c r="T494" s="348"/>
      <c r="U494" s="348"/>
      <c r="V494" s="348"/>
      <c r="W494" s="348"/>
      <c r="X494" s="348"/>
      <c r="Y494" s="348"/>
      <c r="Z494" s="348"/>
    </row>
    <row r="495" ht="14.25" customHeight="1">
      <c r="A495" s="348"/>
      <c r="B495" s="348"/>
      <c r="C495" s="348"/>
      <c r="D495" s="348"/>
      <c r="E495" s="348"/>
      <c r="F495" s="348"/>
      <c r="G495" s="348"/>
      <c r="H495" s="348"/>
      <c r="I495" s="348"/>
      <c r="J495" s="348"/>
      <c r="K495" s="348"/>
      <c r="L495" s="348"/>
      <c r="M495" s="348"/>
      <c r="N495" s="348"/>
      <c r="O495" s="348"/>
      <c r="P495" s="348"/>
      <c r="Q495" s="348"/>
      <c r="R495" s="348"/>
      <c r="S495" s="348"/>
      <c r="T495" s="348"/>
      <c r="U495" s="348"/>
      <c r="V495" s="348"/>
      <c r="W495" s="348"/>
      <c r="X495" s="348"/>
      <c r="Y495" s="348"/>
      <c r="Z495" s="348"/>
    </row>
    <row r="496" ht="14.25" customHeight="1">
      <c r="A496" s="348"/>
      <c r="B496" s="348"/>
      <c r="C496" s="348"/>
      <c r="D496" s="348"/>
      <c r="E496" s="348"/>
      <c r="F496" s="348"/>
      <c r="G496" s="348"/>
      <c r="H496" s="348"/>
      <c r="I496" s="348"/>
      <c r="J496" s="348"/>
      <c r="K496" s="348"/>
      <c r="L496" s="348"/>
      <c r="M496" s="348"/>
      <c r="N496" s="348"/>
      <c r="O496" s="348"/>
      <c r="P496" s="348"/>
      <c r="Q496" s="348"/>
      <c r="R496" s="348"/>
      <c r="S496" s="348"/>
      <c r="T496" s="348"/>
      <c r="U496" s="348"/>
      <c r="V496" s="348"/>
      <c r="W496" s="348"/>
      <c r="X496" s="348"/>
      <c r="Y496" s="348"/>
      <c r="Z496" s="348"/>
    </row>
    <row r="497" ht="14.25" customHeight="1">
      <c r="A497" s="348"/>
      <c r="B497" s="348"/>
      <c r="C497" s="348"/>
      <c r="D497" s="348"/>
      <c r="E497" s="348"/>
      <c r="F497" s="348"/>
      <c r="G497" s="348"/>
      <c r="H497" s="348"/>
      <c r="I497" s="348"/>
      <c r="J497" s="348"/>
      <c r="K497" s="348"/>
      <c r="L497" s="348"/>
      <c r="M497" s="348"/>
      <c r="N497" s="348"/>
      <c r="O497" s="348"/>
      <c r="P497" s="348"/>
      <c r="Q497" s="348"/>
      <c r="R497" s="348"/>
      <c r="S497" s="348"/>
      <c r="T497" s="348"/>
      <c r="U497" s="348"/>
      <c r="V497" s="348"/>
      <c r="W497" s="348"/>
      <c r="X497" s="348"/>
      <c r="Y497" s="348"/>
      <c r="Z497" s="348"/>
    </row>
    <row r="498" ht="14.25" customHeight="1">
      <c r="A498" s="348"/>
      <c r="B498" s="348"/>
      <c r="C498" s="348"/>
      <c r="D498" s="348"/>
      <c r="E498" s="348"/>
      <c r="F498" s="348"/>
      <c r="G498" s="348"/>
      <c r="H498" s="348"/>
      <c r="I498" s="348"/>
      <c r="J498" s="348"/>
      <c r="K498" s="348"/>
      <c r="L498" s="348"/>
      <c r="M498" s="348"/>
      <c r="N498" s="348"/>
      <c r="O498" s="348"/>
      <c r="P498" s="348"/>
      <c r="Q498" s="348"/>
      <c r="R498" s="348"/>
      <c r="S498" s="348"/>
      <c r="T498" s="348"/>
      <c r="U498" s="348"/>
      <c r="V498" s="348"/>
      <c r="W498" s="348"/>
      <c r="X498" s="348"/>
      <c r="Y498" s="348"/>
      <c r="Z498" s="348"/>
    </row>
    <row r="499" ht="14.25" customHeight="1">
      <c r="A499" s="348"/>
      <c r="B499" s="348"/>
      <c r="C499" s="348"/>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row>
    <row r="500" ht="14.25" customHeight="1">
      <c r="A500" s="348"/>
      <c r="B500" s="348"/>
      <c r="C500" s="348"/>
      <c r="D500" s="348"/>
      <c r="E500" s="348"/>
      <c r="F500" s="348"/>
      <c r="G500" s="348"/>
      <c r="H500" s="348"/>
      <c r="I500" s="348"/>
      <c r="J500" s="348"/>
      <c r="K500" s="348"/>
      <c r="L500" s="348"/>
      <c r="M500" s="348"/>
      <c r="N500" s="348"/>
      <c r="O500" s="348"/>
      <c r="P500" s="348"/>
      <c r="Q500" s="348"/>
      <c r="R500" s="348"/>
      <c r="S500" s="348"/>
      <c r="T500" s="348"/>
      <c r="U500" s="348"/>
      <c r="V500" s="348"/>
      <c r="W500" s="348"/>
      <c r="X500" s="348"/>
      <c r="Y500" s="348"/>
      <c r="Z500" s="348"/>
    </row>
    <row r="501" ht="14.25" customHeight="1">
      <c r="A501" s="348"/>
      <c r="B501" s="348"/>
      <c r="C501" s="348"/>
      <c r="D501" s="348"/>
      <c r="E501" s="348"/>
      <c r="F501" s="348"/>
      <c r="G501" s="348"/>
      <c r="H501" s="348"/>
      <c r="I501" s="348"/>
      <c r="J501" s="348"/>
      <c r="K501" s="348"/>
      <c r="L501" s="348"/>
      <c r="M501" s="348"/>
      <c r="N501" s="348"/>
      <c r="O501" s="348"/>
      <c r="P501" s="348"/>
      <c r="Q501" s="348"/>
      <c r="R501" s="348"/>
      <c r="S501" s="348"/>
      <c r="T501" s="348"/>
      <c r="U501" s="348"/>
      <c r="V501" s="348"/>
      <c r="W501" s="348"/>
      <c r="X501" s="348"/>
      <c r="Y501" s="348"/>
      <c r="Z501" s="348"/>
    </row>
    <row r="502" ht="14.25" customHeight="1">
      <c r="A502" s="348"/>
      <c r="B502" s="348"/>
      <c r="C502" s="348"/>
      <c r="D502" s="348"/>
      <c r="E502" s="348"/>
      <c r="F502" s="348"/>
      <c r="G502" s="348"/>
      <c r="H502" s="348"/>
      <c r="I502" s="348"/>
      <c r="J502" s="348"/>
      <c r="K502" s="348"/>
      <c r="L502" s="348"/>
      <c r="M502" s="348"/>
      <c r="N502" s="348"/>
      <c r="O502" s="348"/>
      <c r="P502" s="348"/>
      <c r="Q502" s="348"/>
      <c r="R502" s="348"/>
      <c r="S502" s="348"/>
      <c r="T502" s="348"/>
      <c r="U502" s="348"/>
      <c r="V502" s="348"/>
      <c r="W502" s="348"/>
      <c r="X502" s="348"/>
      <c r="Y502" s="348"/>
      <c r="Z502" s="348"/>
    </row>
    <row r="503" ht="14.25" customHeight="1">
      <c r="A503" s="348"/>
      <c r="B503" s="348"/>
      <c r="C503" s="348"/>
      <c r="D503" s="348"/>
      <c r="E503" s="348"/>
      <c r="F503" s="348"/>
      <c r="G503" s="348"/>
      <c r="H503" s="348"/>
      <c r="I503" s="348"/>
      <c r="J503" s="348"/>
      <c r="K503" s="348"/>
      <c r="L503" s="348"/>
      <c r="M503" s="348"/>
      <c r="N503" s="348"/>
      <c r="O503" s="348"/>
      <c r="P503" s="348"/>
      <c r="Q503" s="348"/>
      <c r="R503" s="348"/>
      <c r="S503" s="348"/>
      <c r="T503" s="348"/>
      <c r="U503" s="348"/>
      <c r="V503" s="348"/>
      <c r="W503" s="348"/>
      <c r="X503" s="348"/>
      <c r="Y503" s="348"/>
      <c r="Z503" s="348"/>
    </row>
    <row r="504" ht="14.25" customHeight="1">
      <c r="A504" s="348"/>
      <c r="B504" s="348"/>
      <c r="C504" s="348"/>
      <c r="D504" s="348"/>
      <c r="E504" s="348"/>
      <c r="F504" s="348"/>
      <c r="G504" s="348"/>
      <c r="H504" s="348"/>
      <c r="I504" s="348"/>
      <c r="J504" s="348"/>
      <c r="K504" s="348"/>
      <c r="L504" s="348"/>
      <c r="M504" s="348"/>
      <c r="N504" s="348"/>
      <c r="O504" s="348"/>
      <c r="P504" s="348"/>
      <c r="Q504" s="348"/>
      <c r="R504" s="348"/>
      <c r="S504" s="348"/>
      <c r="T504" s="348"/>
      <c r="U504" s="348"/>
      <c r="V504" s="348"/>
      <c r="W504" s="348"/>
      <c r="X504" s="348"/>
      <c r="Y504" s="348"/>
      <c r="Z504" s="348"/>
    </row>
    <row r="505" ht="14.25" customHeight="1">
      <c r="A505" s="348"/>
      <c r="B505" s="348"/>
      <c r="C505" s="348"/>
      <c r="D505" s="348"/>
      <c r="E505" s="348"/>
      <c r="F505" s="348"/>
      <c r="G505" s="348"/>
      <c r="H505" s="348"/>
      <c r="I505" s="348"/>
      <c r="J505" s="348"/>
      <c r="K505" s="348"/>
      <c r="L505" s="348"/>
      <c r="M505" s="348"/>
      <c r="N505" s="348"/>
      <c r="O505" s="348"/>
      <c r="P505" s="348"/>
      <c r="Q505" s="348"/>
      <c r="R505" s="348"/>
      <c r="S505" s="348"/>
      <c r="T505" s="348"/>
      <c r="U505" s="348"/>
      <c r="V505" s="348"/>
      <c r="W505" s="348"/>
      <c r="X505" s="348"/>
      <c r="Y505" s="348"/>
      <c r="Z505" s="348"/>
    </row>
    <row r="506" ht="14.25" customHeight="1">
      <c r="A506" s="348"/>
      <c r="B506" s="348"/>
      <c r="C506" s="348"/>
      <c r="D506" s="348"/>
      <c r="E506" s="348"/>
      <c r="F506" s="348"/>
      <c r="G506" s="348"/>
      <c r="H506" s="348"/>
      <c r="I506" s="348"/>
      <c r="J506" s="348"/>
      <c r="K506" s="348"/>
      <c r="L506" s="348"/>
      <c r="M506" s="348"/>
      <c r="N506" s="348"/>
      <c r="O506" s="348"/>
      <c r="P506" s="348"/>
      <c r="Q506" s="348"/>
      <c r="R506" s="348"/>
      <c r="S506" s="348"/>
      <c r="T506" s="348"/>
      <c r="U506" s="348"/>
      <c r="V506" s="348"/>
      <c r="W506" s="348"/>
      <c r="X506" s="348"/>
      <c r="Y506" s="348"/>
      <c r="Z506" s="348"/>
    </row>
    <row r="507" ht="14.25" customHeight="1">
      <c r="A507" s="348"/>
      <c r="B507" s="348"/>
      <c r="C507" s="348"/>
      <c r="D507" s="348"/>
      <c r="E507" s="348"/>
      <c r="F507" s="348"/>
      <c r="G507" s="348"/>
      <c r="H507" s="348"/>
      <c r="I507" s="348"/>
      <c r="J507" s="348"/>
      <c r="K507" s="348"/>
      <c r="L507" s="348"/>
      <c r="M507" s="348"/>
      <c r="N507" s="348"/>
      <c r="O507" s="348"/>
      <c r="P507" s="348"/>
      <c r="Q507" s="348"/>
      <c r="R507" s="348"/>
      <c r="S507" s="348"/>
      <c r="T507" s="348"/>
      <c r="U507" s="348"/>
      <c r="V507" s="348"/>
      <c r="W507" s="348"/>
      <c r="X507" s="348"/>
      <c r="Y507" s="348"/>
      <c r="Z507" s="348"/>
    </row>
    <row r="508" ht="14.25" customHeight="1">
      <c r="A508" s="348"/>
      <c r="B508" s="348"/>
      <c r="C508" s="348"/>
      <c r="D508" s="348"/>
      <c r="E508" s="348"/>
      <c r="F508" s="348"/>
      <c r="G508" s="348"/>
      <c r="H508" s="348"/>
      <c r="I508" s="348"/>
      <c r="J508" s="348"/>
      <c r="K508" s="348"/>
      <c r="L508" s="348"/>
      <c r="M508" s="348"/>
      <c r="N508" s="348"/>
      <c r="O508" s="348"/>
      <c r="P508" s="348"/>
      <c r="Q508" s="348"/>
      <c r="R508" s="348"/>
      <c r="S508" s="348"/>
      <c r="T508" s="348"/>
      <c r="U508" s="348"/>
      <c r="V508" s="348"/>
      <c r="W508" s="348"/>
      <c r="X508" s="348"/>
      <c r="Y508" s="348"/>
      <c r="Z508" s="348"/>
    </row>
    <row r="509" ht="14.25" customHeight="1">
      <c r="A509" s="348"/>
      <c r="B509" s="348"/>
      <c r="C509" s="348"/>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row>
    <row r="510" ht="14.25" customHeight="1">
      <c r="A510" s="348"/>
      <c r="B510" s="348"/>
      <c r="C510" s="348"/>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row>
    <row r="511" ht="14.25" customHeight="1">
      <c r="A511" s="348"/>
      <c r="B511" s="348"/>
      <c r="C511" s="348"/>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row>
    <row r="512" ht="14.25" customHeight="1">
      <c r="A512" s="348"/>
      <c r="B512" s="348"/>
      <c r="C512" s="348"/>
      <c r="D512" s="348"/>
      <c r="E512" s="348"/>
      <c r="F512" s="348"/>
      <c r="G512" s="348"/>
      <c r="H512" s="348"/>
      <c r="I512" s="348"/>
      <c r="J512" s="348"/>
      <c r="K512" s="348"/>
      <c r="L512" s="348"/>
      <c r="M512" s="348"/>
      <c r="N512" s="348"/>
      <c r="O512" s="348"/>
      <c r="P512" s="348"/>
      <c r="Q512" s="348"/>
      <c r="R512" s="348"/>
      <c r="S512" s="348"/>
      <c r="T512" s="348"/>
      <c r="U512" s="348"/>
      <c r="V512" s="348"/>
      <c r="W512" s="348"/>
      <c r="X512" s="348"/>
      <c r="Y512" s="348"/>
      <c r="Z512" s="348"/>
    </row>
    <row r="513" ht="14.25" customHeight="1">
      <c r="A513" s="348"/>
      <c r="B513" s="348"/>
      <c r="C513" s="348"/>
      <c r="D513" s="348"/>
      <c r="E513" s="348"/>
      <c r="F513" s="348"/>
      <c r="G513" s="348"/>
      <c r="H513" s="348"/>
      <c r="I513" s="348"/>
      <c r="J513" s="348"/>
      <c r="K513" s="348"/>
      <c r="L513" s="348"/>
      <c r="M513" s="348"/>
      <c r="N513" s="348"/>
      <c r="O513" s="348"/>
      <c r="P513" s="348"/>
      <c r="Q513" s="348"/>
      <c r="R513" s="348"/>
      <c r="S513" s="348"/>
      <c r="T513" s="348"/>
      <c r="U513" s="348"/>
      <c r="V513" s="348"/>
      <c r="W513" s="348"/>
      <c r="X513" s="348"/>
      <c r="Y513" s="348"/>
      <c r="Z513" s="348"/>
    </row>
    <row r="514" ht="14.25" customHeight="1">
      <c r="A514" s="348"/>
      <c r="B514" s="348"/>
      <c r="C514" s="348"/>
      <c r="D514" s="348"/>
      <c r="E514" s="348"/>
      <c r="F514" s="348"/>
      <c r="G514" s="348"/>
      <c r="H514" s="348"/>
      <c r="I514" s="348"/>
      <c r="J514" s="348"/>
      <c r="K514" s="348"/>
      <c r="L514" s="348"/>
      <c r="M514" s="348"/>
      <c r="N514" s="348"/>
      <c r="O514" s="348"/>
      <c r="P514" s="348"/>
      <c r="Q514" s="348"/>
      <c r="R514" s="348"/>
      <c r="S514" s="348"/>
      <c r="T514" s="348"/>
      <c r="U514" s="348"/>
      <c r="V514" s="348"/>
      <c r="W514" s="348"/>
      <c r="X514" s="348"/>
      <c r="Y514" s="348"/>
      <c r="Z514" s="348"/>
    </row>
    <row r="515" ht="14.25" customHeight="1">
      <c r="A515" s="348"/>
      <c r="B515" s="348"/>
      <c r="C515" s="348"/>
      <c r="D515" s="348"/>
      <c r="E515" s="348"/>
      <c r="F515" s="348"/>
      <c r="G515" s="348"/>
      <c r="H515" s="348"/>
      <c r="I515" s="348"/>
      <c r="J515" s="348"/>
      <c r="K515" s="348"/>
      <c r="L515" s="348"/>
      <c r="M515" s="348"/>
      <c r="N515" s="348"/>
      <c r="O515" s="348"/>
      <c r="P515" s="348"/>
      <c r="Q515" s="348"/>
      <c r="R515" s="348"/>
      <c r="S515" s="348"/>
      <c r="T515" s="348"/>
      <c r="U515" s="348"/>
      <c r="V515" s="348"/>
      <c r="W515" s="348"/>
      <c r="X515" s="348"/>
      <c r="Y515" s="348"/>
      <c r="Z515" s="348"/>
    </row>
    <row r="516" ht="14.25" customHeight="1">
      <c r="A516" s="348"/>
      <c r="B516" s="348"/>
      <c r="C516" s="348"/>
      <c r="D516" s="348"/>
      <c r="E516" s="348"/>
      <c r="F516" s="348"/>
      <c r="G516" s="348"/>
      <c r="H516" s="348"/>
      <c r="I516" s="348"/>
      <c r="J516" s="348"/>
      <c r="K516" s="348"/>
      <c r="L516" s="348"/>
      <c r="M516" s="348"/>
      <c r="N516" s="348"/>
      <c r="O516" s="348"/>
      <c r="P516" s="348"/>
      <c r="Q516" s="348"/>
      <c r="R516" s="348"/>
      <c r="S516" s="348"/>
      <c r="T516" s="348"/>
      <c r="U516" s="348"/>
      <c r="V516" s="348"/>
      <c r="W516" s="348"/>
      <c r="X516" s="348"/>
      <c r="Y516" s="348"/>
      <c r="Z516" s="348"/>
    </row>
    <row r="517" ht="14.25" customHeight="1">
      <c r="A517" s="348"/>
      <c r="B517" s="348"/>
      <c r="C517" s="348"/>
      <c r="D517" s="348"/>
      <c r="E517" s="348"/>
      <c r="F517" s="348"/>
      <c r="G517" s="348"/>
      <c r="H517" s="348"/>
      <c r="I517" s="348"/>
      <c r="J517" s="348"/>
      <c r="K517" s="348"/>
      <c r="L517" s="348"/>
      <c r="M517" s="348"/>
      <c r="N517" s="348"/>
      <c r="O517" s="348"/>
      <c r="P517" s="348"/>
      <c r="Q517" s="348"/>
      <c r="R517" s="348"/>
      <c r="S517" s="348"/>
      <c r="T517" s="348"/>
      <c r="U517" s="348"/>
      <c r="V517" s="348"/>
      <c r="W517" s="348"/>
      <c r="X517" s="348"/>
      <c r="Y517" s="348"/>
      <c r="Z517" s="348"/>
    </row>
    <row r="518" ht="14.25" customHeight="1">
      <c r="A518" s="348"/>
      <c r="B518" s="348"/>
      <c r="C518" s="348"/>
      <c r="D518" s="348"/>
      <c r="E518" s="348"/>
      <c r="F518" s="348"/>
      <c r="G518" s="348"/>
      <c r="H518" s="348"/>
      <c r="I518" s="348"/>
      <c r="J518" s="348"/>
      <c r="K518" s="348"/>
      <c r="L518" s="348"/>
      <c r="M518" s="348"/>
      <c r="N518" s="348"/>
      <c r="O518" s="348"/>
      <c r="P518" s="348"/>
      <c r="Q518" s="348"/>
      <c r="R518" s="348"/>
      <c r="S518" s="348"/>
      <c r="T518" s="348"/>
      <c r="U518" s="348"/>
      <c r="V518" s="348"/>
      <c r="W518" s="348"/>
      <c r="X518" s="348"/>
      <c r="Y518" s="348"/>
      <c r="Z518" s="348"/>
    </row>
    <row r="519" ht="14.25" customHeight="1">
      <c r="A519" s="348"/>
      <c r="B519" s="348"/>
      <c r="C519" s="348"/>
      <c r="D519" s="348"/>
      <c r="E519" s="348"/>
      <c r="F519" s="348"/>
      <c r="G519" s="348"/>
      <c r="H519" s="348"/>
      <c r="I519" s="348"/>
      <c r="J519" s="348"/>
      <c r="K519" s="348"/>
      <c r="L519" s="348"/>
      <c r="M519" s="348"/>
      <c r="N519" s="348"/>
      <c r="O519" s="348"/>
      <c r="P519" s="348"/>
      <c r="Q519" s="348"/>
      <c r="R519" s="348"/>
      <c r="S519" s="348"/>
      <c r="T519" s="348"/>
      <c r="U519" s="348"/>
      <c r="V519" s="348"/>
      <c r="W519" s="348"/>
      <c r="X519" s="348"/>
      <c r="Y519" s="348"/>
      <c r="Z519" s="348"/>
    </row>
    <row r="520" ht="14.25" customHeight="1">
      <c r="A520" s="348"/>
      <c r="B520" s="348"/>
      <c r="C520" s="348"/>
      <c r="D520" s="348"/>
      <c r="E520" s="348"/>
      <c r="F520" s="348"/>
      <c r="G520" s="348"/>
      <c r="H520" s="348"/>
      <c r="I520" s="348"/>
      <c r="J520" s="348"/>
      <c r="K520" s="348"/>
      <c r="L520" s="348"/>
      <c r="M520" s="348"/>
      <c r="N520" s="348"/>
      <c r="O520" s="348"/>
      <c r="P520" s="348"/>
      <c r="Q520" s="348"/>
      <c r="R520" s="348"/>
      <c r="S520" s="348"/>
      <c r="T520" s="348"/>
      <c r="U520" s="348"/>
      <c r="V520" s="348"/>
      <c r="W520" s="348"/>
      <c r="X520" s="348"/>
      <c r="Y520" s="348"/>
      <c r="Z520" s="348"/>
    </row>
    <row r="521" ht="14.25" customHeight="1">
      <c r="A521" s="348"/>
      <c r="B521" s="348"/>
      <c r="C521" s="348"/>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row>
    <row r="522" ht="14.25" customHeight="1">
      <c r="A522" s="348"/>
      <c r="B522" s="348"/>
      <c r="C522" s="348"/>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row>
    <row r="523" ht="14.25" customHeight="1">
      <c r="A523" s="348"/>
      <c r="B523" s="348"/>
      <c r="C523" s="348"/>
      <c r="D523" s="348"/>
      <c r="E523" s="348"/>
      <c r="F523" s="348"/>
      <c r="G523" s="348"/>
      <c r="H523" s="348"/>
      <c r="I523" s="348"/>
      <c r="J523" s="348"/>
      <c r="K523" s="348"/>
      <c r="L523" s="348"/>
      <c r="M523" s="348"/>
      <c r="N523" s="348"/>
      <c r="O523" s="348"/>
      <c r="P523" s="348"/>
      <c r="Q523" s="348"/>
      <c r="R523" s="348"/>
      <c r="S523" s="348"/>
      <c r="T523" s="348"/>
      <c r="U523" s="348"/>
      <c r="V523" s="348"/>
      <c r="W523" s="348"/>
      <c r="X523" s="348"/>
      <c r="Y523" s="348"/>
      <c r="Z523" s="348"/>
    </row>
    <row r="524" ht="14.25" customHeight="1">
      <c r="A524" s="348"/>
      <c r="B524" s="348"/>
      <c r="C524" s="348"/>
      <c r="D524" s="348"/>
      <c r="E524" s="348"/>
      <c r="F524" s="348"/>
      <c r="G524" s="348"/>
      <c r="H524" s="348"/>
      <c r="I524" s="348"/>
      <c r="J524" s="348"/>
      <c r="K524" s="348"/>
      <c r="L524" s="348"/>
      <c r="M524" s="348"/>
      <c r="N524" s="348"/>
      <c r="O524" s="348"/>
      <c r="P524" s="348"/>
      <c r="Q524" s="348"/>
      <c r="R524" s="348"/>
      <c r="S524" s="348"/>
      <c r="T524" s="348"/>
      <c r="U524" s="348"/>
      <c r="V524" s="348"/>
      <c r="W524" s="348"/>
      <c r="X524" s="348"/>
      <c r="Y524" s="348"/>
      <c r="Z524" s="348"/>
    </row>
    <row r="525" ht="14.25" customHeight="1">
      <c r="A525" s="348"/>
      <c r="B525" s="348"/>
      <c r="C525" s="348"/>
      <c r="D525" s="348"/>
      <c r="E525" s="348"/>
      <c r="F525" s="348"/>
      <c r="G525" s="348"/>
      <c r="H525" s="348"/>
      <c r="I525" s="348"/>
      <c r="J525" s="348"/>
      <c r="K525" s="348"/>
      <c r="L525" s="348"/>
      <c r="M525" s="348"/>
      <c r="N525" s="348"/>
      <c r="O525" s="348"/>
      <c r="P525" s="348"/>
      <c r="Q525" s="348"/>
      <c r="R525" s="348"/>
      <c r="S525" s="348"/>
      <c r="T525" s="348"/>
      <c r="U525" s="348"/>
      <c r="V525" s="348"/>
      <c r="W525" s="348"/>
      <c r="X525" s="348"/>
      <c r="Y525" s="348"/>
      <c r="Z525" s="348"/>
    </row>
    <row r="526" ht="14.25" customHeight="1">
      <c r="A526" s="348"/>
      <c r="B526" s="348"/>
      <c r="C526" s="348"/>
      <c r="D526" s="348"/>
      <c r="E526" s="348"/>
      <c r="F526" s="348"/>
      <c r="G526" s="348"/>
      <c r="H526" s="348"/>
      <c r="I526" s="348"/>
      <c r="J526" s="348"/>
      <c r="K526" s="348"/>
      <c r="L526" s="348"/>
      <c r="M526" s="348"/>
      <c r="N526" s="348"/>
      <c r="O526" s="348"/>
      <c r="P526" s="348"/>
      <c r="Q526" s="348"/>
      <c r="R526" s="348"/>
      <c r="S526" s="348"/>
      <c r="T526" s="348"/>
      <c r="U526" s="348"/>
      <c r="V526" s="348"/>
      <c r="W526" s="348"/>
      <c r="X526" s="348"/>
      <c r="Y526" s="348"/>
      <c r="Z526" s="348"/>
    </row>
    <row r="527" ht="14.25" customHeight="1">
      <c r="A527" s="348"/>
      <c r="B527" s="348"/>
      <c r="C527" s="348"/>
      <c r="D527" s="348"/>
      <c r="E527" s="348"/>
      <c r="F527" s="348"/>
      <c r="G527" s="348"/>
      <c r="H527" s="348"/>
      <c r="I527" s="348"/>
      <c r="J527" s="348"/>
      <c r="K527" s="348"/>
      <c r="L527" s="348"/>
      <c r="M527" s="348"/>
      <c r="N527" s="348"/>
      <c r="O527" s="348"/>
      <c r="P527" s="348"/>
      <c r="Q527" s="348"/>
      <c r="R527" s="348"/>
      <c r="S527" s="348"/>
      <c r="T527" s="348"/>
      <c r="U527" s="348"/>
      <c r="V527" s="348"/>
      <c r="W527" s="348"/>
      <c r="X527" s="348"/>
      <c r="Y527" s="348"/>
      <c r="Z527" s="348"/>
    </row>
    <row r="528" ht="14.25" customHeight="1">
      <c r="A528" s="348"/>
      <c r="B528" s="348"/>
      <c r="C528" s="348"/>
      <c r="D528" s="348"/>
      <c r="E528" s="348"/>
      <c r="F528" s="348"/>
      <c r="G528" s="348"/>
      <c r="H528" s="348"/>
      <c r="I528" s="348"/>
      <c r="J528" s="348"/>
      <c r="K528" s="348"/>
      <c r="L528" s="348"/>
      <c r="M528" s="348"/>
      <c r="N528" s="348"/>
      <c r="O528" s="348"/>
      <c r="P528" s="348"/>
      <c r="Q528" s="348"/>
      <c r="R528" s="348"/>
      <c r="S528" s="348"/>
      <c r="T528" s="348"/>
      <c r="U528" s="348"/>
      <c r="V528" s="348"/>
      <c r="W528" s="348"/>
      <c r="X528" s="348"/>
      <c r="Y528" s="348"/>
      <c r="Z528" s="348"/>
    </row>
    <row r="529" ht="14.25" customHeight="1">
      <c r="A529" s="348"/>
      <c r="B529" s="348"/>
      <c r="C529" s="348"/>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row>
    <row r="530" ht="14.25" customHeight="1">
      <c r="A530" s="348"/>
      <c r="B530" s="348"/>
      <c r="C530" s="348"/>
      <c r="D530" s="348"/>
      <c r="E530" s="348"/>
      <c r="F530" s="348"/>
      <c r="G530" s="348"/>
      <c r="H530" s="348"/>
      <c r="I530" s="348"/>
      <c r="J530" s="348"/>
      <c r="K530" s="348"/>
      <c r="L530" s="348"/>
      <c r="M530" s="348"/>
      <c r="N530" s="348"/>
      <c r="O530" s="348"/>
      <c r="P530" s="348"/>
      <c r="Q530" s="348"/>
      <c r="R530" s="348"/>
      <c r="S530" s="348"/>
      <c r="T530" s="348"/>
      <c r="U530" s="348"/>
      <c r="V530" s="348"/>
      <c r="W530" s="348"/>
      <c r="X530" s="348"/>
      <c r="Y530" s="348"/>
      <c r="Z530" s="348"/>
    </row>
    <row r="531" ht="14.25" customHeight="1">
      <c r="A531" s="348"/>
      <c r="B531" s="348"/>
      <c r="C531" s="348"/>
      <c r="D531" s="348"/>
      <c r="E531" s="348"/>
      <c r="F531" s="348"/>
      <c r="G531" s="348"/>
      <c r="H531" s="348"/>
      <c r="I531" s="348"/>
      <c r="J531" s="348"/>
      <c r="K531" s="348"/>
      <c r="L531" s="348"/>
      <c r="M531" s="348"/>
      <c r="N531" s="348"/>
      <c r="O531" s="348"/>
      <c r="P531" s="348"/>
      <c r="Q531" s="348"/>
      <c r="R531" s="348"/>
      <c r="S531" s="348"/>
      <c r="T531" s="348"/>
      <c r="U531" s="348"/>
      <c r="V531" s="348"/>
      <c r="W531" s="348"/>
      <c r="X531" s="348"/>
      <c r="Y531" s="348"/>
      <c r="Z531" s="348"/>
    </row>
    <row r="532" ht="14.25" customHeight="1">
      <c r="A532" s="348"/>
      <c r="B532" s="348"/>
      <c r="C532" s="348"/>
      <c r="D532" s="348"/>
      <c r="E532" s="348"/>
      <c r="F532" s="348"/>
      <c r="G532" s="348"/>
      <c r="H532" s="348"/>
      <c r="I532" s="348"/>
      <c r="J532" s="348"/>
      <c r="K532" s="348"/>
      <c r="L532" s="348"/>
      <c r="M532" s="348"/>
      <c r="N532" s="348"/>
      <c r="O532" s="348"/>
      <c r="P532" s="348"/>
      <c r="Q532" s="348"/>
      <c r="R532" s="348"/>
      <c r="S532" s="348"/>
      <c r="T532" s="348"/>
      <c r="U532" s="348"/>
      <c r="V532" s="348"/>
      <c r="W532" s="348"/>
      <c r="X532" s="348"/>
      <c r="Y532" s="348"/>
      <c r="Z532" s="348"/>
    </row>
    <row r="533" ht="14.25" customHeight="1">
      <c r="A533" s="348"/>
      <c r="B533" s="348"/>
      <c r="C533" s="348"/>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row>
    <row r="534" ht="14.25" customHeight="1">
      <c r="A534" s="348"/>
      <c r="B534" s="348"/>
      <c r="C534" s="348"/>
      <c r="D534" s="348"/>
      <c r="E534" s="348"/>
      <c r="F534" s="348"/>
      <c r="G534" s="348"/>
      <c r="H534" s="348"/>
      <c r="I534" s="348"/>
      <c r="J534" s="348"/>
      <c r="K534" s="348"/>
      <c r="L534" s="348"/>
      <c r="M534" s="348"/>
      <c r="N534" s="348"/>
      <c r="O534" s="348"/>
      <c r="P534" s="348"/>
      <c r="Q534" s="348"/>
      <c r="R534" s="348"/>
      <c r="S534" s="348"/>
      <c r="T534" s="348"/>
      <c r="U534" s="348"/>
      <c r="V534" s="348"/>
      <c r="W534" s="348"/>
      <c r="X534" s="348"/>
      <c r="Y534" s="348"/>
      <c r="Z534" s="348"/>
    </row>
    <row r="535" ht="14.25" customHeight="1">
      <c r="A535" s="348"/>
      <c r="B535" s="348"/>
      <c r="C535" s="348"/>
      <c r="D535" s="348"/>
      <c r="E535" s="348"/>
      <c r="F535" s="348"/>
      <c r="G535" s="348"/>
      <c r="H535" s="348"/>
      <c r="I535" s="348"/>
      <c r="J535" s="348"/>
      <c r="K535" s="348"/>
      <c r="L535" s="348"/>
      <c r="M535" s="348"/>
      <c r="N535" s="348"/>
      <c r="O535" s="348"/>
      <c r="P535" s="348"/>
      <c r="Q535" s="348"/>
      <c r="R535" s="348"/>
      <c r="S535" s="348"/>
      <c r="T535" s="348"/>
      <c r="U535" s="348"/>
      <c r="V535" s="348"/>
      <c r="W535" s="348"/>
      <c r="X535" s="348"/>
      <c r="Y535" s="348"/>
      <c r="Z535" s="348"/>
    </row>
    <row r="536" ht="14.25" customHeight="1">
      <c r="A536" s="348"/>
      <c r="B536" s="348"/>
      <c r="C536" s="348"/>
      <c r="D536" s="348"/>
      <c r="E536" s="348"/>
      <c r="F536" s="348"/>
      <c r="G536" s="348"/>
      <c r="H536" s="348"/>
      <c r="I536" s="348"/>
      <c r="J536" s="348"/>
      <c r="K536" s="348"/>
      <c r="L536" s="348"/>
      <c r="M536" s="348"/>
      <c r="N536" s="348"/>
      <c r="O536" s="348"/>
      <c r="P536" s="348"/>
      <c r="Q536" s="348"/>
      <c r="R536" s="348"/>
      <c r="S536" s="348"/>
      <c r="T536" s="348"/>
      <c r="U536" s="348"/>
      <c r="V536" s="348"/>
      <c r="W536" s="348"/>
      <c r="X536" s="348"/>
      <c r="Y536" s="348"/>
      <c r="Z536" s="348"/>
    </row>
    <row r="537" ht="14.25" customHeight="1">
      <c r="A537" s="348"/>
      <c r="B537" s="348"/>
      <c r="C537" s="348"/>
      <c r="D537" s="348"/>
      <c r="E537" s="348"/>
      <c r="F537" s="348"/>
      <c r="G537" s="348"/>
      <c r="H537" s="348"/>
      <c r="I537" s="348"/>
      <c r="J537" s="348"/>
      <c r="K537" s="348"/>
      <c r="L537" s="348"/>
      <c r="M537" s="348"/>
      <c r="N537" s="348"/>
      <c r="O537" s="348"/>
      <c r="P537" s="348"/>
      <c r="Q537" s="348"/>
      <c r="R537" s="348"/>
      <c r="S537" s="348"/>
      <c r="T537" s="348"/>
      <c r="U537" s="348"/>
      <c r="V537" s="348"/>
      <c r="W537" s="348"/>
      <c r="X537" s="348"/>
      <c r="Y537" s="348"/>
      <c r="Z537" s="348"/>
    </row>
    <row r="538" ht="14.25" customHeight="1">
      <c r="A538" s="348"/>
      <c r="B538" s="348"/>
      <c r="C538" s="348"/>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row>
    <row r="539" ht="14.25" customHeight="1">
      <c r="A539" s="348"/>
      <c r="B539" s="348"/>
      <c r="C539" s="348"/>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row>
    <row r="540" ht="14.25" customHeight="1">
      <c r="A540" s="348"/>
      <c r="B540" s="348"/>
      <c r="C540" s="348"/>
      <c r="D540" s="348"/>
      <c r="E540" s="348"/>
      <c r="F540" s="348"/>
      <c r="G540" s="348"/>
      <c r="H540" s="348"/>
      <c r="I540" s="348"/>
      <c r="J540" s="348"/>
      <c r="K540" s="348"/>
      <c r="L540" s="348"/>
      <c r="M540" s="348"/>
      <c r="N540" s="348"/>
      <c r="O540" s="348"/>
      <c r="P540" s="348"/>
      <c r="Q540" s="348"/>
      <c r="R540" s="348"/>
      <c r="S540" s="348"/>
      <c r="T540" s="348"/>
      <c r="U540" s="348"/>
      <c r="V540" s="348"/>
      <c r="W540" s="348"/>
      <c r="X540" s="348"/>
      <c r="Y540" s="348"/>
      <c r="Z540" s="348"/>
    </row>
    <row r="541" ht="14.25" customHeight="1">
      <c r="A541" s="348"/>
      <c r="B541" s="348"/>
      <c r="C541" s="348"/>
      <c r="D541" s="348"/>
      <c r="E541" s="348"/>
      <c r="F541" s="348"/>
      <c r="G541" s="348"/>
      <c r="H541" s="348"/>
      <c r="I541" s="348"/>
      <c r="J541" s="348"/>
      <c r="K541" s="348"/>
      <c r="L541" s="348"/>
      <c r="M541" s="348"/>
      <c r="N541" s="348"/>
      <c r="O541" s="348"/>
      <c r="P541" s="348"/>
      <c r="Q541" s="348"/>
      <c r="R541" s="348"/>
      <c r="S541" s="348"/>
      <c r="T541" s="348"/>
      <c r="U541" s="348"/>
      <c r="V541" s="348"/>
      <c r="W541" s="348"/>
      <c r="X541" s="348"/>
      <c r="Y541" s="348"/>
      <c r="Z541" s="348"/>
    </row>
    <row r="542" ht="14.25" customHeight="1">
      <c r="A542" s="348"/>
      <c r="B542" s="348"/>
      <c r="C542" s="348"/>
      <c r="D542" s="348"/>
      <c r="E542" s="348"/>
      <c r="F542" s="348"/>
      <c r="G542" s="348"/>
      <c r="H542" s="348"/>
      <c r="I542" s="348"/>
      <c r="J542" s="348"/>
      <c r="K542" s="348"/>
      <c r="L542" s="348"/>
      <c r="M542" s="348"/>
      <c r="N542" s="348"/>
      <c r="O542" s="348"/>
      <c r="P542" s="348"/>
      <c r="Q542" s="348"/>
      <c r="R542" s="348"/>
      <c r="S542" s="348"/>
      <c r="T542" s="348"/>
      <c r="U542" s="348"/>
      <c r="V542" s="348"/>
      <c r="W542" s="348"/>
      <c r="X542" s="348"/>
      <c r="Y542" s="348"/>
      <c r="Z542" s="348"/>
    </row>
    <row r="543" ht="14.25" customHeight="1">
      <c r="A543" s="348"/>
      <c r="B543" s="348"/>
      <c r="C543" s="348"/>
      <c r="D543" s="348"/>
      <c r="E543" s="348"/>
      <c r="F543" s="348"/>
      <c r="G543" s="348"/>
      <c r="H543" s="348"/>
      <c r="I543" s="348"/>
      <c r="J543" s="348"/>
      <c r="K543" s="348"/>
      <c r="L543" s="348"/>
      <c r="M543" s="348"/>
      <c r="N543" s="348"/>
      <c r="O543" s="348"/>
      <c r="P543" s="348"/>
      <c r="Q543" s="348"/>
      <c r="R543" s="348"/>
      <c r="S543" s="348"/>
      <c r="T543" s="348"/>
      <c r="U543" s="348"/>
      <c r="V543" s="348"/>
      <c r="W543" s="348"/>
      <c r="X543" s="348"/>
      <c r="Y543" s="348"/>
      <c r="Z543" s="348"/>
    </row>
    <row r="544" ht="14.25" customHeight="1">
      <c r="A544" s="348"/>
      <c r="B544" s="348"/>
      <c r="C544" s="348"/>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row>
    <row r="545" ht="14.25" customHeight="1">
      <c r="A545" s="348"/>
      <c r="B545" s="348"/>
      <c r="C545" s="348"/>
      <c r="D545" s="348"/>
      <c r="E545" s="348"/>
      <c r="F545" s="348"/>
      <c r="G545" s="348"/>
      <c r="H545" s="348"/>
      <c r="I545" s="348"/>
      <c r="J545" s="348"/>
      <c r="K545" s="348"/>
      <c r="L545" s="348"/>
      <c r="M545" s="348"/>
      <c r="N545" s="348"/>
      <c r="O545" s="348"/>
      <c r="P545" s="348"/>
      <c r="Q545" s="348"/>
      <c r="R545" s="348"/>
      <c r="S545" s="348"/>
      <c r="T545" s="348"/>
      <c r="U545" s="348"/>
      <c r="V545" s="348"/>
      <c r="W545" s="348"/>
      <c r="X545" s="348"/>
      <c r="Y545" s="348"/>
      <c r="Z545" s="348"/>
    </row>
    <row r="546" ht="14.25" customHeight="1">
      <c r="A546" s="348"/>
      <c r="B546" s="348"/>
      <c r="C546" s="348"/>
      <c r="D546" s="348"/>
      <c r="E546" s="348"/>
      <c r="F546" s="348"/>
      <c r="G546" s="348"/>
      <c r="H546" s="348"/>
      <c r="I546" s="348"/>
      <c r="J546" s="348"/>
      <c r="K546" s="348"/>
      <c r="L546" s="348"/>
      <c r="M546" s="348"/>
      <c r="N546" s="348"/>
      <c r="O546" s="348"/>
      <c r="P546" s="348"/>
      <c r="Q546" s="348"/>
      <c r="R546" s="348"/>
      <c r="S546" s="348"/>
      <c r="T546" s="348"/>
      <c r="U546" s="348"/>
      <c r="V546" s="348"/>
      <c r="W546" s="348"/>
      <c r="X546" s="348"/>
      <c r="Y546" s="348"/>
      <c r="Z546" s="348"/>
    </row>
    <row r="547" ht="14.25" customHeight="1">
      <c r="A547" s="348"/>
      <c r="B547" s="348"/>
      <c r="C547" s="348"/>
      <c r="D547" s="348"/>
      <c r="E547" s="348"/>
      <c r="F547" s="348"/>
      <c r="G547" s="348"/>
      <c r="H547" s="348"/>
      <c r="I547" s="348"/>
      <c r="J547" s="348"/>
      <c r="K547" s="348"/>
      <c r="L547" s="348"/>
      <c r="M547" s="348"/>
      <c r="N547" s="348"/>
      <c r="O547" s="348"/>
      <c r="P547" s="348"/>
      <c r="Q547" s="348"/>
      <c r="R547" s="348"/>
      <c r="S547" s="348"/>
      <c r="T547" s="348"/>
      <c r="U547" s="348"/>
      <c r="V547" s="348"/>
      <c r="W547" s="348"/>
      <c r="X547" s="348"/>
      <c r="Y547" s="348"/>
      <c r="Z547" s="348"/>
    </row>
    <row r="548" ht="14.25" customHeight="1">
      <c r="A548" s="348"/>
      <c r="B548" s="348"/>
      <c r="C548" s="348"/>
      <c r="D548" s="348"/>
      <c r="E548" s="348"/>
      <c r="F548" s="348"/>
      <c r="G548" s="348"/>
      <c r="H548" s="348"/>
      <c r="I548" s="348"/>
      <c r="J548" s="348"/>
      <c r="K548" s="348"/>
      <c r="L548" s="348"/>
      <c r="M548" s="348"/>
      <c r="N548" s="348"/>
      <c r="O548" s="348"/>
      <c r="P548" s="348"/>
      <c r="Q548" s="348"/>
      <c r="R548" s="348"/>
      <c r="S548" s="348"/>
      <c r="T548" s="348"/>
      <c r="U548" s="348"/>
      <c r="V548" s="348"/>
      <c r="W548" s="348"/>
      <c r="X548" s="348"/>
      <c r="Y548" s="348"/>
      <c r="Z548" s="348"/>
    </row>
    <row r="549" ht="14.25" customHeight="1">
      <c r="A549" s="348"/>
      <c r="B549" s="348"/>
      <c r="C549" s="348"/>
      <c r="D549" s="348"/>
      <c r="E549" s="348"/>
      <c r="F549" s="348"/>
      <c r="G549" s="348"/>
      <c r="H549" s="348"/>
      <c r="I549" s="348"/>
      <c r="J549" s="348"/>
      <c r="K549" s="348"/>
      <c r="L549" s="348"/>
      <c r="M549" s="348"/>
      <c r="N549" s="348"/>
      <c r="O549" s="348"/>
      <c r="P549" s="348"/>
      <c r="Q549" s="348"/>
      <c r="R549" s="348"/>
      <c r="S549" s="348"/>
      <c r="T549" s="348"/>
      <c r="U549" s="348"/>
      <c r="V549" s="348"/>
      <c r="W549" s="348"/>
      <c r="X549" s="348"/>
      <c r="Y549" s="348"/>
      <c r="Z549" s="348"/>
    </row>
    <row r="550" ht="14.25" customHeight="1">
      <c r="A550" s="348"/>
      <c r="B550" s="348"/>
      <c r="C550" s="348"/>
      <c r="D550" s="348"/>
      <c r="E550" s="348"/>
      <c r="F550" s="348"/>
      <c r="G550" s="348"/>
      <c r="H550" s="348"/>
      <c r="I550" s="348"/>
      <c r="J550" s="348"/>
      <c r="K550" s="348"/>
      <c r="L550" s="348"/>
      <c r="M550" s="348"/>
      <c r="N550" s="348"/>
      <c r="O550" s="348"/>
      <c r="P550" s="348"/>
      <c r="Q550" s="348"/>
      <c r="R550" s="348"/>
      <c r="S550" s="348"/>
      <c r="T550" s="348"/>
      <c r="U550" s="348"/>
      <c r="V550" s="348"/>
      <c r="W550" s="348"/>
      <c r="X550" s="348"/>
      <c r="Y550" s="348"/>
      <c r="Z550" s="348"/>
    </row>
    <row r="551" ht="14.25" customHeight="1">
      <c r="A551" s="348"/>
      <c r="B551" s="348"/>
      <c r="C551" s="348"/>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row>
    <row r="552" ht="14.25" customHeight="1">
      <c r="A552" s="348"/>
      <c r="B552" s="348"/>
      <c r="C552" s="348"/>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row>
    <row r="553" ht="14.25" customHeight="1">
      <c r="A553" s="348"/>
      <c r="B553" s="348"/>
      <c r="C553" s="348"/>
      <c r="D553" s="348"/>
      <c r="E553" s="348"/>
      <c r="F553" s="348"/>
      <c r="G553" s="348"/>
      <c r="H553" s="348"/>
      <c r="I553" s="348"/>
      <c r="J553" s="348"/>
      <c r="K553" s="348"/>
      <c r="L553" s="348"/>
      <c r="M553" s="348"/>
      <c r="N553" s="348"/>
      <c r="O553" s="348"/>
      <c r="P553" s="348"/>
      <c r="Q553" s="348"/>
      <c r="R553" s="348"/>
      <c r="S553" s="348"/>
      <c r="T553" s="348"/>
      <c r="U553" s="348"/>
      <c r="V553" s="348"/>
      <c r="W553" s="348"/>
      <c r="X553" s="348"/>
      <c r="Y553" s="348"/>
      <c r="Z553" s="348"/>
    </row>
    <row r="554" ht="14.25" customHeight="1">
      <c r="A554" s="348"/>
      <c r="B554" s="348"/>
      <c r="C554" s="348"/>
      <c r="D554" s="348"/>
      <c r="E554" s="348"/>
      <c r="F554" s="348"/>
      <c r="G554" s="348"/>
      <c r="H554" s="348"/>
      <c r="I554" s="348"/>
      <c r="J554" s="348"/>
      <c r="K554" s="348"/>
      <c r="L554" s="348"/>
      <c r="M554" s="348"/>
      <c r="N554" s="348"/>
      <c r="O554" s="348"/>
      <c r="P554" s="348"/>
      <c r="Q554" s="348"/>
      <c r="R554" s="348"/>
      <c r="S554" s="348"/>
      <c r="T554" s="348"/>
      <c r="U554" s="348"/>
      <c r="V554" s="348"/>
      <c r="W554" s="348"/>
      <c r="X554" s="348"/>
      <c r="Y554" s="348"/>
      <c r="Z554" s="348"/>
    </row>
    <row r="555" ht="14.25" customHeight="1">
      <c r="A555" s="348"/>
      <c r="B555" s="348"/>
      <c r="C555" s="348"/>
      <c r="D555" s="348"/>
      <c r="E555" s="348"/>
      <c r="F555" s="348"/>
      <c r="G555" s="348"/>
      <c r="H555" s="348"/>
      <c r="I555" s="348"/>
      <c r="J555" s="348"/>
      <c r="K555" s="348"/>
      <c r="L555" s="348"/>
      <c r="M555" s="348"/>
      <c r="N555" s="348"/>
      <c r="O555" s="348"/>
      <c r="P555" s="348"/>
      <c r="Q555" s="348"/>
      <c r="R555" s="348"/>
      <c r="S555" s="348"/>
      <c r="T555" s="348"/>
      <c r="U555" s="348"/>
      <c r="V555" s="348"/>
      <c r="W555" s="348"/>
      <c r="X555" s="348"/>
      <c r="Y555" s="348"/>
      <c r="Z555" s="348"/>
    </row>
    <row r="556" ht="14.25" customHeight="1">
      <c r="A556" s="348"/>
      <c r="B556" s="348"/>
      <c r="C556" s="348"/>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row>
    <row r="557" ht="14.25" customHeight="1">
      <c r="A557" s="348"/>
      <c r="B557" s="348"/>
      <c r="C557" s="348"/>
      <c r="D557" s="348"/>
      <c r="E557" s="348"/>
      <c r="F557" s="348"/>
      <c r="G557" s="348"/>
      <c r="H557" s="348"/>
      <c r="I557" s="348"/>
      <c r="J557" s="348"/>
      <c r="K557" s="348"/>
      <c r="L557" s="348"/>
      <c r="M557" s="348"/>
      <c r="N557" s="348"/>
      <c r="O557" s="348"/>
      <c r="P557" s="348"/>
      <c r="Q557" s="348"/>
      <c r="R557" s="348"/>
      <c r="S557" s="348"/>
      <c r="T557" s="348"/>
      <c r="U557" s="348"/>
      <c r="V557" s="348"/>
      <c r="W557" s="348"/>
      <c r="X557" s="348"/>
      <c r="Y557" s="348"/>
      <c r="Z557" s="348"/>
    </row>
    <row r="558" ht="14.25" customHeight="1">
      <c r="A558" s="348"/>
      <c r="B558" s="348"/>
      <c r="C558" s="348"/>
      <c r="D558" s="348"/>
      <c r="E558" s="348"/>
      <c r="F558" s="348"/>
      <c r="G558" s="348"/>
      <c r="H558" s="348"/>
      <c r="I558" s="348"/>
      <c r="J558" s="348"/>
      <c r="K558" s="348"/>
      <c r="L558" s="348"/>
      <c r="M558" s="348"/>
      <c r="N558" s="348"/>
      <c r="O558" s="348"/>
      <c r="P558" s="348"/>
      <c r="Q558" s="348"/>
      <c r="R558" s="348"/>
      <c r="S558" s="348"/>
      <c r="T558" s="348"/>
      <c r="U558" s="348"/>
      <c r="V558" s="348"/>
      <c r="W558" s="348"/>
      <c r="X558" s="348"/>
      <c r="Y558" s="348"/>
      <c r="Z558" s="348"/>
    </row>
    <row r="559" ht="14.25" customHeight="1">
      <c r="A559" s="348"/>
      <c r="B559" s="348"/>
      <c r="C559" s="348"/>
      <c r="D559" s="348"/>
      <c r="E559" s="348"/>
      <c r="F559" s="348"/>
      <c r="G559" s="348"/>
      <c r="H559" s="348"/>
      <c r="I559" s="348"/>
      <c r="J559" s="348"/>
      <c r="K559" s="348"/>
      <c r="L559" s="348"/>
      <c r="M559" s="348"/>
      <c r="N559" s="348"/>
      <c r="O559" s="348"/>
      <c r="P559" s="348"/>
      <c r="Q559" s="348"/>
      <c r="R559" s="348"/>
      <c r="S559" s="348"/>
      <c r="T559" s="348"/>
      <c r="U559" s="348"/>
      <c r="V559" s="348"/>
      <c r="W559" s="348"/>
      <c r="X559" s="348"/>
      <c r="Y559" s="348"/>
      <c r="Z559" s="348"/>
    </row>
    <row r="560" ht="14.25" customHeight="1">
      <c r="A560" s="348"/>
      <c r="B560" s="348"/>
      <c r="C560" s="348"/>
      <c r="D560" s="348"/>
      <c r="E560" s="348"/>
      <c r="F560" s="348"/>
      <c r="G560" s="348"/>
      <c r="H560" s="348"/>
      <c r="I560" s="348"/>
      <c r="J560" s="348"/>
      <c r="K560" s="348"/>
      <c r="L560" s="348"/>
      <c r="M560" s="348"/>
      <c r="N560" s="348"/>
      <c r="O560" s="348"/>
      <c r="P560" s="348"/>
      <c r="Q560" s="348"/>
      <c r="R560" s="348"/>
      <c r="S560" s="348"/>
      <c r="T560" s="348"/>
      <c r="U560" s="348"/>
      <c r="V560" s="348"/>
      <c r="W560" s="348"/>
      <c r="X560" s="348"/>
      <c r="Y560" s="348"/>
      <c r="Z560" s="348"/>
    </row>
    <row r="561" ht="14.25" customHeight="1">
      <c r="A561" s="348"/>
      <c r="B561" s="348"/>
      <c r="C561" s="348"/>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row>
    <row r="562" ht="14.25" customHeight="1">
      <c r="A562" s="348"/>
      <c r="B562" s="348"/>
      <c r="C562" s="348"/>
      <c r="D562" s="348"/>
      <c r="E562" s="348"/>
      <c r="F562" s="348"/>
      <c r="G562" s="348"/>
      <c r="H562" s="348"/>
      <c r="I562" s="348"/>
      <c r="J562" s="348"/>
      <c r="K562" s="348"/>
      <c r="L562" s="348"/>
      <c r="M562" s="348"/>
      <c r="N562" s="348"/>
      <c r="O562" s="348"/>
      <c r="P562" s="348"/>
      <c r="Q562" s="348"/>
      <c r="R562" s="348"/>
      <c r="S562" s="348"/>
      <c r="T562" s="348"/>
      <c r="U562" s="348"/>
      <c r="V562" s="348"/>
      <c r="W562" s="348"/>
      <c r="X562" s="348"/>
      <c r="Y562" s="348"/>
      <c r="Z562" s="348"/>
    </row>
    <row r="563" ht="14.25" customHeight="1">
      <c r="A563" s="348"/>
      <c r="B563" s="348"/>
      <c r="C563" s="348"/>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row>
    <row r="564" ht="14.25" customHeight="1">
      <c r="A564" s="348"/>
      <c r="B564" s="348"/>
      <c r="C564" s="348"/>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row>
    <row r="565" ht="14.25" customHeight="1">
      <c r="A565" s="348"/>
      <c r="B565" s="348"/>
      <c r="C565" s="348"/>
      <c r="D565" s="348"/>
      <c r="E565" s="348"/>
      <c r="F565" s="348"/>
      <c r="G565" s="348"/>
      <c r="H565" s="348"/>
      <c r="I565" s="348"/>
      <c r="J565" s="348"/>
      <c r="K565" s="348"/>
      <c r="L565" s="348"/>
      <c r="M565" s="348"/>
      <c r="N565" s="348"/>
      <c r="O565" s="348"/>
      <c r="P565" s="348"/>
      <c r="Q565" s="348"/>
      <c r="R565" s="348"/>
      <c r="S565" s="348"/>
      <c r="T565" s="348"/>
      <c r="U565" s="348"/>
      <c r="V565" s="348"/>
      <c r="W565" s="348"/>
      <c r="X565" s="348"/>
      <c r="Y565" s="348"/>
      <c r="Z565" s="348"/>
    </row>
    <row r="566" ht="14.25" customHeight="1">
      <c r="A566" s="348"/>
      <c r="B566" s="348"/>
      <c r="C566" s="348"/>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row>
    <row r="567" ht="14.25" customHeight="1">
      <c r="A567" s="348"/>
      <c r="B567" s="348"/>
      <c r="C567" s="348"/>
      <c r="D567" s="348"/>
      <c r="E567" s="348"/>
      <c r="F567" s="348"/>
      <c r="G567" s="348"/>
      <c r="H567" s="348"/>
      <c r="I567" s="348"/>
      <c r="J567" s="348"/>
      <c r="K567" s="348"/>
      <c r="L567" s="348"/>
      <c r="M567" s="348"/>
      <c r="N567" s="348"/>
      <c r="O567" s="348"/>
      <c r="P567" s="348"/>
      <c r="Q567" s="348"/>
      <c r="R567" s="348"/>
      <c r="S567" s="348"/>
      <c r="T567" s="348"/>
      <c r="U567" s="348"/>
      <c r="V567" s="348"/>
      <c r="W567" s="348"/>
      <c r="X567" s="348"/>
      <c r="Y567" s="348"/>
      <c r="Z567" s="348"/>
    </row>
    <row r="568" ht="14.25" customHeight="1">
      <c r="A568" s="348"/>
      <c r="B568" s="348"/>
      <c r="C568" s="348"/>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row>
    <row r="569" ht="14.25" customHeight="1">
      <c r="A569" s="348"/>
      <c r="B569" s="348"/>
      <c r="C569" s="348"/>
      <c r="D569" s="348"/>
      <c r="E569" s="348"/>
      <c r="F569" s="348"/>
      <c r="G569" s="348"/>
      <c r="H569" s="348"/>
      <c r="I569" s="348"/>
      <c r="J569" s="348"/>
      <c r="K569" s="348"/>
      <c r="L569" s="348"/>
      <c r="M569" s="348"/>
      <c r="N569" s="348"/>
      <c r="O569" s="348"/>
      <c r="P569" s="348"/>
      <c r="Q569" s="348"/>
      <c r="R569" s="348"/>
      <c r="S569" s="348"/>
      <c r="T569" s="348"/>
      <c r="U569" s="348"/>
      <c r="V569" s="348"/>
      <c r="W569" s="348"/>
      <c r="X569" s="348"/>
      <c r="Y569" s="348"/>
      <c r="Z569" s="348"/>
    </row>
    <row r="570" ht="14.25" customHeight="1">
      <c r="A570" s="348"/>
      <c r="B570" s="348"/>
      <c r="C570" s="348"/>
      <c r="D570" s="348"/>
      <c r="E570" s="348"/>
      <c r="F570" s="348"/>
      <c r="G570" s="348"/>
      <c r="H570" s="348"/>
      <c r="I570" s="348"/>
      <c r="J570" s="348"/>
      <c r="K570" s="348"/>
      <c r="L570" s="348"/>
      <c r="M570" s="348"/>
      <c r="N570" s="348"/>
      <c r="O570" s="348"/>
      <c r="P570" s="348"/>
      <c r="Q570" s="348"/>
      <c r="R570" s="348"/>
      <c r="S570" s="348"/>
      <c r="T570" s="348"/>
      <c r="U570" s="348"/>
      <c r="V570" s="348"/>
      <c r="W570" s="348"/>
      <c r="X570" s="348"/>
      <c r="Y570" s="348"/>
      <c r="Z570" s="348"/>
    </row>
    <row r="571" ht="14.25" customHeight="1">
      <c r="A571" s="348"/>
      <c r="B571" s="348"/>
      <c r="C571" s="348"/>
      <c r="D571" s="348"/>
      <c r="E571" s="348"/>
      <c r="F571" s="348"/>
      <c r="G571" s="348"/>
      <c r="H571" s="348"/>
      <c r="I571" s="348"/>
      <c r="J571" s="348"/>
      <c r="K571" s="348"/>
      <c r="L571" s="348"/>
      <c r="M571" s="348"/>
      <c r="N571" s="348"/>
      <c r="O571" s="348"/>
      <c r="P571" s="348"/>
      <c r="Q571" s="348"/>
      <c r="R571" s="348"/>
      <c r="S571" s="348"/>
      <c r="T571" s="348"/>
      <c r="U571" s="348"/>
      <c r="V571" s="348"/>
      <c r="W571" s="348"/>
      <c r="X571" s="348"/>
      <c r="Y571" s="348"/>
      <c r="Z571" s="348"/>
    </row>
    <row r="572" ht="14.25" customHeight="1">
      <c r="A572" s="348"/>
      <c r="B572" s="348"/>
      <c r="C572" s="348"/>
      <c r="D572" s="348"/>
      <c r="E572" s="348"/>
      <c r="F572" s="348"/>
      <c r="G572" s="348"/>
      <c r="H572" s="348"/>
      <c r="I572" s="348"/>
      <c r="J572" s="348"/>
      <c r="K572" s="348"/>
      <c r="L572" s="348"/>
      <c r="M572" s="348"/>
      <c r="N572" s="348"/>
      <c r="O572" s="348"/>
      <c r="P572" s="348"/>
      <c r="Q572" s="348"/>
      <c r="R572" s="348"/>
      <c r="S572" s="348"/>
      <c r="T572" s="348"/>
      <c r="U572" s="348"/>
      <c r="V572" s="348"/>
      <c r="W572" s="348"/>
      <c r="X572" s="348"/>
      <c r="Y572" s="348"/>
      <c r="Z572" s="348"/>
    </row>
    <row r="573" ht="14.25" customHeight="1">
      <c r="A573" s="348"/>
      <c r="B573" s="348"/>
      <c r="C573" s="348"/>
      <c r="D573" s="348"/>
      <c r="E573" s="348"/>
      <c r="F573" s="348"/>
      <c r="G573" s="348"/>
      <c r="H573" s="348"/>
      <c r="I573" s="348"/>
      <c r="J573" s="348"/>
      <c r="K573" s="348"/>
      <c r="L573" s="348"/>
      <c r="M573" s="348"/>
      <c r="N573" s="348"/>
      <c r="O573" s="348"/>
      <c r="P573" s="348"/>
      <c r="Q573" s="348"/>
      <c r="R573" s="348"/>
      <c r="S573" s="348"/>
      <c r="T573" s="348"/>
      <c r="U573" s="348"/>
      <c r="V573" s="348"/>
      <c r="W573" s="348"/>
      <c r="X573" s="348"/>
      <c r="Y573" s="348"/>
      <c r="Z573" s="348"/>
    </row>
    <row r="574" ht="14.25" customHeight="1">
      <c r="A574" s="348"/>
      <c r="B574" s="348"/>
      <c r="C574" s="348"/>
      <c r="D574" s="348"/>
      <c r="E574" s="348"/>
      <c r="F574" s="348"/>
      <c r="G574" s="348"/>
      <c r="H574" s="348"/>
      <c r="I574" s="348"/>
      <c r="J574" s="348"/>
      <c r="K574" s="348"/>
      <c r="L574" s="348"/>
      <c r="M574" s="348"/>
      <c r="N574" s="348"/>
      <c r="O574" s="348"/>
      <c r="P574" s="348"/>
      <c r="Q574" s="348"/>
      <c r="R574" s="348"/>
      <c r="S574" s="348"/>
      <c r="T574" s="348"/>
      <c r="U574" s="348"/>
      <c r="V574" s="348"/>
      <c r="W574" s="348"/>
      <c r="X574" s="348"/>
      <c r="Y574" s="348"/>
      <c r="Z574" s="348"/>
    </row>
    <row r="575" ht="14.25" customHeight="1">
      <c r="A575" s="348"/>
      <c r="B575" s="348"/>
      <c r="C575" s="348"/>
      <c r="D575" s="348"/>
      <c r="E575" s="348"/>
      <c r="F575" s="348"/>
      <c r="G575" s="348"/>
      <c r="H575" s="348"/>
      <c r="I575" s="348"/>
      <c r="J575" s="348"/>
      <c r="K575" s="348"/>
      <c r="L575" s="348"/>
      <c r="M575" s="348"/>
      <c r="N575" s="348"/>
      <c r="O575" s="348"/>
      <c r="P575" s="348"/>
      <c r="Q575" s="348"/>
      <c r="R575" s="348"/>
      <c r="S575" s="348"/>
      <c r="T575" s="348"/>
      <c r="U575" s="348"/>
      <c r="V575" s="348"/>
      <c r="W575" s="348"/>
      <c r="X575" s="348"/>
      <c r="Y575" s="348"/>
      <c r="Z575" s="348"/>
    </row>
    <row r="576" ht="14.25" customHeight="1">
      <c r="A576" s="348"/>
      <c r="B576" s="348"/>
      <c r="C576" s="348"/>
      <c r="D576" s="348"/>
      <c r="E576" s="348"/>
      <c r="F576" s="348"/>
      <c r="G576" s="348"/>
      <c r="H576" s="348"/>
      <c r="I576" s="348"/>
      <c r="J576" s="348"/>
      <c r="K576" s="348"/>
      <c r="L576" s="348"/>
      <c r="M576" s="348"/>
      <c r="N576" s="348"/>
      <c r="O576" s="348"/>
      <c r="P576" s="348"/>
      <c r="Q576" s="348"/>
      <c r="R576" s="348"/>
      <c r="S576" s="348"/>
      <c r="T576" s="348"/>
      <c r="U576" s="348"/>
      <c r="V576" s="348"/>
      <c r="W576" s="348"/>
      <c r="X576" s="348"/>
      <c r="Y576" s="348"/>
      <c r="Z576" s="348"/>
    </row>
    <row r="577" ht="14.25" customHeight="1">
      <c r="A577" s="348"/>
      <c r="B577" s="348"/>
      <c r="C577" s="348"/>
      <c r="D577" s="348"/>
      <c r="E577" s="348"/>
      <c r="F577" s="348"/>
      <c r="G577" s="348"/>
      <c r="H577" s="348"/>
      <c r="I577" s="348"/>
      <c r="J577" s="348"/>
      <c r="K577" s="348"/>
      <c r="L577" s="348"/>
      <c r="M577" s="348"/>
      <c r="N577" s="348"/>
      <c r="O577" s="348"/>
      <c r="P577" s="348"/>
      <c r="Q577" s="348"/>
      <c r="R577" s="348"/>
      <c r="S577" s="348"/>
      <c r="T577" s="348"/>
      <c r="U577" s="348"/>
      <c r="V577" s="348"/>
      <c r="W577" s="348"/>
      <c r="X577" s="348"/>
      <c r="Y577" s="348"/>
      <c r="Z577" s="348"/>
    </row>
    <row r="578" ht="14.25" customHeight="1">
      <c r="A578" s="348"/>
      <c r="B578" s="348"/>
      <c r="C578" s="348"/>
      <c r="D578" s="348"/>
      <c r="E578" s="348"/>
      <c r="F578" s="348"/>
      <c r="G578" s="348"/>
      <c r="H578" s="348"/>
      <c r="I578" s="348"/>
      <c r="J578" s="348"/>
      <c r="K578" s="348"/>
      <c r="L578" s="348"/>
      <c r="M578" s="348"/>
      <c r="N578" s="348"/>
      <c r="O578" s="348"/>
      <c r="P578" s="348"/>
      <c r="Q578" s="348"/>
      <c r="R578" s="348"/>
      <c r="S578" s="348"/>
      <c r="T578" s="348"/>
      <c r="U578" s="348"/>
      <c r="V578" s="348"/>
      <c r="W578" s="348"/>
      <c r="X578" s="348"/>
      <c r="Y578" s="348"/>
      <c r="Z578" s="348"/>
    </row>
    <row r="579" ht="14.25" customHeight="1">
      <c r="A579" s="348"/>
      <c r="B579" s="348"/>
      <c r="C579" s="348"/>
      <c r="D579" s="348"/>
      <c r="E579" s="348"/>
      <c r="F579" s="348"/>
      <c r="G579" s="348"/>
      <c r="H579" s="348"/>
      <c r="I579" s="348"/>
      <c r="J579" s="348"/>
      <c r="K579" s="348"/>
      <c r="L579" s="348"/>
      <c r="M579" s="348"/>
      <c r="N579" s="348"/>
      <c r="O579" s="348"/>
      <c r="P579" s="348"/>
      <c r="Q579" s="348"/>
      <c r="R579" s="348"/>
      <c r="S579" s="348"/>
      <c r="T579" s="348"/>
      <c r="U579" s="348"/>
      <c r="V579" s="348"/>
      <c r="W579" s="348"/>
      <c r="X579" s="348"/>
      <c r="Y579" s="348"/>
      <c r="Z579" s="348"/>
    </row>
    <row r="580" ht="14.25" customHeight="1">
      <c r="A580" s="348"/>
      <c r="B580" s="348"/>
      <c r="C580" s="348"/>
      <c r="D580" s="348"/>
      <c r="E580" s="348"/>
      <c r="F580" s="348"/>
      <c r="G580" s="348"/>
      <c r="H580" s="348"/>
      <c r="I580" s="348"/>
      <c r="J580" s="348"/>
      <c r="K580" s="348"/>
      <c r="L580" s="348"/>
      <c r="M580" s="348"/>
      <c r="N580" s="348"/>
      <c r="O580" s="348"/>
      <c r="P580" s="348"/>
      <c r="Q580" s="348"/>
      <c r="R580" s="348"/>
      <c r="S580" s="348"/>
      <c r="T580" s="348"/>
      <c r="U580" s="348"/>
      <c r="V580" s="348"/>
      <c r="W580" s="348"/>
      <c r="X580" s="348"/>
      <c r="Y580" s="348"/>
      <c r="Z580" s="348"/>
    </row>
    <row r="581" ht="14.25" customHeight="1">
      <c r="A581" s="348"/>
      <c r="B581" s="348"/>
      <c r="C581" s="348"/>
      <c r="D581" s="348"/>
      <c r="E581" s="348"/>
      <c r="F581" s="348"/>
      <c r="G581" s="348"/>
      <c r="H581" s="348"/>
      <c r="I581" s="348"/>
      <c r="J581" s="348"/>
      <c r="K581" s="348"/>
      <c r="L581" s="348"/>
      <c r="M581" s="348"/>
      <c r="N581" s="348"/>
      <c r="O581" s="348"/>
      <c r="P581" s="348"/>
      <c r="Q581" s="348"/>
      <c r="R581" s="348"/>
      <c r="S581" s="348"/>
      <c r="T581" s="348"/>
      <c r="U581" s="348"/>
      <c r="V581" s="348"/>
      <c r="W581" s="348"/>
      <c r="X581" s="348"/>
      <c r="Y581" s="348"/>
      <c r="Z581" s="348"/>
    </row>
    <row r="582" ht="14.25" customHeight="1">
      <c r="A582" s="348"/>
      <c r="B582" s="348"/>
      <c r="C582" s="348"/>
      <c r="D582" s="348"/>
      <c r="E582" s="348"/>
      <c r="F582" s="348"/>
      <c r="G582" s="348"/>
      <c r="H582" s="348"/>
      <c r="I582" s="348"/>
      <c r="J582" s="348"/>
      <c r="K582" s="348"/>
      <c r="L582" s="348"/>
      <c r="M582" s="348"/>
      <c r="N582" s="348"/>
      <c r="O582" s="348"/>
      <c r="P582" s="348"/>
      <c r="Q582" s="348"/>
      <c r="R582" s="348"/>
      <c r="S582" s="348"/>
      <c r="T582" s="348"/>
      <c r="U582" s="348"/>
      <c r="V582" s="348"/>
      <c r="W582" s="348"/>
      <c r="X582" s="348"/>
      <c r="Y582" s="348"/>
      <c r="Z582" s="348"/>
    </row>
    <row r="583" ht="14.25" customHeight="1">
      <c r="A583" s="348"/>
      <c r="B583" s="348"/>
      <c r="C583" s="348"/>
      <c r="D583" s="348"/>
      <c r="E583" s="348"/>
      <c r="F583" s="348"/>
      <c r="G583" s="348"/>
      <c r="H583" s="348"/>
      <c r="I583" s="348"/>
      <c r="J583" s="348"/>
      <c r="K583" s="348"/>
      <c r="L583" s="348"/>
      <c r="M583" s="348"/>
      <c r="N583" s="348"/>
      <c r="O583" s="348"/>
      <c r="P583" s="348"/>
      <c r="Q583" s="348"/>
      <c r="R583" s="348"/>
      <c r="S583" s="348"/>
      <c r="T583" s="348"/>
      <c r="U583" s="348"/>
      <c r="V583" s="348"/>
      <c r="W583" s="348"/>
      <c r="X583" s="348"/>
      <c r="Y583" s="348"/>
      <c r="Z583" s="348"/>
    </row>
    <row r="584" ht="14.25" customHeight="1">
      <c r="A584" s="348"/>
      <c r="B584" s="348"/>
      <c r="C584" s="348"/>
      <c r="D584" s="348"/>
      <c r="E584" s="348"/>
      <c r="F584" s="348"/>
      <c r="G584" s="348"/>
      <c r="H584" s="348"/>
      <c r="I584" s="348"/>
      <c r="J584" s="348"/>
      <c r="K584" s="348"/>
      <c r="L584" s="348"/>
      <c r="M584" s="348"/>
      <c r="N584" s="348"/>
      <c r="O584" s="348"/>
      <c r="P584" s="348"/>
      <c r="Q584" s="348"/>
      <c r="R584" s="348"/>
      <c r="S584" s="348"/>
      <c r="T584" s="348"/>
      <c r="U584" s="348"/>
      <c r="V584" s="348"/>
      <c r="W584" s="348"/>
      <c r="X584" s="348"/>
      <c r="Y584" s="348"/>
      <c r="Z584" s="348"/>
    </row>
    <row r="585" ht="14.25" customHeight="1">
      <c r="A585" s="348"/>
      <c r="B585" s="348"/>
      <c r="C585" s="348"/>
      <c r="D585" s="348"/>
      <c r="E585" s="348"/>
      <c r="F585" s="348"/>
      <c r="G585" s="348"/>
      <c r="H585" s="348"/>
      <c r="I585" s="348"/>
      <c r="J585" s="348"/>
      <c r="K585" s="348"/>
      <c r="L585" s="348"/>
      <c r="M585" s="348"/>
      <c r="N585" s="348"/>
      <c r="O585" s="348"/>
      <c r="P585" s="348"/>
      <c r="Q585" s="348"/>
      <c r="R585" s="348"/>
      <c r="S585" s="348"/>
      <c r="T585" s="348"/>
      <c r="U585" s="348"/>
      <c r="V585" s="348"/>
      <c r="W585" s="348"/>
      <c r="X585" s="348"/>
      <c r="Y585" s="348"/>
      <c r="Z585" s="348"/>
    </row>
    <row r="586" ht="14.25" customHeight="1">
      <c r="A586" s="348"/>
      <c r="B586" s="348"/>
      <c r="C586" s="348"/>
      <c r="D586" s="348"/>
      <c r="E586" s="348"/>
      <c r="F586" s="348"/>
      <c r="G586" s="348"/>
      <c r="H586" s="348"/>
      <c r="I586" s="348"/>
      <c r="J586" s="348"/>
      <c r="K586" s="348"/>
      <c r="L586" s="348"/>
      <c r="M586" s="348"/>
      <c r="N586" s="348"/>
      <c r="O586" s="348"/>
      <c r="P586" s="348"/>
      <c r="Q586" s="348"/>
      <c r="R586" s="348"/>
      <c r="S586" s="348"/>
      <c r="T586" s="348"/>
      <c r="U586" s="348"/>
      <c r="V586" s="348"/>
      <c r="W586" s="348"/>
      <c r="X586" s="348"/>
      <c r="Y586" s="348"/>
      <c r="Z586" s="348"/>
    </row>
    <row r="587" ht="14.25" customHeight="1">
      <c r="A587" s="348"/>
      <c r="B587" s="348"/>
      <c r="C587" s="348"/>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row>
    <row r="588" ht="14.25" customHeight="1">
      <c r="A588" s="348"/>
      <c r="B588" s="348"/>
      <c r="C588" s="348"/>
      <c r="D588" s="348"/>
      <c r="E588" s="348"/>
      <c r="F588" s="348"/>
      <c r="G588" s="348"/>
      <c r="H588" s="348"/>
      <c r="I588" s="348"/>
      <c r="J588" s="348"/>
      <c r="K588" s="348"/>
      <c r="L588" s="348"/>
      <c r="M588" s="348"/>
      <c r="N588" s="348"/>
      <c r="O588" s="348"/>
      <c r="P588" s="348"/>
      <c r="Q588" s="348"/>
      <c r="R588" s="348"/>
      <c r="S588" s="348"/>
      <c r="T588" s="348"/>
      <c r="U588" s="348"/>
      <c r="V588" s="348"/>
      <c r="W588" s="348"/>
      <c r="X588" s="348"/>
      <c r="Y588" s="348"/>
      <c r="Z588" s="348"/>
    </row>
    <row r="589" ht="14.25" customHeight="1">
      <c r="A589" s="348"/>
      <c r="B589" s="348"/>
      <c r="C589" s="348"/>
      <c r="D589" s="348"/>
      <c r="E589" s="348"/>
      <c r="F589" s="348"/>
      <c r="G589" s="348"/>
      <c r="H589" s="348"/>
      <c r="I589" s="348"/>
      <c r="J589" s="348"/>
      <c r="K589" s="348"/>
      <c r="L589" s="348"/>
      <c r="M589" s="348"/>
      <c r="N589" s="348"/>
      <c r="O589" s="348"/>
      <c r="P589" s="348"/>
      <c r="Q589" s="348"/>
      <c r="R589" s="348"/>
      <c r="S589" s="348"/>
      <c r="T589" s="348"/>
      <c r="U589" s="348"/>
      <c r="V589" s="348"/>
      <c r="W589" s="348"/>
      <c r="X589" s="348"/>
      <c r="Y589" s="348"/>
      <c r="Z589" s="348"/>
    </row>
    <row r="590" ht="14.25" customHeight="1">
      <c r="A590" s="348"/>
      <c r="B590" s="348"/>
      <c r="C590" s="348"/>
      <c r="D590" s="348"/>
      <c r="E590" s="348"/>
      <c r="F590" s="348"/>
      <c r="G590" s="348"/>
      <c r="H590" s="348"/>
      <c r="I590" s="348"/>
      <c r="J590" s="348"/>
      <c r="K590" s="348"/>
      <c r="L590" s="348"/>
      <c r="M590" s="348"/>
      <c r="N590" s="348"/>
      <c r="O590" s="348"/>
      <c r="P590" s="348"/>
      <c r="Q590" s="348"/>
      <c r="R590" s="348"/>
      <c r="S590" s="348"/>
      <c r="T590" s="348"/>
      <c r="U590" s="348"/>
      <c r="V590" s="348"/>
      <c r="W590" s="348"/>
      <c r="X590" s="348"/>
      <c r="Y590" s="348"/>
      <c r="Z590" s="348"/>
    </row>
    <row r="591" ht="14.25" customHeight="1">
      <c r="A591" s="348"/>
      <c r="B591" s="348"/>
      <c r="C591" s="348"/>
      <c r="D591" s="348"/>
      <c r="E591" s="348"/>
      <c r="F591" s="348"/>
      <c r="G591" s="348"/>
      <c r="H591" s="348"/>
      <c r="I591" s="348"/>
      <c r="J591" s="348"/>
      <c r="K591" s="348"/>
      <c r="L591" s="348"/>
      <c r="M591" s="348"/>
      <c r="N591" s="348"/>
      <c r="O591" s="348"/>
      <c r="P591" s="348"/>
      <c r="Q591" s="348"/>
      <c r="R591" s="348"/>
      <c r="S591" s="348"/>
      <c r="T591" s="348"/>
      <c r="U591" s="348"/>
      <c r="V591" s="348"/>
      <c r="W591" s="348"/>
      <c r="X591" s="348"/>
      <c r="Y591" s="348"/>
      <c r="Z591" s="348"/>
    </row>
    <row r="592" ht="14.25" customHeight="1">
      <c r="A592" s="348"/>
      <c r="B592" s="348"/>
      <c r="C592" s="348"/>
      <c r="D592" s="348"/>
      <c r="E592" s="348"/>
      <c r="F592" s="348"/>
      <c r="G592" s="348"/>
      <c r="H592" s="348"/>
      <c r="I592" s="348"/>
      <c r="J592" s="348"/>
      <c r="K592" s="348"/>
      <c r="L592" s="348"/>
      <c r="M592" s="348"/>
      <c r="N592" s="348"/>
      <c r="O592" s="348"/>
      <c r="P592" s="348"/>
      <c r="Q592" s="348"/>
      <c r="R592" s="348"/>
      <c r="S592" s="348"/>
      <c r="T592" s="348"/>
      <c r="U592" s="348"/>
      <c r="V592" s="348"/>
      <c r="W592" s="348"/>
      <c r="X592" s="348"/>
      <c r="Y592" s="348"/>
      <c r="Z592" s="348"/>
    </row>
    <row r="593" ht="14.25" customHeight="1">
      <c r="A593" s="348"/>
      <c r="B593" s="348"/>
      <c r="C593" s="348"/>
      <c r="D593" s="348"/>
      <c r="E593" s="348"/>
      <c r="F593" s="348"/>
      <c r="G593" s="348"/>
      <c r="H593" s="348"/>
      <c r="I593" s="348"/>
      <c r="J593" s="348"/>
      <c r="K593" s="348"/>
      <c r="L593" s="348"/>
      <c r="M593" s="348"/>
      <c r="N593" s="348"/>
      <c r="O593" s="348"/>
      <c r="P593" s="348"/>
      <c r="Q593" s="348"/>
      <c r="R593" s="348"/>
      <c r="S593" s="348"/>
      <c r="T593" s="348"/>
      <c r="U593" s="348"/>
      <c r="V593" s="348"/>
      <c r="W593" s="348"/>
      <c r="X593" s="348"/>
      <c r="Y593" s="348"/>
      <c r="Z593" s="348"/>
    </row>
    <row r="594" ht="14.25" customHeight="1">
      <c r="A594" s="348"/>
      <c r="B594" s="348"/>
      <c r="C594" s="348"/>
      <c r="D594" s="348"/>
      <c r="E594" s="348"/>
      <c r="F594" s="348"/>
      <c r="G594" s="348"/>
      <c r="H594" s="348"/>
      <c r="I594" s="348"/>
      <c r="J594" s="348"/>
      <c r="K594" s="348"/>
      <c r="L594" s="348"/>
      <c r="M594" s="348"/>
      <c r="N594" s="348"/>
      <c r="O594" s="348"/>
      <c r="P594" s="348"/>
      <c r="Q594" s="348"/>
      <c r="R594" s="348"/>
      <c r="S594" s="348"/>
      <c r="T594" s="348"/>
      <c r="U594" s="348"/>
      <c r="V594" s="348"/>
      <c r="W594" s="348"/>
      <c r="X594" s="348"/>
      <c r="Y594" s="348"/>
      <c r="Z594" s="348"/>
    </row>
    <row r="595" ht="14.25" customHeight="1">
      <c r="A595" s="348"/>
      <c r="B595" s="348"/>
      <c r="C595" s="348"/>
      <c r="D595" s="348"/>
      <c r="E595" s="348"/>
      <c r="F595" s="348"/>
      <c r="G595" s="348"/>
      <c r="H595" s="348"/>
      <c r="I595" s="348"/>
      <c r="J595" s="348"/>
      <c r="K595" s="348"/>
      <c r="L595" s="348"/>
      <c r="M595" s="348"/>
      <c r="N595" s="348"/>
      <c r="O595" s="348"/>
      <c r="P595" s="348"/>
      <c r="Q595" s="348"/>
      <c r="R595" s="348"/>
      <c r="S595" s="348"/>
      <c r="T595" s="348"/>
      <c r="U595" s="348"/>
      <c r="V595" s="348"/>
      <c r="W595" s="348"/>
      <c r="X595" s="348"/>
      <c r="Y595" s="348"/>
      <c r="Z595" s="348"/>
    </row>
    <row r="596" ht="14.25" customHeight="1">
      <c r="A596" s="348"/>
      <c r="B596" s="348"/>
      <c r="C596" s="348"/>
      <c r="D596" s="348"/>
      <c r="E596" s="348"/>
      <c r="F596" s="348"/>
      <c r="G596" s="348"/>
      <c r="H596" s="348"/>
      <c r="I596" s="348"/>
      <c r="J596" s="348"/>
      <c r="K596" s="348"/>
      <c r="L596" s="348"/>
      <c r="M596" s="348"/>
      <c r="N596" s="348"/>
      <c r="O596" s="348"/>
      <c r="P596" s="348"/>
      <c r="Q596" s="348"/>
      <c r="R596" s="348"/>
      <c r="S596" s="348"/>
      <c r="T596" s="348"/>
      <c r="U596" s="348"/>
      <c r="V596" s="348"/>
      <c r="W596" s="348"/>
      <c r="X596" s="348"/>
      <c r="Y596" s="348"/>
      <c r="Z596" s="348"/>
    </row>
    <row r="597" ht="14.25" customHeight="1">
      <c r="A597" s="348"/>
      <c r="B597" s="348"/>
      <c r="C597" s="348"/>
      <c r="D597" s="348"/>
      <c r="E597" s="348"/>
      <c r="F597" s="348"/>
      <c r="G597" s="348"/>
      <c r="H597" s="348"/>
      <c r="I597" s="348"/>
      <c r="J597" s="348"/>
      <c r="K597" s="348"/>
      <c r="L597" s="348"/>
      <c r="M597" s="348"/>
      <c r="N597" s="348"/>
      <c r="O597" s="348"/>
      <c r="P597" s="348"/>
      <c r="Q597" s="348"/>
      <c r="R597" s="348"/>
      <c r="S597" s="348"/>
      <c r="T597" s="348"/>
      <c r="U597" s="348"/>
      <c r="V597" s="348"/>
      <c r="W597" s="348"/>
      <c r="X597" s="348"/>
      <c r="Y597" s="348"/>
      <c r="Z597" s="348"/>
    </row>
    <row r="598" ht="14.25" customHeight="1">
      <c r="A598" s="348"/>
      <c r="B598" s="348"/>
      <c r="C598" s="348"/>
      <c r="D598" s="348"/>
      <c r="E598" s="348"/>
      <c r="F598" s="348"/>
      <c r="G598" s="348"/>
      <c r="H598" s="348"/>
      <c r="I598" s="348"/>
      <c r="J598" s="348"/>
      <c r="K598" s="348"/>
      <c r="L598" s="348"/>
      <c r="M598" s="348"/>
      <c r="N598" s="348"/>
      <c r="O598" s="348"/>
      <c r="P598" s="348"/>
      <c r="Q598" s="348"/>
      <c r="R598" s="348"/>
      <c r="S598" s="348"/>
      <c r="T598" s="348"/>
      <c r="U598" s="348"/>
      <c r="V598" s="348"/>
      <c r="W598" s="348"/>
      <c r="X598" s="348"/>
      <c r="Y598" s="348"/>
      <c r="Z598" s="348"/>
    </row>
    <row r="599" ht="14.25" customHeight="1">
      <c r="A599" s="348"/>
      <c r="B599" s="348"/>
      <c r="C599" s="348"/>
      <c r="D599" s="348"/>
      <c r="E599" s="348"/>
      <c r="F599" s="348"/>
      <c r="G599" s="348"/>
      <c r="H599" s="348"/>
      <c r="I599" s="348"/>
      <c r="J599" s="348"/>
      <c r="K599" s="348"/>
      <c r="L599" s="348"/>
      <c r="M599" s="348"/>
      <c r="N599" s="348"/>
      <c r="O599" s="348"/>
      <c r="P599" s="348"/>
      <c r="Q599" s="348"/>
      <c r="R599" s="348"/>
      <c r="S599" s="348"/>
      <c r="T599" s="348"/>
      <c r="U599" s="348"/>
      <c r="V599" s="348"/>
      <c r="W599" s="348"/>
      <c r="X599" s="348"/>
      <c r="Y599" s="348"/>
      <c r="Z599" s="348"/>
    </row>
    <row r="600" ht="14.25" customHeight="1">
      <c r="A600" s="348"/>
      <c r="B600" s="348"/>
      <c r="C600" s="348"/>
      <c r="D600" s="348"/>
      <c r="E600" s="348"/>
      <c r="F600" s="348"/>
      <c r="G600" s="348"/>
      <c r="H600" s="348"/>
      <c r="I600" s="348"/>
      <c r="J600" s="348"/>
      <c r="K600" s="348"/>
      <c r="L600" s="348"/>
      <c r="M600" s="348"/>
      <c r="N600" s="348"/>
      <c r="O600" s="348"/>
      <c r="P600" s="348"/>
      <c r="Q600" s="348"/>
      <c r="R600" s="348"/>
      <c r="S600" s="348"/>
      <c r="T600" s="348"/>
      <c r="U600" s="348"/>
      <c r="V600" s="348"/>
      <c r="W600" s="348"/>
      <c r="X600" s="348"/>
      <c r="Y600" s="348"/>
      <c r="Z600" s="348"/>
    </row>
    <row r="601" ht="14.25" customHeight="1">
      <c r="A601" s="348"/>
      <c r="B601" s="348"/>
      <c r="C601" s="348"/>
      <c r="D601" s="348"/>
      <c r="E601" s="348"/>
      <c r="F601" s="348"/>
      <c r="G601" s="348"/>
      <c r="H601" s="348"/>
      <c r="I601" s="348"/>
      <c r="J601" s="348"/>
      <c r="K601" s="348"/>
      <c r="L601" s="348"/>
      <c r="M601" s="348"/>
      <c r="N601" s="348"/>
      <c r="O601" s="348"/>
      <c r="P601" s="348"/>
      <c r="Q601" s="348"/>
      <c r="R601" s="348"/>
      <c r="S601" s="348"/>
      <c r="T601" s="348"/>
      <c r="U601" s="348"/>
      <c r="V601" s="348"/>
      <c r="W601" s="348"/>
      <c r="X601" s="348"/>
      <c r="Y601" s="348"/>
      <c r="Z601" s="348"/>
    </row>
    <row r="602" ht="14.25" customHeight="1">
      <c r="A602" s="348"/>
      <c r="B602" s="348"/>
      <c r="C602" s="348"/>
      <c r="D602" s="348"/>
      <c r="E602" s="348"/>
      <c r="F602" s="348"/>
      <c r="G602" s="348"/>
      <c r="H602" s="348"/>
      <c r="I602" s="348"/>
      <c r="J602" s="348"/>
      <c r="K602" s="348"/>
      <c r="L602" s="348"/>
      <c r="M602" s="348"/>
      <c r="N602" s="348"/>
      <c r="O602" s="348"/>
      <c r="P602" s="348"/>
      <c r="Q602" s="348"/>
      <c r="R602" s="348"/>
      <c r="S602" s="348"/>
      <c r="T602" s="348"/>
      <c r="U602" s="348"/>
      <c r="V602" s="348"/>
      <c r="W602" s="348"/>
      <c r="X602" s="348"/>
      <c r="Y602" s="348"/>
      <c r="Z602" s="348"/>
    </row>
    <row r="603" ht="14.25" customHeight="1">
      <c r="A603" s="348"/>
      <c r="B603" s="348"/>
      <c r="C603" s="348"/>
      <c r="D603" s="348"/>
      <c r="E603" s="348"/>
      <c r="F603" s="348"/>
      <c r="G603" s="348"/>
      <c r="H603" s="348"/>
      <c r="I603" s="348"/>
      <c r="J603" s="348"/>
      <c r="K603" s="348"/>
      <c r="L603" s="348"/>
      <c r="M603" s="348"/>
      <c r="N603" s="348"/>
      <c r="O603" s="348"/>
      <c r="P603" s="348"/>
      <c r="Q603" s="348"/>
      <c r="R603" s="348"/>
      <c r="S603" s="348"/>
      <c r="T603" s="348"/>
      <c r="U603" s="348"/>
      <c r="V603" s="348"/>
      <c r="W603" s="348"/>
      <c r="X603" s="348"/>
      <c r="Y603" s="348"/>
      <c r="Z603" s="348"/>
    </row>
    <row r="604" ht="14.25" customHeight="1">
      <c r="A604" s="348"/>
      <c r="B604" s="348"/>
      <c r="C604" s="348"/>
      <c r="D604" s="348"/>
      <c r="E604" s="348"/>
      <c r="F604" s="348"/>
      <c r="G604" s="348"/>
      <c r="H604" s="348"/>
      <c r="I604" s="348"/>
      <c r="J604" s="348"/>
      <c r="K604" s="348"/>
      <c r="L604" s="348"/>
      <c r="M604" s="348"/>
      <c r="N604" s="348"/>
      <c r="O604" s="348"/>
      <c r="P604" s="348"/>
      <c r="Q604" s="348"/>
      <c r="R604" s="348"/>
      <c r="S604" s="348"/>
      <c r="T604" s="348"/>
      <c r="U604" s="348"/>
      <c r="V604" s="348"/>
      <c r="W604" s="348"/>
      <c r="X604" s="348"/>
      <c r="Y604" s="348"/>
      <c r="Z604" s="348"/>
    </row>
    <row r="605" ht="14.25" customHeight="1">
      <c r="A605" s="348"/>
      <c r="B605" s="348"/>
      <c r="C605" s="348"/>
      <c r="D605" s="348"/>
      <c r="E605" s="348"/>
      <c r="F605" s="348"/>
      <c r="G605" s="348"/>
      <c r="H605" s="348"/>
      <c r="I605" s="348"/>
      <c r="J605" s="348"/>
      <c r="K605" s="348"/>
      <c r="L605" s="348"/>
      <c r="M605" s="348"/>
      <c r="N605" s="348"/>
      <c r="O605" s="348"/>
      <c r="P605" s="348"/>
      <c r="Q605" s="348"/>
      <c r="R605" s="348"/>
      <c r="S605" s="348"/>
      <c r="T605" s="348"/>
      <c r="U605" s="348"/>
      <c r="V605" s="348"/>
      <c r="W605" s="348"/>
      <c r="X605" s="348"/>
      <c r="Y605" s="348"/>
      <c r="Z605" s="348"/>
    </row>
    <row r="606" ht="14.25" customHeight="1">
      <c r="A606" s="348"/>
      <c r="B606" s="348"/>
      <c r="C606" s="348"/>
      <c r="D606" s="348"/>
      <c r="E606" s="348"/>
      <c r="F606" s="348"/>
      <c r="G606" s="348"/>
      <c r="H606" s="348"/>
      <c r="I606" s="348"/>
      <c r="J606" s="348"/>
      <c r="K606" s="348"/>
      <c r="L606" s="348"/>
      <c r="M606" s="348"/>
      <c r="N606" s="348"/>
      <c r="O606" s="348"/>
      <c r="P606" s="348"/>
      <c r="Q606" s="348"/>
      <c r="R606" s="348"/>
      <c r="S606" s="348"/>
      <c r="T606" s="348"/>
      <c r="U606" s="348"/>
      <c r="V606" s="348"/>
      <c r="W606" s="348"/>
      <c r="X606" s="348"/>
      <c r="Y606" s="348"/>
      <c r="Z606" s="348"/>
    </row>
    <row r="607" ht="14.25" customHeight="1">
      <c r="A607" s="348"/>
      <c r="B607" s="348"/>
      <c r="C607" s="348"/>
      <c r="D607" s="348"/>
      <c r="E607" s="348"/>
      <c r="F607" s="348"/>
      <c r="G607" s="348"/>
      <c r="H607" s="348"/>
      <c r="I607" s="348"/>
      <c r="J607" s="348"/>
      <c r="K607" s="348"/>
      <c r="L607" s="348"/>
      <c r="M607" s="348"/>
      <c r="N607" s="348"/>
      <c r="O607" s="348"/>
      <c r="P607" s="348"/>
      <c r="Q607" s="348"/>
      <c r="R607" s="348"/>
      <c r="S607" s="348"/>
      <c r="T607" s="348"/>
      <c r="U607" s="348"/>
      <c r="V607" s="348"/>
      <c r="W607" s="348"/>
      <c r="X607" s="348"/>
      <c r="Y607" s="348"/>
      <c r="Z607" s="348"/>
    </row>
    <row r="608" ht="14.25" customHeight="1">
      <c r="A608" s="348"/>
      <c r="B608" s="348"/>
      <c r="C608" s="348"/>
      <c r="D608" s="348"/>
      <c r="E608" s="348"/>
      <c r="F608" s="348"/>
      <c r="G608" s="348"/>
      <c r="H608" s="348"/>
      <c r="I608" s="348"/>
      <c r="J608" s="348"/>
      <c r="K608" s="348"/>
      <c r="L608" s="348"/>
      <c r="M608" s="348"/>
      <c r="N608" s="348"/>
      <c r="O608" s="348"/>
      <c r="P608" s="348"/>
      <c r="Q608" s="348"/>
      <c r="R608" s="348"/>
      <c r="S608" s="348"/>
      <c r="T608" s="348"/>
      <c r="U608" s="348"/>
      <c r="V608" s="348"/>
      <c r="W608" s="348"/>
      <c r="X608" s="348"/>
      <c r="Y608" s="348"/>
      <c r="Z608" s="348"/>
    </row>
    <row r="609" ht="14.25" customHeight="1">
      <c r="A609" s="348"/>
      <c r="B609" s="348"/>
      <c r="C609" s="348"/>
      <c r="D609" s="348"/>
      <c r="E609" s="348"/>
      <c r="F609" s="348"/>
      <c r="G609" s="348"/>
      <c r="H609" s="348"/>
      <c r="I609" s="348"/>
      <c r="J609" s="348"/>
      <c r="K609" s="348"/>
      <c r="L609" s="348"/>
      <c r="M609" s="348"/>
      <c r="N609" s="348"/>
      <c r="O609" s="348"/>
      <c r="P609" s="348"/>
      <c r="Q609" s="348"/>
      <c r="R609" s="348"/>
      <c r="S609" s="348"/>
      <c r="T609" s="348"/>
      <c r="U609" s="348"/>
      <c r="V609" s="348"/>
      <c r="W609" s="348"/>
      <c r="X609" s="348"/>
      <c r="Y609" s="348"/>
      <c r="Z609" s="348"/>
    </row>
    <row r="610" ht="14.25" customHeight="1">
      <c r="A610" s="348"/>
      <c r="B610" s="348"/>
      <c r="C610" s="348"/>
      <c r="D610" s="348"/>
      <c r="E610" s="348"/>
      <c r="F610" s="348"/>
      <c r="G610" s="348"/>
      <c r="H610" s="348"/>
      <c r="I610" s="348"/>
      <c r="J610" s="348"/>
      <c r="K610" s="348"/>
      <c r="L610" s="348"/>
      <c r="M610" s="348"/>
      <c r="N610" s="348"/>
      <c r="O610" s="348"/>
      <c r="P610" s="348"/>
      <c r="Q610" s="348"/>
      <c r="R610" s="348"/>
      <c r="S610" s="348"/>
      <c r="T610" s="348"/>
      <c r="U610" s="348"/>
      <c r="V610" s="348"/>
      <c r="W610" s="348"/>
      <c r="X610" s="348"/>
      <c r="Y610" s="348"/>
      <c r="Z610" s="348"/>
    </row>
    <row r="611" ht="14.25" customHeight="1">
      <c r="A611" s="348"/>
      <c r="B611" s="348"/>
      <c r="C611" s="348"/>
      <c r="D611" s="348"/>
      <c r="E611" s="348"/>
      <c r="F611" s="348"/>
      <c r="G611" s="348"/>
      <c r="H611" s="348"/>
      <c r="I611" s="348"/>
      <c r="J611" s="348"/>
      <c r="K611" s="348"/>
      <c r="L611" s="348"/>
      <c r="M611" s="348"/>
      <c r="N611" s="348"/>
      <c r="O611" s="348"/>
      <c r="P611" s="348"/>
      <c r="Q611" s="348"/>
      <c r="R611" s="348"/>
      <c r="S611" s="348"/>
      <c r="T611" s="348"/>
      <c r="U611" s="348"/>
      <c r="V611" s="348"/>
      <c r="W611" s="348"/>
      <c r="X611" s="348"/>
      <c r="Y611" s="348"/>
      <c r="Z611" s="348"/>
    </row>
    <row r="612" ht="14.25" customHeight="1">
      <c r="A612" s="348"/>
      <c r="B612" s="348"/>
      <c r="C612" s="348"/>
      <c r="D612" s="348"/>
      <c r="E612" s="348"/>
      <c r="F612" s="348"/>
      <c r="G612" s="348"/>
      <c r="H612" s="348"/>
      <c r="I612" s="348"/>
      <c r="J612" s="348"/>
      <c r="K612" s="348"/>
      <c r="L612" s="348"/>
      <c r="M612" s="348"/>
      <c r="N612" s="348"/>
      <c r="O612" s="348"/>
      <c r="P612" s="348"/>
      <c r="Q612" s="348"/>
      <c r="R612" s="348"/>
      <c r="S612" s="348"/>
      <c r="T612" s="348"/>
      <c r="U612" s="348"/>
      <c r="V612" s="348"/>
      <c r="W612" s="348"/>
      <c r="X612" s="348"/>
      <c r="Y612" s="348"/>
      <c r="Z612" s="348"/>
    </row>
    <row r="613" ht="14.25" customHeight="1">
      <c r="A613" s="348"/>
      <c r="B613" s="348"/>
      <c r="C613" s="348"/>
      <c r="D613" s="348"/>
      <c r="E613" s="348"/>
      <c r="F613" s="348"/>
      <c r="G613" s="348"/>
      <c r="H613" s="348"/>
      <c r="I613" s="348"/>
      <c r="J613" s="348"/>
      <c r="K613" s="348"/>
      <c r="L613" s="348"/>
      <c r="M613" s="348"/>
      <c r="N613" s="348"/>
      <c r="O613" s="348"/>
      <c r="P613" s="348"/>
      <c r="Q613" s="348"/>
      <c r="R613" s="348"/>
      <c r="S613" s="348"/>
      <c r="T613" s="348"/>
      <c r="U613" s="348"/>
      <c r="V613" s="348"/>
      <c r="W613" s="348"/>
      <c r="X613" s="348"/>
      <c r="Y613" s="348"/>
      <c r="Z613" s="348"/>
    </row>
    <row r="614" ht="14.25" customHeight="1">
      <c r="A614" s="348"/>
      <c r="B614" s="348"/>
      <c r="C614" s="348"/>
      <c r="D614" s="348"/>
      <c r="E614" s="348"/>
      <c r="F614" s="348"/>
      <c r="G614" s="348"/>
      <c r="H614" s="348"/>
      <c r="I614" s="348"/>
      <c r="J614" s="348"/>
      <c r="K614" s="348"/>
      <c r="L614" s="348"/>
      <c r="M614" s="348"/>
      <c r="N614" s="348"/>
      <c r="O614" s="348"/>
      <c r="P614" s="348"/>
      <c r="Q614" s="348"/>
      <c r="R614" s="348"/>
      <c r="S614" s="348"/>
      <c r="T614" s="348"/>
      <c r="U614" s="348"/>
      <c r="V614" s="348"/>
      <c r="W614" s="348"/>
      <c r="X614" s="348"/>
      <c r="Y614" s="348"/>
      <c r="Z614" s="348"/>
    </row>
    <row r="615" ht="14.25" customHeight="1">
      <c r="A615" s="348"/>
      <c r="B615" s="348"/>
      <c r="C615" s="348"/>
      <c r="D615" s="348"/>
      <c r="E615" s="348"/>
      <c r="F615" s="348"/>
      <c r="G615" s="348"/>
      <c r="H615" s="348"/>
      <c r="I615" s="348"/>
      <c r="J615" s="348"/>
      <c r="K615" s="348"/>
      <c r="L615" s="348"/>
      <c r="M615" s="348"/>
      <c r="N615" s="348"/>
      <c r="O615" s="348"/>
      <c r="P615" s="348"/>
      <c r="Q615" s="348"/>
      <c r="R615" s="348"/>
      <c r="S615" s="348"/>
      <c r="T615" s="348"/>
      <c r="U615" s="348"/>
      <c r="V615" s="348"/>
      <c r="W615" s="348"/>
      <c r="X615" s="348"/>
      <c r="Y615" s="348"/>
      <c r="Z615" s="348"/>
    </row>
    <row r="616" ht="14.25" customHeight="1">
      <c r="A616" s="348"/>
      <c r="B616" s="348"/>
      <c r="C616" s="348"/>
      <c r="D616" s="348"/>
      <c r="E616" s="348"/>
      <c r="F616" s="348"/>
      <c r="G616" s="348"/>
      <c r="H616" s="348"/>
      <c r="I616" s="348"/>
      <c r="J616" s="348"/>
      <c r="K616" s="348"/>
      <c r="L616" s="348"/>
      <c r="M616" s="348"/>
      <c r="N616" s="348"/>
      <c r="O616" s="348"/>
      <c r="P616" s="348"/>
      <c r="Q616" s="348"/>
      <c r="R616" s="348"/>
      <c r="S616" s="348"/>
      <c r="T616" s="348"/>
      <c r="U616" s="348"/>
      <c r="V616" s="348"/>
      <c r="W616" s="348"/>
      <c r="X616" s="348"/>
      <c r="Y616" s="348"/>
      <c r="Z616" s="348"/>
    </row>
    <row r="617" ht="14.25" customHeight="1">
      <c r="A617" s="348"/>
      <c r="B617" s="348"/>
      <c r="C617" s="348"/>
      <c r="D617" s="348"/>
      <c r="E617" s="348"/>
      <c r="F617" s="348"/>
      <c r="G617" s="348"/>
      <c r="H617" s="348"/>
      <c r="I617" s="348"/>
      <c r="J617" s="348"/>
      <c r="K617" s="348"/>
      <c r="L617" s="348"/>
      <c r="M617" s="348"/>
      <c r="N617" s="348"/>
      <c r="O617" s="348"/>
      <c r="P617" s="348"/>
      <c r="Q617" s="348"/>
      <c r="R617" s="348"/>
      <c r="S617" s="348"/>
      <c r="T617" s="348"/>
      <c r="U617" s="348"/>
      <c r="V617" s="348"/>
      <c r="W617" s="348"/>
      <c r="X617" s="348"/>
      <c r="Y617" s="348"/>
      <c r="Z617" s="348"/>
    </row>
    <row r="618" ht="14.25" customHeight="1">
      <c r="A618" s="348"/>
      <c r="B618" s="348"/>
      <c r="C618" s="348"/>
      <c r="D618" s="348"/>
      <c r="E618" s="348"/>
      <c r="F618" s="348"/>
      <c r="G618" s="348"/>
      <c r="H618" s="348"/>
      <c r="I618" s="348"/>
      <c r="J618" s="348"/>
      <c r="K618" s="348"/>
      <c r="L618" s="348"/>
      <c r="M618" s="348"/>
      <c r="N618" s="348"/>
      <c r="O618" s="348"/>
      <c r="P618" s="348"/>
      <c r="Q618" s="348"/>
      <c r="R618" s="348"/>
      <c r="S618" s="348"/>
      <c r="T618" s="348"/>
      <c r="U618" s="348"/>
      <c r="V618" s="348"/>
      <c r="W618" s="348"/>
      <c r="X618" s="348"/>
      <c r="Y618" s="348"/>
      <c r="Z618" s="348"/>
    </row>
    <row r="619" ht="14.25" customHeight="1">
      <c r="A619" s="348"/>
      <c r="B619" s="348"/>
      <c r="C619" s="348"/>
      <c r="D619" s="348"/>
      <c r="E619" s="348"/>
      <c r="F619" s="348"/>
      <c r="G619" s="348"/>
      <c r="H619" s="348"/>
      <c r="I619" s="348"/>
      <c r="J619" s="348"/>
      <c r="K619" s="348"/>
      <c r="L619" s="348"/>
      <c r="M619" s="348"/>
      <c r="N619" s="348"/>
      <c r="O619" s="348"/>
      <c r="P619" s="348"/>
      <c r="Q619" s="348"/>
      <c r="R619" s="348"/>
      <c r="S619" s="348"/>
      <c r="T619" s="348"/>
      <c r="U619" s="348"/>
      <c r="V619" s="348"/>
      <c r="W619" s="348"/>
      <c r="X619" s="348"/>
      <c r="Y619" s="348"/>
      <c r="Z619" s="348"/>
    </row>
    <row r="620" ht="14.25" customHeight="1">
      <c r="A620" s="348"/>
      <c r="B620" s="348"/>
      <c r="C620" s="348"/>
      <c r="D620" s="348"/>
      <c r="E620" s="348"/>
      <c r="F620" s="348"/>
      <c r="G620" s="348"/>
      <c r="H620" s="348"/>
      <c r="I620" s="348"/>
      <c r="J620" s="348"/>
      <c r="K620" s="348"/>
      <c r="L620" s="348"/>
      <c r="M620" s="348"/>
      <c r="N620" s="348"/>
      <c r="O620" s="348"/>
      <c r="P620" s="348"/>
      <c r="Q620" s="348"/>
      <c r="R620" s="348"/>
      <c r="S620" s="348"/>
      <c r="T620" s="348"/>
      <c r="U620" s="348"/>
      <c r="V620" s="348"/>
      <c r="W620" s="348"/>
      <c r="X620" s="348"/>
      <c r="Y620" s="348"/>
      <c r="Z620" s="348"/>
    </row>
    <row r="621" ht="14.25" customHeight="1">
      <c r="A621" s="348"/>
      <c r="B621" s="348"/>
      <c r="C621" s="348"/>
      <c r="D621" s="348"/>
      <c r="E621" s="348"/>
      <c r="F621" s="348"/>
      <c r="G621" s="348"/>
      <c r="H621" s="348"/>
      <c r="I621" s="348"/>
      <c r="J621" s="348"/>
      <c r="K621" s="348"/>
      <c r="L621" s="348"/>
      <c r="M621" s="348"/>
      <c r="N621" s="348"/>
      <c r="O621" s="348"/>
      <c r="P621" s="348"/>
      <c r="Q621" s="348"/>
      <c r="R621" s="348"/>
      <c r="S621" s="348"/>
      <c r="T621" s="348"/>
      <c r="U621" s="348"/>
      <c r="V621" s="348"/>
      <c r="W621" s="348"/>
      <c r="X621" s="348"/>
      <c r="Y621" s="348"/>
      <c r="Z621" s="348"/>
    </row>
    <row r="622" ht="14.25" customHeight="1">
      <c r="A622" s="348"/>
      <c r="B622" s="348"/>
      <c r="C622" s="348"/>
      <c r="D622" s="348"/>
      <c r="E622" s="348"/>
      <c r="F622" s="348"/>
      <c r="G622" s="348"/>
      <c r="H622" s="348"/>
      <c r="I622" s="348"/>
      <c r="J622" s="348"/>
      <c r="K622" s="348"/>
      <c r="L622" s="348"/>
      <c r="M622" s="348"/>
      <c r="N622" s="348"/>
      <c r="O622" s="348"/>
      <c r="P622" s="348"/>
      <c r="Q622" s="348"/>
      <c r="R622" s="348"/>
      <c r="S622" s="348"/>
      <c r="T622" s="348"/>
      <c r="U622" s="348"/>
      <c r="V622" s="348"/>
      <c r="W622" s="348"/>
      <c r="X622" s="348"/>
      <c r="Y622" s="348"/>
      <c r="Z622" s="348"/>
    </row>
    <row r="623" ht="14.25" customHeight="1">
      <c r="A623" s="348"/>
      <c r="B623" s="348"/>
      <c r="C623" s="348"/>
      <c r="D623" s="348"/>
      <c r="E623" s="348"/>
      <c r="F623" s="348"/>
      <c r="G623" s="348"/>
      <c r="H623" s="348"/>
      <c r="I623" s="348"/>
      <c r="J623" s="348"/>
      <c r="K623" s="348"/>
      <c r="L623" s="348"/>
      <c r="M623" s="348"/>
      <c r="N623" s="348"/>
      <c r="O623" s="348"/>
      <c r="P623" s="348"/>
      <c r="Q623" s="348"/>
      <c r="R623" s="348"/>
      <c r="S623" s="348"/>
      <c r="T623" s="348"/>
      <c r="U623" s="348"/>
      <c r="V623" s="348"/>
      <c r="W623" s="348"/>
      <c r="X623" s="348"/>
      <c r="Y623" s="348"/>
      <c r="Z623" s="348"/>
    </row>
    <row r="624" ht="14.25" customHeight="1">
      <c r="A624" s="348"/>
      <c r="B624" s="348"/>
      <c r="C624" s="348"/>
      <c r="D624" s="348"/>
      <c r="E624" s="348"/>
      <c r="F624" s="348"/>
      <c r="G624" s="348"/>
      <c r="H624" s="348"/>
      <c r="I624" s="348"/>
      <c r="J624" s="348"/>
      <c r="K624" s="348"/>
      <c r="L624" s="348"/>
      <c r="M624" s="348"/>
      <c r="N624" s="348"/>
      <c r="O624" s="348"/>
      <c r="P624" s="348"/>
      <c r="Q624" s="348"/>
      <c r="R624" s="348"/>
      <c r="S624" s="348"/>
      <c r="T624" s="348"/>
      <c r="U624" s="348"/>
      <c r="V624" s="348"/>
      <c r="W624" s="348"/>
      <c r="X624" s="348"/>
      <c r="Y624" s="348"/>
      <c r="Z624" s="348"/>
    </row>
    <row r="625" ht="14.25" customHeight="1">
      <c r="A625" s="348"/>
      <c r="B625" s="348"/>
      <c r="C625" s="348"/>
      <c r="D625" s="348"/>
      <c r="E625" s="348"/>
      <c r="F625" s="348"/>
      <c r="G625" s="348"/>
      <c r="H625" s="348"/>
      <c r="I625" s="348"/>
      <c r="J625" s="348"/>
      <c r="K625" s="348"/>
      <c r="L625" s="348"/>
      <c r="M625" s="348"/>
      <c r="N625" s="348"/>
      <c r="O625" s="348"/>
      <c r="P625" s="348"/>
      <c r="Q625" s="348"/>
      <c r="R625" s="348"/>
      <c r="S625" s="348"/>
      <c r="T625" s="348"/>
      <c r="U625" s="348"/>
      <c r="V625" s="348"/>
      <c r="W625" s="348"/>
      <c r="X625" s="348"/>
      <c r="Y625" s="348"/>
      <c r="Z625" s="348"/>
    </row>
    <row r="626" ht="14.25" customHeight="1">
      <c r="A626" s="348"/>
      <c r="B626" s="348"/>
      <c r="C626" s="348"/>
      <c r="D626" s="348"/>
      <c r="E626" s="348"/>
      <c r="F626" s="348"/>
      <c r="G626" s="348"/>
      <c r="H626" s="348"/>
      <c r="I626" s="348"/>
      <c r="J626" s="348"/>
      <c r="K626" s="348"/>
      <c r="L626" s="348"/>
      <c r="M626" s="348"/>
      <c r="N626" s="348"/>
      <c r="O626" s="348"/>
      <c r="P626" s="348"/>
      <c r="Q626" s="348"/>
      <c r="R626" s="348"/>
      <c r="S626" s="348"/>
      <c r="T626" s="348"/>
      <c r="U626" s="348"/>
      <c r="V626" s="348"/>
      <c r="W626" s="348"/>
      <c r="X626" s="348"/>
      <c r="Y626" s="348"/>
      <c r="Z626" s="348"/>
    </row>
    <row r="627" ht="14.25" customHeight="1">
      <c r="A627" s="348"/>
      <c r="B627" s="348"/>
      <c r="C627" s="348"/>
      <c r="D627" s="348"/>
      <c r="E627" s="348"/>
      <c r="F627" s="348"/>
      <c r="G627" s="348"/>
      <c r="H627" s="348"/>
      <c r="I627" s="348"/>
      <c r="J627" s="348"/>
      <c r="K627" s="348"/>
      <c r="L627" s="348"/>
      <c r="M627" s="348"/>
      <c r="N627" s="348"/>
      <c r="O627" s="348"/>
      <c r="P627" s="348"/>
      <c r="Q627" s="348"/>
      <c r="R627" s="348"/>
      <c r="S627" s="348"/>
      <c r="T627" s="348"/>
      <c r="U627" s="348"/>
      <c r="V627" s="348"/>
      <c r="W627" s="348"/>
      <c r="X627" s="348"/>
      <c r="Y627" s="348"/>
      <c r="Z627" s="348"/>
    </row>
    <row r="628" ht="14.25" customHeight="1">
      <c r="A628" s="348"/>
      <c r="B628" s="348"/>
      <c r="C628" s="348"/>
      <c r="D628" s="348"/>
      <c r="E628" s="348"/>
      <c r="F628" s="348"/>
      <c r="G628" s="348"/>
      <c r="H628" s="348"/>
      <c r="I628" s="348"/>
      <c r="J628" s="348"/>
      <c r="K628" s="348"/>
      <c r="L628" s="348"/>
      <c r="M628" s="348"/>
      <c r="N628" s="348"/>
      <c r="O628" s="348"/>
      <c r="P628" s="348"/>
      <c r="Q628" s="348"/>
      <c r="R628" s="348"/>
      <c r="S628" s="348"/>
      <c r="T628" s="348"/>
      <c r="U628" s="348"/>
      <c r="V628" s="348"/>
      <c r="W628" s="348"/>
      <c r="X628" s="348"/>
      <c r="Y628" s="348"/>
      <c r="Z628" s="348"/>
    </row>
    <row r="629" ht="14.25" customHeight="1">
      <c r="A629" s="348"/>
      <c r="B629" s="348"/>
      <c r="C629" s="348"/>
      <c r="D629" s="348"/>
      <c r="E629" s="348"/>
      <c r="F629" s="348"/>
      <c r="G629" s="348"/>
      <c r="H629" s="348"/>
      <c r="I629" s="348"/>
      <c r="J629" s="348"/>
      <c r="K629" s="348"/>
      <c r="L629" s="348"/>
      <c r="M629" s="348"/>
      <c r="N629" s="348"/>
      <c r="O629" s="348"/>
      <c r="P629" s="348"/>
      <c r="Q629" s="348"/>
      <c r="R629" s="348"/>
      <c r="S629" s="348"/>
      <c r="T629" s="348"/>
      <c r="U629" s="348"/>
      <c r="V629" s="348"/>
      <c r="W629" s="348"/>
      <c r="X629" s="348"/>
      <c r="Y629" s="348"/>
      <c r="Z629" s="348"/>
    </row>
    <row r="630" ht="14.25" customHeight="1">
      <c r="A630" s="348"/>
      <c r="B630" s="348"/>
      <c r="C630" s="348"/>
      <c r="D630" s="348"/>
      <c r="E630" s="348"/>
      <c r="F630" s="348"/>
      <c r="G630" s="348"/>
      <c r="H630" s="348"/>
      <c r="I630" s="348"/>
      <c r="J630" s="348"/>
      <c r="K630" s="348"/>
      <c r="L630" s="348"/>
      <c r="M630" s="348"/>
      <c r="N630" s="348"/>
      <c r="O630" s="348"/>
      <c r="P630" s="348"/>
      <c r="Q630" s="348"/>
      <c r="R630" s="348"/>
      <c r="S630" s="348"/>
      <c r="T630" s="348"/>
      <c r="U630" s="348"/>
      <c r="V630" s="348"/>
      <c r="W630" s="348"/>
      <c r="X630" s="348"/>
      <c r="Y630" s="348"/>
      <c r="Z630" s="348"/>
    </row>
    <row r="631" ht="14.25" customHeight="1">
      <c r="A631" s="348"/>
      <c r="B631" s="348"/>
      <c r="C631" s="348"/>
      <c r="D631" s="348"/>
      <c r="E631" s="348"/>
      <c r="F631" s="348"/>
      <c r="G631" s="348"/>
      <c r="H631" s="348"/>
      <c r="I631" s="348"/>
      <c r="J631" s="348"/>
      <c r="K631" s="348"/>
      <c r="L631" s="348"/>
      <c r="M631" s="348"/>
      <c r="N631" s="348"/>
      <c r="O631" s="348"/>
      <c r="P631" s="348"/>
      <c r="Q631" s="348"/>
      <c r="R631" s="348"/>
      <c r="S631" s="348"/>
      <c r="T631" s="348"/>
      <c r="U631" s="348"/>
      <c r="V631" s="348"/>
      <c r="W631" s="348"/>
      <c r="X631" s="348"/>
      <c r="Y631" s="348"/>
      <c r="Z631" s="348"/>
    </row>
    <row r="632" ht="14.25" customHeight="1">
      <c r="A632" s="348"/>
      <c r="B632" s="348"/>
      <c r="C632" s="348"/>
      <c r="D632" s="348"/>
      <c r="E632" s="348"/>
      <c r="F632" s="348"/>
      <c r="G632" s="348"/>
      <c r="H632" s="348"/>
      <c r="I632" s="348"/>
      <c r="J632" s="348"/>
      <c r="K632" s="348"/>
      <c r="L632" s="348"/>
      <c r="M632" s="348"/>
      <c r="N632" s="348"/>
      <c r="O632" s="348"/>
      <c r="P632" s="348"/>
      <c r="Q632" s="348"/>
      <c r="R632" s="348"/>
      <c r="S632" s="348"/>
      <c r="T632" s="348"/>
      <c r="U632" s="348"/>
      <c r="V632" s="348"/>
      <c r="W632" s="348"/>
      <c r="X632" s="348"/>
      <c r="Y632" s="348"/>
      <c r="Z632" s="348"/>
    </row>
    <row r="633" ht="14.25" customHeight="1">
      <c r="A633" s="348"/>
      <c r="B633" s="348"/>
      <c r="C633" s="348"/>
      <c r="D633" s="348"/>
      <c r="E633" s="348"/>
      <c r="F633" s="348"/>
      <c r="G633" s="348"/>
      <c r="H633" s="348"/>
      <c r="I633" s="348"/>
      <c r="J633" s="348"/>
      <c r="K633" s="348"/>
      <c r="L633" s="348"/>
      <c r="M633" s="348"/>
      <c r="N633" s="348"/>
      <c r="O633" s="348"/>
      <c r="P633" s="348"/>
      <c r="Q633" s="348"/>
      <c r="R633" s="348"/>
      <c r="S633" s="348"/>
      <c r="T633" s="348"/>
      <c r="U633" s="348"/>
      <c r="V633" s="348"/>
      <c r="W633" s="348"/>
      <c r="X633" s="348"/>
      <c r="Y633" s="348"/>
      <c r="Z633" s="348"/>
    </row>
    <row r="634" ht="14.25" customHeight="1">
      <c r="A634" s="348"/>
      <c r="B634" s="348"/>
      <c r="C634" s="348"/>
      <c r="D634" s="348"/>
      <c r="E634" s="348"/>
      <c r="F634" s="348"/>
      <c r="G634" s="348"/>
      <c r="H634" s="348"/>
      <c r="I634" s="348"/>
      <c r="J634" s="348"/>
      <c r="K634" s="348"/>
      <c r="L634" s="348"/>
      <c r="M634" s="348"/>
      <c r="N634" s="348"/>
      <c r="O634" s="348"/>
      <c r="P634" s="348"/>
      <c r="Q634" s="348"/>
      <c r="R634" s="348"/>
      <c r="S634" s="348"/>
      <c r="T634" s="348"/>
      <c r="U634" s="348"/>
      <c r="V634" s="348"/>
      <c r="W634" s="348"/>
      <c r="X634" s="348"/>
      <c r="Y634" s="348"/>
      <c r="Z634" s="348"/>
    </row>
    <row r="635" ht="14.25" customHeight="1">
      <c r="A635" s="348"/>
      <c r="B635" s="348"/>
      <c r="C635" s="348"/>
      <c r="D635" s="348"/>
      <c r="E635" s="348"/>
      <c r="F635" s="348"/>
      <c r="G635" s="348"/>
      <c r="H635" s="348"/>
      <c r="I635" s="348"/>
      <c r="J635" s="348"/>
      <c r="K635" s="348"/>
      <c r="L635" s="348"/>
      <c r="M635" s="348"/>
      <c r="N635" s="348"/>
      <c r="O635" s="348"/>
      <c r="P635" s="348"/>
      <c r="Q635" s="348"/>
      <c r="R635" s="348"/>
      <c r="S635" s="348"/>
      <c r="T635" s="348"/>
      <c r="U635" s="348"/>
      <c r="V635" s="348"/>
      <c r="W635" s="348"/>
      <c r="X635" s="348"/>
      <c r="Y635" s="348"/>
      <c r="Z635" s="348"/>
    </row>
    <row r="636" ht="14.25" customHeight="1">
      <c r="A636" s="348"/>
      <c r="B636" s="348"/>
      <c r="C636" s="348"/>
      <c r="D636" s="348"/>
      <c r="E636" s="348"/>
      <c r="F636" s="348"/>
      <c r="G636" s="348"/>
      <c r="H636" s="348"/>
      <c r="I636" s="348"/>
      <c r="J636" s="348"/>
      <c r="K636" s="348"/>
      <c r="L636" s="348"/>
      <c r="M636" s="348"/>
      <c r="N636" s="348"/>
      <c r="O636" s="348"/>
      <c r="P636" s="348"/>
      <c r="Q636" s="348"/>
      <c r="R636" s="348"/>
      <c r="S636" s="348"/>
      <c r="T636" s="348"/>
      <c r="U636" s="348"/>
      <c r="V636" s="348"/>
      <c r="W636" s="348"/>
      <c r="X636" s="348"/>
      <c r="Y636" s="348"/>
      <c r="Z636" s="348"/>
    </row>
    <row r="637" ht="14.25" customHeight="1">
      <c r="A637" s="348"/>
      <c r="B637" s="348"/>
      <c r="C637" s="348"/>
      <c r="D637" s="348"/>
      <c r="E637" s="348"/>
      <c r="F637" s="348"/>
      <c r="G637" s="348"/>
      <c r="H637" s="348"/>
      <c r="I637" s="348"/>
      <c r="J637" s="348"/>
      <c r="K637" s="348"/>
      <c r="L637" s="348"/>
      <c r="M637" s="348"/>
      <c r="N637" s="348"/>
      <c r="O637" s="348"/>
      <c r="P637" s="348"/>
      <c r="Q637" s="348"/>
      <c r="R637" s="348"/>
      <c r="S637" s="348"/>
      <c r="T637" s="348"/>
      <c r="U637" s="348"/>
      <c r="V637" s="348"/>
      <c r="W637" s="348"/>
      <c r="X637" s="348"/>
      <c r="Y637" s="348"/>
      <c r="Z637" s="348"/>
    </row>
    <row r="638" ht="14.25" customHeight="1">
      <c r="A638" s="348"/>
      <c r="B638" s="348"/>
      <c r="C638" s="348"/>
      <c r="D638" s="348"/>
      <c r="E638" s="348"/>
      <c r="F638" s="348"/>
      <c r="G638" s="348"/>
      <c r="H638" s="348"/>
      <c r="I638" s="348"/>
      <c r="J638" s="348"/>
      <c r="K638" s="348"/>
      <c r="L638" s="348"/>
      <c r="M638" s="348"/>
      <c r="N638" s="348"/>
      <c r="O638" s="348"/>
      <c r="P638" s="348"/>
      <c r="Q638" s="348"/>
      <c r="R638" s="348"/>
      <c r="S638" s="348"/>
      <c r="T638" s="348"/>
      <c r="U638" s="348"/>
      <c r="V638" s="348"/>
      <c r="W638" s="348"/>
      <c r="X638" s="348"/>
      <c r="Y638" s="348"/>
      <c r="Z638" s="348"/>
    </row>
    <row r="639" ht="14.25" customHeight="1">
      <c r="A639" s="348"/>
      <c r="B639" s="348"/>
      <c r="C639" s="348"/>
      <c r="D639" s="348"/>
      <c r="E639" s="348"/>
      <c r="F639" s="348"/>
      <c r="G639" s="348"/>
      <c r="H639" s="348"/>
      <c r="I639" s="348"/>
      <c r="J639" s="348"/>
      <c r="K639" s="348"/>
      <c r="L639" s="348"/>
      <c r="M639" s="348"/>
      <c r="N639" s="348"/>
      <c r="O639" s="348"/>
      <c r="P639" s="348"/>
      <c r="Q639" s="348"/>
      <c r="R639" s="348"/>
      <c r="S639" s="348"/>
      <c r="T639" s="348"/>
      <c r="U639" s="348"/>
      <c r="V639" s="348"/>
      <c r="W639" s="348"/>
      <c r="X639" s="348"/>
      <c r="Y639" s="348"/>
      <c r="Z639" s="348"/>
    </row>
    <row r="640" ht="14.25" customHeight="1">
      <c r="A640" s="348"/>
      <c r="B640" s="348"/>
      <c r="C640" s="348"/>
      <c r="D640" s="348"/>
      <c r="E640" s="348"/>
      <c r="F640" s="348"/>
      <c r="G640" s="348"/>
      <c r="H640" s="348"/>
      <c r="I640" s="348"/>
      <c r="J640" s="348"/>
      <c r="K640" s="348"/>
      <c r="L640" s="348"/>
      <c r="M640" s="348"/>
      <c r="N640" s="348"/>
      <c r="O640" s="348"/>
      <c r="P640" s="348"/>
      <c r="Q640" s="348"/>
      <c r="R640" s="348"/>
      <c r="S640" s="348"/>
      <c r="T640" s="348"/>
      <c r="U640" s="348"/>
      <c r="V640" s="348"/>
      <c r="W640" s="348"/>
      <c r="X640" s="348"/>
      <c r="Y640" s="348"/>
      <c r="Z640" s="348"/>
    </row>
    <row r="641" ht="14.25" customHeight="1">
      <c r="A641" s="348"/>
      <c r="B641" s="348"/>
      <c r="C641" s="348"/>
      <c r="D641" s="348"/>
      <c r="E641" s="348"/>
      <c r="F641" s="348"/>
      <c r="G641" s="348"/>
      <c r="H641" s="348"/>
      <c r="I641" s="348"/>
      <c r="J641" s="348"/>
      <c r="K641" s="348"/>
      <c r="L641" s="348"/>
      <c r="M641" s="348"/>
      <c r="N641" s="348"/>
      <c r="O641" s="348"/>
      <c r="P641" s="348"/>
      <c r="Q641" s="348"/>
      <c r="R641" s="348"/>
      <c r="S641" s="348"/>
      <c r="T641" s="348"/>
      <c r="U641" s="348"/>
      <c r="V641" s="348"/>
      <c r="W641" s="348"/>
      <c r="X641" s="348"/>
      <c r="Y641" s="348"/>
      <c r="Z641" s="348"/>
    </row>
    <row r="642" ht="14.25" customHeight="1">
      <c r="A642" s="348"/>
      <c r="B642" s="348"/>
      <c r="C642" s="348"/>
      <c r="D642" s="348"/>
      <c r="E642" s="348"/>
      <c r="F642" s="348"/>
      <c r="G642" s="348"/>
      <c r="H642" s="348"/>
      <c r="I642" s="348"/>
      <c r="J642" s="348"/>
      <c r="K642" s="348"/>
      <c r="L642" s="348"/>
      <c r="M642" s="348"/>
      <c r="N642" s="348"/>
      <c r="O642" s="348"/>
      <c r="P642" s="348"/>
      <c r="Q642" s="348"/>
      <c r="R642" s="348"/>
      <c r="S642" s="348"/>
      <c r="T642" s="348"/>
      <c r="U642" s="348"/>
      <c r="V642" s="348"/>
      <c r="W642" s="348"/>
      <c r="X642" s="348"/>
      <c r="Y642" s="348"/>
      <c r="Z642" s="348"/>
    </row>
    <row r="643" ht="14.25" customHeight="1">
      <c r="A643" s="348"/>
      <c r="B643" s="348"/>
      <c r="C643" s="348"/>
      <c r="D643" s="348"/>
      <c r="E643" s="348"/>
      <c r="F643" s="348"/>
      <c r="G643" s="348"/>
      <c r="H643" s="348"/>
      <c r="I643" s="348"/>
      <c r="J643" s="348"/>
      <c r="K643" s="348"/>
      <c r="L643" s="348"/>
      <c r="M643" s="348"/>
      <c r="N643" s="348"/>
      <c r="O643" s="348"/>
      <c r="P643" s="348"/>
      <c r="Q643" s="348"/>
      <c r="R643" s="348"/>
      <c r="S643" s="348"/>
      <c r="T643" s="348"/>
      <c r="U643" s="348"/>
      <c r="V643" s="348"/>
      <c r="W643" s="348"/>
      <c r="X643" s="348"/>
      <c r="Y643" s="348"/>
      <c r="Z643" s="348"/>
    </row>
    <row r="644" ht="14.25" customHeight="1">
      <c r="A644" s="348"/>
      <c r="B644" s="348"/>
      <c r="C644" s="348"/>
      <c r="D644" s="348"/>
      <c r="E644" s="348"/>
      <c r="F644" s="348"/>
      <c r="G644" s="348"/>
      <c r="H644" s="348"/>
      <c r="I644" s="348"/>
      <c r="J644" s="348"/>
      <c r="K644" s="348"/>
      <c r="L644" s="348"/>
      <c r="M644" s="348"/>
      <c r="N644" s="348"/>
      <c r="O644" s="348"/>
      <c r="P644" s="348"/>
      <c r="Q644" s="348"/>
      <c r="R644" s="348"/>
      <c r="S644" s="348"/>
      <c r="T644" s="348"/>
      <c r="U644" s="348"/>
      <c r="V644" s="348"/>
      <c r="W644" s="348"/>
      <c r="X644" s="348"/>
      <c r="Y644" s="348"/>
      <c r="Z644" s="348"/>
    </row>
    <row r="645" ht="14.25" customHeight="1">
      <c r="A645" s="348"/>
      <c r="B645" s="348"/>
      <c r="C645" s="348"/>
      <c r="D645" s="348"/>
      <c r="E645" s="348"/>
      <c r="F645" s="348"/>
      <c r="G645" s="348"/>
      <c r="H645" s="348"/>
      <c r="I645" s="348"/>
      <c r="J645" s="348"/>
      <c r="K645" s="348"/>
      <c r="L645" s="348"/>
      <c r="M645" s="348"/>
      <c r="N645" s="348"/>
      <c r="O645" s="348"/>
      <c r="P645" s="348"/>
      <c r="Q645" s="348"/>
      <c r="R645" s="348"/>
      <c r="S645" s="348"/>
      <c r="T645" s="348"/>
      <c r="U645" s="348"/>
      <c r="V645" s="348"/>
      <c r="W645" s="348"/>
      <c r="X645" s="348"/>
      <c r="Y645" s="348"/>
      <c r="Z645" s="348"/>
    </row>
    <row r="646" ht="14.25" customHeight="1">
      <c r="A646" s="348"/>
      <c r="B646" s="348"/>
      <c r="C646" s="348"/>
      <c r="D646" s="348"/>
      <c r="E646" s="348"/>
      <c r="F646" s="348"/>
      <c r="G646" s="348"/>
      <c r="H646" s="348"/>
      <c r="I646" s="348"/>
      <c r="J646" s="348"/>
      <c r="K646" s="348"/>
      <c r="L646" s="348"/>
      <c r="M646" s="348"/>
      <c r="N646" s="348"/>
      <c r="O646" s="348"/>
      <c r="P646" s="348"/>
      <c r="Q646" s="348"/>
      <c r="R646" s="348"/>
      <c r="S646" s="348"/>
      <c r="T646" s="348"/>
      <c r="U646" s="348"/>
      <c r="V646" s="348"/>
      <c r="W646" s="348"/>
      <c r="X646" s="348"/>
      <c r="Y646" s="348"/>
      <c r="Z646" s="348"/>
    </row>
    <row r="647" ht="14.25" customHeight="1">
      <c r="A647" s="348"/>
      <c r="B647" s="348"/>
      <c r="C647" s="348"/>
      <c r="D647" s="348"/>
      <c r="E647" s="348"/>
      <c r="F647" s="348"/>
      <c r="G647" s="348"/>
      <c r="H647" s="348"/>
      <c r="I647" s="348"/>
      <c r="J647" s="348"/>
      <c r="K647" s="348"/>
      <c r="L647" s="348"/>
      <c r="M647" s="348"/>
      <c r="N647" s="348"/>
      <c r="O647" s="348"/>
      <c r="P647" s="348"/>
      <c r="Q647" s="348"/>
      <c r="R647" s="348"/>
      <c r="S647" s="348"/>
      <c r="T647" s="348"/>
      <c r="U647" s="348"/>
      <c r="V647" s="348"/>
      <c r="W647" s="348"/>
      <c r="X647" s="348"/>
      <c r="Y647" s="348"/>
      <c r="Z647" s="348"/>
    </row>
    <row r="648" ht="14.25" customHeight="1">
      <c r="A648" s="348"/>
      <c r="B648" s="348"/>
      <c r="C648" s="348"/>
      <c r="D648" s="348"/>
      <c r="E648" s="348"/>
      <c r="F648" s="348"/>
      <c r="G648" s="348"/>
      <c r="H648" s="348"/>
      <c r="I648" s="348"/>
      <c r="J648" s="348"/>
      <c r="K648" s="348"/>
      <c r="L648" s="348"/>
      <c r="M648" s="348"/>
      <c r="N648" s="348"/>
      <c r="O648" s="348"/>
      <c r="P648" s="348"/>
      <c r="Q648" s="348"/>
      <c r="R648" s="348"/>
      <c r="S648" s="348"/>
      <c r="T648" s="348"/>
      <c r="U648" s="348"/>
      <c r="V648" s="348"/>
      <c r="W648" s="348"/>
      <c r="X648" s="348"/>
      <c r="Y648" s="348"/>
      <c r="Z648" s="348"/>
    </row>
    <row r="649" ht="14.25" customHeight="1">
      <c r="A649" s="348"/>
      <c r="B649" s="348"/>
      <c r="C649" s="348"/>
      <c r="D649" s="348"/>
      <c r="E649" s="348"/>
      <c r="F649" s="348"/>
      <c r="G649" s="348"/>
      <c r="H649" s="348"/>
      <c r="I649" s="348"/>
      <c r="J649" s="348"/>
      <c r="K649" s="348"/>
      <c r="L649" s="348"/>
      <c r="M649" s="348"/>
      <c r="N649" s="348"/>
      <c r="O649" s="348"/>
      <c r="P649" s="348"/>
      <c r="Q649" s="348"/>
      <c r="R649" s="348"/>
      <c r="S649" s="348"/>
      <c r="T649" s="348"/>
      <c r="U649" s="348"/>
      <c r="V649" s="348"/>
      <c r="W649" s="348"/>
      <c r="X649" s="348"/>
      <c r="Y649" s="348"/>
      <c r="Z649" s="348"/>
    </row>
    <row r="650" ht="14.25" customHeight="1">
      <c r="A650" s="348"/>
      <c r="B650" s="348"/>
      <c r="C650" s="348"/>
      <c r="D650" s="348"/>
      <c r="E650" s="348"/>
      <c r="F650" s="348"/>
      <c r="G650" s="348"/>
      <c r="H650" s="348"/>
      <c r="I650" s="348"/>
      <c r="J650" s="348"/>
      <c r="K650" s="348"/>
      <c r="L650" s="348"/>
      <c r="M650" s="348"/>
      <c r="N650" s="348"/>
      <c r="O650" s="348"/>
      <c r="P650" s="348"/>
      <c r="Q650" s="348"/>
      <c r="R650" s="348"/>
      <c r="S650" s="348"/>
      <c r="T650" s="348"/>
      <c r="U650" s="348"/>
      <c r="V650" s="348"/>
      <c r="W650" s="348"/>
      <c r="X650" s="348"/>
      <c r="Y650" s="348"/>
      <c r="Z650" s="348"/>
    </row>
    <row r="651" ht="14.25" customHeight="1">
      <c r="A651" s="348"/>
      <c r="B651" s="348"/>
      <c r="C651" s="348"/>
      <c r="D651" s="348"/>
      <c r="E651" s="348"/>
      <c r="F651" s="348"/>
      <c r="G651" s="348"/>
      <c r="H651" s="348"/>
      <c r="I651" s="348"/>
      <c r="J651" s="348"/>
      <c r="K651" s="348"/>
      <c r="L651" s="348"/>
      <c r="M651" s="348"/>
      <c r="N651" s="348"/>
      <c r="O651" s="348"/>
      <c r="P651" s="348"/>
      <c r="Q651" s="348"/>
      <c r="R651" s="348"/>
      <c r="S651" s="348"/>
      <c r="T651" s="348"/>
      <c r="U651" s="348"/>
      <c r="V651" s="348"/>
      <c r="W651" s="348"/>
      <c r="X651" s="348"/>
      <c r="Y651" s="348"/>
      <c r="Z651" s="348"/>
    </row>
    <row r="652" ht="14.25" customHeight="1">
      <c r="A652" s="348"/>
      <c r="B652" s="348"/>
      <c r="C652" s="348"/>
      <c r="D652" s="348"/>
      <c r="E652" s="348"/>
      <c r="F652" s="348"/>
      <c r="G652" s="348"/>
      <c r="H652" s="348"/>
      <c r="I652" s="348"/>
      <c r="J652" s="348"/>
      <c r="K652" s="348"/>
      <c r="L652" s="348"/>
      <c r="M652" s="348"/>
      <c r="N652" s="348"/>
      <c r="O652" s="348"/>
      <c r="P652" s="348"/>
      <c r="Q652" s="348"/>
      <c r="R652" s="348"/>
      <c r="S652" s="348"/>
      <c r="T652" s="348"/>
      <c r="U652" s="348"/>
      <c r="V652" s="348"/>
      <c r="W652" s="348"/>
      <c r="X652" s="348"/>
      <c r="Y652" s="348"/>
      <c r="Z652" s="348"/>
    </row>
    <row r="653" ht="14.25" customHeight="1">
      <c r="A653" s="348"/>
      <c r="B653" s="348"/>
      <c r="C653" s="348"/>
      <c r="D653" s="348"/>
      <c r="E653" s="348"/>
      <c r="F653" s="348"/>
      <c r="G653" s="348"/>
      <c r="H653" s="348"/>
      <c r="I653" s="348"/>
      <c r="J653" s="348"/>
      <c r="K653" s="348"/>
      <c r="L653" s="348"/>
      <c r="M653" s="348"/>
      <c r="N653" s="348"/>
      <c r="O653" s="348"/>
      <c r="P653" s="348"/>
      <c r="Q653" s="348"/>
      <c r="R653" s="348"/>
      <c r="S653" s="348"/>
      <c r="T653" s="348"/>
      <c r="U653" s="348"/>
      <c r="V653" s="348"/>
      <c r="W653" s="348"/>
      <c r="X653" s="348"/>
      <c r="Y653" s="348"/>
      <c r="Z653" s="348"/>
    </row>
    <row r="654" ht="14.25" customHeight="1">
      <c r="A654" s="348"/>
      <c r="B654" s="348"/>
      <c r="C654" s="348"/>
      <c r="D654" s="348"/>
      <c r="E654" s="348"/>
      <c r="F654" s="348"/>
      <c r="G654" s="348"/>
      <c r="H654" s="348"/>
      <c r="I654" s="348"/>
      <c r="J654" s="348"/>
      <c r="K654" s="348"/>
      <c r="L654" s="348"/>
      <c r="M654" s="348"/>
      <c r="N654" s="348"/>
      <c r="O654" s="348"/>
      <c r="P654" s="348"/>
      <c r="Q654" s="348"/>
      <c r="R654" s="348"/>
      <c r="S654" s="348"/>
      <c r="T654" s="348"/>
      <c r="U654" s="348"/>
      <c r="V654" s="348"/>
      <c r="W654" s="348"/>
      <c r="X654" s="348"/>
      <c r="Y654" s="348"/>
      <c r="Z654" s="348"/>
    </row>
    <row r="655" ht="14.25" customHeight="1">
      <c r="A655" s="348"/>
      <c r="B655" s="348"/>
      <c r="C655" s="348"/>
      <c r="D655" s="348"/>
      <c r="E655" s="348"/>
      <c r="F655" s="348"/>
      <c r="G655" s="348"/>
      <c r="H655" s="348"/>
      <c r="I655" s="348"/>
      <c r="J655" s="348"/>
      <c r="K655" s="348"/>
      <c r="L655" s="348"/>
      <c r="M655" s="348"/>
      <c r="N655" s="348"/>
      <c r="O655" s="348"/>
      <c r="P655" s="348"/>
      <c r="Q655" s="348"/>
      <c r="R655" s="348"/>
      <c r="S655" s="348"/>
      <c r="T655" s="348"/>
      <c r="U655" s="348"/>
      <c r="V655" s="348"/>
      <c r="W655" s="348"/>
      <c r="X655" s="348"/>
      <c r="Y655" s="348"/>
      <c r="Z655" s="348"/>
    </row>
    <row r="656" ht="14.25" customHeight="1">
      <c r="A656" s="348"/>
      <c r="B656" s="348"/>
      <c r="C656" s="348"/>
      <c r="D656" s="348"/>
      <c r="E656" s="348"/>
      <c r="F656" s="348"/>
      <c r="G656" s="348"/>
      <c r="H656" s="348"/>
      <c r="I656" s="348"/>
      <c r="J656" s="348"/>
      <c r="K656" s="348"/>
      <c r="L656" s="348"/>
      <c r="M656" s="348"/>
      <c r="N656" s="348"/>
      <c r="O656" s="348"/>
      <c r="P656" s="348"/>
      <c r="Q656" s="348"/>
      <c r="R656" s="348"/>
      <c r="S656" s="348"/>
      <c r="T656" s="348"/>
      <c r="U656" s="348"/>
      <c r="V656" s="348"/>
      <c r="W656" s="348"/>
      <c r="X656" s="348"/>
      <c r="Y656" s="348"/>
      <c r="Z656" s="348"/>
    </row>
    <row r="657" ht="14.25" customHeight="1">
      <c r="A657" s="348"/>
      <c r="B657" s="348"/>
      <c r="C657" s="348"/>
      <c r="D657" s="348"/>
      <c r="E657" s="348"/>
      <c r="F657" s="348"/>
      <c r="G657" s="348"/>
      <c r="H657" s="348"/>
      <c r="I657" s="348"/>
      <c r="J657" s="348"/>
      <c r="K657" s="348"/>
      <c r="L657" s="348"/>
      <c r="M657" s="348"/>
      <c r="N657" s="348"/>
      <c r="O657" s="348"/>
      <c r="P657" s="348"/>
      <c r="Q657" s="348"/>
      <c r="R657" s="348"/>
      <c r="S657" s="348"/>
      <c r="T657" s="348"/>
      <c r="U657" s="348"/>
      <c r="V657" s="348"/>
      <c r="W657" s="348"/>
      <c r="X657" s="348"/>
      <c r="Y657" s="348"/>
      <c r="Z657" s="348"/>
    </row>
    <row r="658" ht="14.25" customHeight="1">
      <c r="A658" s="348"/>
      <c r="B658" s="348"/>
      <c r="C658" s="348"/>
      <c r="D658" s="348"/>
      <c r="E658" s="348"/>
      <c r="F658" s="348"/>
      <c r="G658" s="348"/>
      <c r="H658" s="348"/>
      <c r="I658" s="348"/>
      <c r="J658" s="348"/>
      <c r="K658" s="348"/>
      <c r="L658" s="348"/>
      <c r="M658" s="348"/>
      <c r="N658" s="348"/>
      <c r="O658" s="348"/>
      <c r="P658" s="348"/>
      <c r="Q658" s="348"/>
      <c r="R658" s="348"/>
      <c r="S658" s="348"/>
      <c r="T658" s="348"/>
      <c r="U658" s="348"/>
      <c r="V658" s="348"/>
      <c r="W658" s="348"/>
      <c r="X658" s="348"/>
      <c r="Y658" s="348"/>
      <c r="Z658" s="348"/>
    </row>
    <row r="659" ht="14.25" customHeight="1">
      <c r="A659" s="348"/>
      <c r="B659" s="348"/>
      <c r="C659" s="348"/>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row>
    <row r="660" ht="14.25" customHeight="1">
      <c r="A660" s="348"/>
      <c r="B660" s="348"/>
      <c r="C660" s="348"/>
      <c r="D660" s="348"/>
      <c r="E660" s="348"/>
      <c r="F660" s="348"/>
      <c r="G660" s="348"/>
      <c r="H660" s="348"/>
      <c r="I660" s="348"/>
      <c r="J660" s="348"/>
      <c r="K660" s="348"/>
      <c r="L660" s="348"/>
      <c r="M660" s="348"/>
      <c r="N660" s="348"/>
      <c r="O660" s="348"/>
      <c r="P660" s="348"/>
      <c r="Q660" s="348"/>
      <c r="R660" s="348"/>
      <c r="S660" s="348"/>
      <c r="T660" s="348"/>
      <c r="U660" s="348"/>
      <c r="V660" s="348"/>
      <c r="W660" s="348"/>
      <c r="X660" s="348"/>
      <c r="Y660" s="348"/>
      <c r="Z660" s="348"/>
    </row>
    <row r="661" ht="14.25" customHeight="1">
      <c r="A661" s="348"/>
      <c r="B661" s="348"/>
      <c r="C661" s="348"/>
      <c r="D661" s="348"/>
      <c r="E661" s="348"/>
      <c r="F661" s="348"/>
      <c r="G661" s="348"/>
      <c r="H661" s="348"/>
      <c r="I661" s="348"/>
      <c r="J661" s="348"/>
      <c r="K661" s="348"/>
      <c r="L661" s="348"/>
      <c r="M661" s="348"/>
      <c r="N661" s="348"/>
      <c r="O661" s="348"/>
      <c r="P661" s="348"/>
      <c r="Q661" s="348"/>
      <c r="R661" s="348"/>
      <c r="S661" s="348"/>
      <c r="T661" s="348"/>
      <c r="U661" s="348"/>
      <c r="V661" s="348"/>
      <c r="W661" s="348"/>
      <c r="X661" s="348"/>
      <c r="Y661" s="348"/>
      <c r="Z661" s="348"/>
    </row>
    <row r="662" ht="14.25" customHeight="1">
      <c r="A662" s="348"/>
      <c r="B662" s="348"/>
      <c r="C662" s="348"/>
      <c r="D662" s="348"/>
      <c r="E662" s="348"/>
      <c r="F662" s="348"/>
      <c r="G662" s="348"/>
      <c r="H662" s="348"/>
      <c r="I662" s="348"/>
      <c r="J662" s="348"/>
      <c r="K662" s="348"/>
      <c r="L662" s="348"/>
      <c r="M662" s="348"/>
      <c r="N662" s="348"/>
      <c r="O662" s="348"/>
      <c r="P662" s="348"/>
      <c r="Q662" s="348"/>
      <c r="R662" s="348"/>
      <c r="S662" s="348"/>
      <c r="T662" s="348"/>
      <c r="U662" s="348"/>
      <c r="V662" s="348"/>
      <c r="W662" s="348"/>
      <c r="X662" s="348"/>
      <c r="Y662" s="348"/>
      <c r="Z662" s="348"/>
    </row>
    <row r="663" ht="14.25" customHeight="1">
      <c r="A663" s="348"/>
      <c r="B663" s="348"/>
      <c r="C663" s="348"/>
      <c r="D663" s="348"/>
      <c r="E663" s="348"/>
      <c r="F663" s="348"/>
      <c r="G663" s="348"/>
      <c r="H663" s="348"/>
      <c r="I663" s="348"/>
      <c r="J663" s="348"/>
      <c r="K663" s="348"/>
      <c r="L663" s="348"/>
      <c r="M663" s="348"/>
      <c r="N663" s="348"/>
      <c r="O663" s="348"/>
      <c r="P663" s="348"/>
      <c r="Q663" s="348"/>
      <c r="R663" s="348"/>
      <c r="S663" s="348"/>
      <c r="T663" s="348"/>
      <c r="U663" s="348"/>
      <c r="V663" s="348"/>
      <c r="W663" s="348"/>
      <c r="X663" s="348"/>
      <c r="Y663" s="348"/>
      <c r="Z663" s="348"/>
    </row>
    <row r="664" ht="14.25" customHeight="1">
      <c r="A664" s="348"/>
      <c r="B664" s="348"/>
      <c r="C664" s="348"/>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row>
    <row r="665" ht="14.25" customHeight="1">
      <c r="A665" s="348"/>
      <c r="B665" s="348"/>
      <c r="C665" s="348"/>
      <c r="D665" s="348"/>
      <c r="E665" s="348"/>
      <c r="F665" s="348"/>
      <c r="G665" s="348"/>
      <c r="H665" s="348"/>
      <c r="I665" s="348"/>
      <c r="J665" s="348"/>
      <c r="K665" s="348"/>
      <c r="L665" s="348"/>
      <c r="M665" s="348"/>
      <c r="N665" s="348"/>
      <c r="O665" s="348"/>
      <c r="P665" s="348"/>
      <c r="Q665" s="348"/>
      <c r="R665" s="348"/>
      <c r="S665" s="348"/>
      <c r="T665" s="348"/>
      <c r="U665" s="348"/>
      <c r="V665" s="348"/>
      <c r="W665" s="348"/>
      <c r="X665" s="348"/>
      <c r="Y665" s="348"/>
      <c r="Z665" s="348"/>
    </row>
    <row r="666" ht="14.25" customHeight="1">
      <c r="A666" s="348"/>
      <c r="B666" s="348"/>
      <c r="C666" s="348"/>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row>
    <row r="667" ht="14.25" customHeight="1">
      <c r="A667" s="348"/>
      <c r="B667" s="348"/>
      <c r="C667" s="348"/>
      <c r="D667" s="348"/>
      <c r="E667" s="348"/>
      <c r="F667" s="348"/>
      <c r="G667" s="348"/>
      <c r="H667" s="348"/>
      <c r="I667" s="348"/>
      <c r="J667" s="348"/>
      <c r="K667" s="348"/>
      <c r="L667" s="348"/>
      <c r="M667" s="348"/>
      <c r="N667" s="348"/>
      <c r="O667" s="348"/>
      <c r="P667" s="348"/>
      <c r="Q667" s="348"/>
      <c r="R667" s="348"/>
      <c r="S667" s="348"/>
      <c r="T667" s="348"/>
      <c r="U667" s="348"/>
      <c r="V667" s="348"/>
      <c r="W667" s="348"/>
      <c r="X667" s="348"/>
      <c r="Y667" s="348"/>
      <c r="Z667" s="348"/>
    </row>
    <row r="668" ht="14.25" customHeight="1">
      <c r="A668" s="348"/>
      <c r="B668" s="348"/>
      <c r="C668" s="348"/>
      <c r="D668" s="348"/>
      <c r="E668" s="348"/>
      <c r="F668" s="348"/>
      <c r="G668" s="348"/>
      <c r="H668" s="348"/>
      <c r="I668" s="348"/>
      <c r="J668" s="348"/>
      <c r="K668" s="348"/>
      <c r="L668" s="348"/>
      <c r="M668" s="348"/>
      <c r="N668" s="348"/>
      <c r="O668" s="348"/>
      <c r="P668" s="348"/>
      <c r="Q668" s="348"/>
      <c r="R668" s="348"/>
      <c r="S668" s="348"/>
      <c r="T668" s="348"/>
      <c r="U668" s="348"/>
      <c r="V668" s="348"/>
      <c r="W668" s="348"/>
      <c r="X668" s="348"/>
      <c r="Y668" s="348"/>
      <c r="Z668" s="348"/>
    </row>
    <row r="669" ht="14.25" customHeight="1">
      <c r="A669" s="348"/>
      <c r="B669" s="348"/>
      <c r="C669" s="348"/>
      <c r="D669" s="348"/>
      <c r="E669" s="348"/>
      <c r="F669" s="348"/>
      <c r="G669" s="348"/>
      <c r="H669" s="348"/>
      <c r="I669" s="348"/>
      <c r="J669" s="348"/>
      <c r="K669" s="348"/>
      <c r="L669" s="348"/>
      <c r="M669" s="348"/>
      <c r="N669" s="348"/>
      <c r="O669" s="348"/>
      <c r="P669" s="348"/>
      <c r="Q669" s="348"/>
      <c r="R669" s="348"/>
      <c r="S669" s="348"/>
      <c r="T669" s="348"/>
      <c r="U669" s="348"/>
      <c r="V669" s="348"/>
      <c r="W669" s="348"/>
      <c r="X669" s="348"/>
      <c r="Y669" s="348"/>
      <c r="Z669" s="348"/>
    </row>
    <row r="670" ht="14.25" customHeight="1">
      <c r="A670" s="348"/>
      <c r="B670" s="348"/>
      <c r="C670" s="348"/>
      <c r="D670" s="348"/>
      <c r="E670" s="348"/>
      <c r="F670" s="348"/>
      <c r="G670" s="348"/>
      <c r="H670" s="348"/>
      <c r="I670" s="348"/>
      <c r="J670" s="348"/>
      <c r="K670" s="348"/>
      <c r="L670" s="348"/>
      <c r="M670" s="348"/>
      <c r="N670" s="348"/>
      <c r="O670" s="348"/>
      <c r="P670" s="348"/>
      <c r="Q670" s="348"/>
      <c r="R670" s="348"/>
      <c r="S670" s="348"/>
      <c r="T670" s="348"/>
      <c r="U670" s="348"/>
      <c r="V670" s="348"/>
      <c r="W670" s="348"/>
      <c r="X670" s="348"/>
      <c r="Y670" s="348"/>
      <c r="Z670" s="348"/>
    </row>
    <row r="671" ht="14.25" customHeight="1">
      <c r="A671" s="348"/>
      <c r="B671" s="348"/>
      <c r="C671" s="348"/>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row>
    <row r="672" ht="14.25" customHeight="1">
      <c r="A672" s="348"/>
      <c r="B672" s="348"/>
      <c r="C672" s="348"/>
      <c r="D672" s="348"/>
      <c r="E672" s="348"/>
      <c r="F672" s="348"/>
      <c r="G672" s="348"/>
      <c r="H672" s="348"/>
      <c r="I672" s="348"/>
      <c r="J672" s="348"/>
      <c r="K672" s="348"/>
      <c r="L672" s="348"/>
      <c r="M672" s="348"/>
      <c r="N672" s="348"/>
      <c r="O672" s="348"/>
      <c r="P672" s="348"/>
      <c r="Q672" s="348"/>
      <c r="R672" s="348"/>
      <c r="S672" s="348"/>
      <c r="T672" s="348"/>
      <c r="U672" s="348"/>
      <c r="V672" s="348"/>
      <c r="W672" s="348"/>
      <c r="X672" s="348"/>
      <c r="Y672" s="348"/>
      <c r="Z672" s="348"/>
    </row>
    <row r="673" ht="14.25" customHeight="1">
      <c r="A673" s="348"/>
      <c r="B673" s="348"/>
      <c r="C673" s="348"/>
      <c r="D673" s="348"/>
      <c r="E673" s="348"/>
      <c r="F673" s="348"/>
      <c r="G673" s="348"/>
      <c r="H673" s="348"/>
      <c r="I673" s="348"/>
      <c r="J673" s="348"/>
      <c r="K673" s="348"/>
      <c r="L673" s="348"/>
      <c r="M673" s="348"/>
      <c r="N673" s="348"/>
      <c r="O673" s="348"/>
      <c r="P673" s="348"/>
      <c r="Q673" s="348"/>
      <c r="R673" s="348"/>
      <c r="S673" s="348"/>
      <c r="T673" s="348"/>
      <c r="U673" s="348"/>
      <c r="V673" s="348"/>
      <c r="W673" s="348"/>
      <c r="X673" s="348"/>
      <c r="Y673" s="348"/>
      <c r="Z673" s="348"/>
    </row>
    <row r="674" ht="14.25" customHeight="1">
      <c r="A674" s="348"/>
      <c r="B674" s="348"/>
      <c r="C674" s="348"/>
      <c r="D674" s="348"/>
      <c r="E674" s="348"/>
      <c r="F674" s="348"/>
      <c r="G674" s="348"/>
      <c r="H674" s="348"/>
      <c r="I674" s="348"/>
      <c r="J674" s="348"/>
      <c r="K674" s="348"/>
      <c r="L674" s="348"/>
      <c r="M674" s="348"/>
      <c r="N674" s="348"/>
      <c r="O674" s="348"/>
      <c r="P674" s="348"/>
      <c r="Q674" s="348"/>
      <c r="R674" s="348"/>
      <c r="S674" s="348"/>
      <c r="T674" s="348"/>
      <c r="U674" s="348"/>
      <c r="V674" s="348"/>
      <c r="W674" s="348"/>
      <c r="X674" s="348"/>
      <c r="Y674" s="348"/>
      <c r="Z674" s="348"/>
    </row>
    <row r="675" ht="14.25" customHeight="1">
      <c r="A675" s="348"/>
      <c r="B675" s="348"/>
      <c r="C675" s="348"/>
      <c r="D675" s="348"/>
      <c r="E675" s="348"/>
      <c r="F675" s="348"/>
      <c r="G675" s="348"/>
      <c r="H675" s="348"/>
      <c r="I675" s="348"/>
      <c r="J675" s="348"/>
      <c r="K675" s="348"/>
      <c r="L675" s="348"/>
      <c r="M675" s="348"/>
      <c r="N675" s="348"/>
      <c r="O675" s="348"/>
      <c r="P675" s="348"/>
      <c r="Q675" s="348"/>
      <c r="R675" s="348"/>
      <c r="S675" s="348"/>
      <c r="T675" s="348"/>
      <c r="U675" s="348"/>
      <c r="V675" s="348"/>
      <c r="W675" s="348"/>
      <c r="X675" s="348"/>
      <c r="Y675" s="348"/>
      <c r="Z675" s="348"/>
    </row>
    <row r="676" ht="14.25" customHeight="1">
      <c r="A676" s="348"/>
      <c r="B676" s="348"/>
      <c r="C676" s="348"/>
      <c r="D676" s="348"/>
      <c r="E676" s="348"/>
      <c r="F676" s="348"/>
      <c r="G676" s="348"/>
      <c r="H676" s="348"/>
      <c r="I676" s="348"/>
      <c r="J676" s="348"/>
      <c r="K676" s="348"/>
      <c r="L676" s="348"/>
      <c r="M676" s="348"/>
      <c r="N676" s="348"/>
      <c r="O676" s="348"/>
      <c r="P676" s="348"/>
      <c r="Q676" s="348"/>
      <c r="R676" s="348"/>
      <c r="S676" s="348"/>
      <c r="T676" s="348"/>
      <c r="U676" s="348"/>
      <c r="V676" s="348"/>
      <c r="W676" s="348"/>
      <c r="X676" s="348"/>
      <c r="Y676" s="348"/>
      <c r="Z676" s="348"/>
    </row>
    <row r="677" ht="14.25" customHeight="1">
      <c r="A677" s="348"/>
      <c r="B677" s="348"/>
      <c r="C677" s="348"/>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row>
    <row r="678" ht="14.25" customHeight="1">
      <c r="A678" s="348"/>
      <c r="B678" s="348"/>
      <c r="C678" s="348"/>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row>
    <row r="679" ht="14.25" customHeight="1">
      <c r="A679" s="348"/>
      <c r="B679" s="348"/>
      <c r="C679" s="348"/>
      <c r="D679" s="348"/>
      <c r="E679" s="348"/>
      <c r="F679" s="348"/>
      <c r="G679" s="348"/>
      <c r="H679" s="348"/>
      <c r="I679" s="348"/>
      <c r="J679" s="348"/>
      <c r="K679" s="348"/>
      <c r="L679" s="348"/>
      <c r="M679" s="348"/>
      <c r="N679" s="348"/>
      <c r="O679" s="348"/>
      <c r="P679" s="348"/>
      <c r="Q679" s="348"/>
      <c r="R679" s="348"/>
      <c r="S679" s="348"/>
      <c r="T679" s="348"/>
      <c r="U679" s="348"/>
      <c r="V679" s="348"/>
      <c r="W679" s="348"/>
      <c r="X679" s="348"/>
      <c r="Y679" s="348"/>
      <c r="Z679" s="348"/>
    </row>
    <row r="680" ht="14.25" customHeight="1">
      <c r="A680" s="348"/>
      <c r="B680" s="348"/>
      <c r="C680" s="348"/>
      <c r="D680" s="348"/>
      <c r="E680" s="348"/>
      <c r="F680" s="348"/>
      <c r="G680" s="348"/>
      <c r="H680" s="348"/>
      <c r="I680" s="348"/>
      <c r="J680" s="348"/>
      <c r="K680" s="348"/>
      <c r="L680" s="348"/>
      <c r="M680" s="348"/>
      <c r="N680" s="348"/>
      <c r="O680" s="348"/>
      <c r="P680" s="348"/>
      <c r="Q680" s="348"/>
      <c r="R680" s="348"/>
      <c r="S680" s="348"/>
      <c r="T680" s="348"/>
      <c r="U680" s="348"/>
      <c r="V680" s="348"/>
      <c r="W680" s="348"/>
      <c r="X680" s="348"/>
      <c r="Y680" s="348"/>
      <c r="Z680" s="348"/>
    </row>
    <row r="681" ht="14.25" customHeight="1">
      <c r="A681" s="348"/>
      <c r="B681" s="348"/>
      <c r="C681" s="348"/>
      <c r="D681" s="348"/>
      <c r="E681" s="348"/>
      <c r="F681" s="348"/>
      <c r="G681" s="348"/>
      <c r="H681" s="348"/>
      <c r="I681" s="348"/>
      <c r="J681" s="348"/>
      <c r="K681" s="348"/>
      <c r="L681" s="348"/>
      <c r="M681" s="348"/>
      <c r="N681" s="348"/>
      <c r="O681" s="348"/>
      <c r="P681" s="348"/>
      <c r="Q681" s="348"/>
      <c r="R681" s="348"/>
      <c r="S681" s="348"/>
      <c r="T681" s="348"/>
      <c r="U681" s="348"/>
      <c r="V681" s="348"/>
      <c r="W681" s="348"/>
      <c r="X681" s="348"/>
      <c r="Y681" s="348"/>
      <c r="Z681" s="348"/>
    </row>
    <row r="682" ht="14.25" customHeight="1">
      <c r="A682" s="348"/>
      <c r="B682" s="348"/>
      <c r="C682" s="348"/>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row>
    <row r="683" ht="14.25" customHeight="1">
      <c r="A683" s="348"/>
      <c r="B683" s="348"/>
      <c r="C683" s="348"/>
      <c r="D683" s="348"/>
      <c r="E683" s="348"/>
      <c r="F683" s="348"/>
      <c r="G683" s="348"/>
      <c r="H683" s="348"/>
      <c r="I683" s="348"/>
      <c r="J683" s="348"/>
      <c r="K683" s="348"/>
      <c r="L683" s="348"/>
      <c r="M683" s="348"/>
      <c r="N683" s="348"/>
      <c r="O683" s="348"/>
      <c r="P683" s="348"/>
      <c r="Q683" s="348"/>
      <c r="R683" s="348"/>
      <c r="S683" s="348"/>
      <c r="T683" s="348"/>
      <c r="U683" s="348"/>
      <c r="V683" s="348"/>
      <c r="W683" s="348"/>
      <c r="X683" s="348"/>
      <c r="Y683" s="348"/>
      <c r="Z683" s="348"/>
    </row>
    <row r="684" ht="14.25" customHeight="1">
      <c r="A684" s="348"/>
      <c r="B684" s="348"/>
      <c r="C684" s="348"/>
      <c r="D684" s="348"/>
      <c r="E684" s="348"/>
      <c r="F684" s="348"/>
      <c r="G684" s="348"/>
      <c r="H684" s="348"/>
      <c r="I684" s="348"/>
      <c r="J684" s="348"/>
      <c r="K684" s="348"/>
      <c r="L684" s="348"/>
      <c r="M684" s="348"/>
      <c r="N684" s="348"/>
      <c r="O684" s="348"/>
      <c r="P684" s="348"/>
      <c r="Q684" s="348"/>
      <c r="R684" s="348"/>
      <c r="S684" s="348"/>
      <c r="T684" s="348"/>
      <c r="U684" s="348"/>
      <c r="V684" s="348"/>
      <c r="W684" s="348"/>
      <c r="X684" s="348"/>
      <c r="Y684" s="348"/>
      <c r="Z684" s="348"/>
    </row>
    <row r="685" ht="14.25" customHeight="1">
      <c r="A685" s="348"/>
      <c r="B685" s="348"/>
      <c r="C685" s="348"/>
      <c r="D685" s="348"/>
      <c r="E685" s="348"/>
      <c r="F685" s="348"/>
      <c r="G685" s="348"/>
      <c r="H685" s="348"/>
      <c r="I685" s="348"/>
      <c r="J685" s="348"/>
      <c r="K685" s="348"/>
      <c r="L685" s="348"/>
      <c r="M685" s="348"/>
      <c r="N685" s="348"/>
      <c r="O685" s="348"/>
      <c r="P685" s="348"/>
      <c r="Q685" s="348"/>
      <c r="R685" s="348"/>
      <c r="S685" s="348"/>
      <c r="T685" s="348"/>
      <c r="U685" s="348"/>
      <c r="V685" s="348"/>
      <c r="W685" s="348"/>
      <c r="X685" s="348"/>
      <c r="Y685" s="348"/>
      <c r="Z685" s="348"/>
    </row>
    <row r="686" ht="14.25" customHeight="1">
      <c r="A686" s="348"/>
      <c r="B686" s="348"/>
      <c r="C686" s="348"/>
      <c r="D686" s="348"/>
      <c r="E686" s="348"/>
      <c r="F686" s="348"/>
      <c r="G686" s="348"/>
      <c r="H686" s="348"/>
      <c r="I686" s="348"/>
      <c r="J686" s="348"/>
      <c r="K686" s="348"/>
      <c r="L686" s="348"/>
      <c r="M686" s="348"/>
      <c r="N686" s="348"/>
      <c r="O686" s="348"/>
      <c r="P686" s="348"/>
      <c r="Q686" s="348"/>
      <c r="R686" s="348"/>
      <c r="S686" s="348"/>
      <c r="T686" s="348"/>
      <c r="U686" s="348"/>
      <c r="V686" s="348"/>
      <c r="W686" s="348"/>
      <c r="X686" s="348"/>
      <c r="Y686" s="348"/>
      <c r="Z686" s="348"/>
    </row>
    <row r="687" ht="14.25" customHeight="1">
      <c r="A687" s="348"/>
      <c r="B687" s="348"/>
      <c r="C687" s="348"/>
      <c r="D687" s="348"/>
      <c r="E687" s="348"/>
      <c r="F687" s="348"/>
      <c r="G687" s="348"/>
      <c r="H687" s="348"/>
      <c r="I687" s="348"/>
      <c r="J687" s="348"/>
      <c r="K687" s="348"/>
      <c r="L687" s="348"/>
      <c r="M687" s="348"/>
      <c r="N687" s="348"/>
      <c r="O687" s="348"/>
      <c r="P687" s="348"/>
      <c r="Q687" s="348"/>
      <c r="R687" s="348"/>
      <c r="S687" s="348"/>
      <c r="T687" s="348"/>
      <c r="U687" s="348"/>
      <c r="V687" s="348"/>
      <c r="W687" s="348"/>
      <c r="X687" s="348"/>
      <c r="Y687" s="348"/>
      <c r="Z687" s="348"/>
    </row>
    <row r="688" ht="14.25" customHeight="1">
      <c r="A688" s="348"/>
      <c r="B688" s="348"/>
      <c r="C688" s="348"/>
      <c r="D688" s="348"/>
      <c r="E688" s="348"/>
      <c r="F688" s="348"/>
      <c r="G688" s="348"/>
      <c r="H688" s="348"/>
      <c r="I688" s="348"/>
      <c r="J688" s="348"/>
      <c r="K688" s="348"/>
      <c r="L688" s="348"/>
      <c r="M688" s="348"/>
      <c r="N688" s="348"/>
      <c r="O688" s="348"/>
      <c r="P688" s="348"/>
      <c r="Q688" s="348"/>
      <c r="R688" s="348"/>
      <c r="S688" s="348"/>
      <c r="T688" s="348"/>
      <c r="U688" s="348"/>
      <c r="V688" s="348"/>
      <c r="W688" s="348"/>
      <c r="X688" s="348"/>
      <c r="Y688" s="348"/>
      <c r="Z688" s="348"/>
    </row>
    <row r="689" ht="14.25" customHeight="1">
      <c r="A689" s="348"/>
      <c r="B689" s="348"/>
      <c r="C689" s="348"/>
      <c r="D689" s="348"/>
      <c r="E689" s="348"/>
      <c r="F689" s="348"/>
      <c r="G689" s="348"/>
      <c r="H689" s="348"/>
      <c r="I689" s="348"/>
      <c r="J689" s="348"/>
      <c r="K689" s="348"/>
      <c r="L689" s="348"/>
      <c r="M689" s="348"/>
      <c r="N689" s="348"/>
      <c r="O689" s="348"/>
      <c r="P689" s="348"/>
      <c r="Q689" s="348"/>
      <c r="R689" s="348"/>
      <c r="S689" s="348"/>
      <c r="T689" s="348"/>
      <c r="U689" s="348"/>
      <c r="V689" s="348"/>
      <c r="W689" s="348"/>
      <c r="X689" s="348"/>
      <c r="Y689" s="348"/>
      <c r="Z689" s="348"/>
    </row>
    <row r="690" ht="14.25" customHeight="1">
      <c r="A690" s="348"/>
      <c r="B690" s="348"/>
      <c r="C690" s="348"/>
      <c r="D690" s="348"/>
      <c r="E690" s="348"/>
      <c r="F690" s="348"/>
      <c r="G690" s="348"/>
      <c r="H690" s="348"/>
      <c r="I690" s="348"/>
      <c r="J690" s="348"/>
      <c r="K690" s="348"/>
      <c r="L690" s="348"/>
      <c r="M690" s="348"/>
      <c r="N690" s="348"/>
      <c r="O690" s="348"/>
      <c r="P690" s="348"/>
      <c r="Q690" s="348"/>
      <c r="R690" s="348"/>
      <c r="S690" s="348"/>
      <c r="T690" s="348"/>
      <c r="U690" s="348"/>
      <c r="V690" s="348"/>
      <c r="W690" s="348"/>
      <c r="X690" s="348"/>
      <c r="Y690" s="348"/>
      <c r="Z690" s="348"/>
    </row>
    <row r="691" ht="14.25" customHeight="1">
      <c r="A691" s="348"/>
      <c r="B691" s="348"/>
      <c r="C691" s="348"/>
      <c r="D691" s="348"/>
      <c r="E691" s="348"/>
      <c r="F691" s="348"/>
      <c r="G691" s="348"/>
      <c r="H691" s="348"/>
      <c r="I691" s="348"/>
      <c r="J691" s="348"/>
      <c r="K691" s="348"/>
      <c r="L691" s="348"/>
      <c r="M691" s="348"/>
      <c r="N691" s="348"/>
      <c r="O691" s="348"/>
      <c r="P691" s="348"/>
      <c r="Q691" s="348"/>
      <c r="R691" s="348"/>
      <c r="S691" s="348"/>
      <c r="T691" s="348"/>
      <c r="U691" s="348"/>
      <c r="V691" s="348"/>
      <c r="W691" s="348"/>
      <c r="X691" s="348"/>
      <c r="Y691" s="348"/>
      <c r="Z691" s="348"/>
    </row>
    <row r="692" ht="14.25" customHeight="1">
      <c r="A692" s="348"/>
      <c r="B692" s="348"/>
      <c r="C692" s="348"/>
      <c r="D692" s="348"/>
      <c r="E692" s="348"/>
      <c r="F692" s="348"/>
      <c r="G692" s="348"/>
      <c r="H692" s="348"/>
      <c r="I692" s="348"/>
      <c r="J692" s="348"/>
      <c r="K692" s="348"/>
      <c r="L692" s="348"/>
      <c r="M692" s="348"/>
      <c r="N692" s="348"/>
      <c r="O692" s="348"/>
      <c r="P692" s="348"/>
      <c r="Q692" s="348"/>
      <c r="R692" s="348"/>
      <c r="S692" s="348"/>
      <c r="T692" s="348"/>
      <c r="U692" s="348"/>
      <c r="V692" s="348"/>
      <c r="W692" s="348"/>
      <c r="X692" s="348"/>
      <c r="Y692" s="348"/>
      <c r="Z692" s="348"/>
    </row>
    <row r="693" ht="14.25" customHeight="1">
      <c r="A693" s="348"/>
      <c r="B693" s="348"/>
      <c r="C693" s="348"/>
      <c r="D693" s="348"/>
      <c r="E693" s="348"/>
      <c r="F693" s="348"/>
      <c r="G693" s="348"/>
      <c r="H693" s="348"/>
      <c r="I693" s="348"/>
      <c r="J693" s="348"/>
      <c r="K693" s="348"/>
      <c r="L693" s="348"/>
      <c r="M693" s="348"/>
      <c r="N693" s="348"/>
      <c r="O693" s="348"/>
      <c r="P693" s="348"/>
      <c r="Q693" s="348"/>
      <c r="R693" s="348"/>
      <c r="S693" s="348"/>
      <c r="T693" s="348"/>
      <c r="U693" s="348"/>
      <c r="V693" s="348"/>
      <c r="W693" s="348"/>
      <c r="X693" s="348"/>
      <c r="Y693" s="348"/>
      <c r="Z693" s="348"/>
    </row>
    <row r="694" ht="14.25" customHeight="1">
      <c r="A694" s="348"/>
      <c r="B694" s="348"/>
      <c r="C694" s="348"/>
      <c r="D694" s="348"/>
      <c r="E694" s="348"/>
      <c r="F694" s="348"/>
      <c r="G694" s="348"/>
      <c r="H694" s="348"/>
      <c r="I694" s="348"/>
      <c r="J694" s="348"/>
      <c r="K694" s="348"/>
      <c r="L694" s="348"/>
      <c r="M694" s="348"/>
      <c r="N694" s="348"/>
      <c r="O694" s="348"/>
      <c r="P694" s="348"/>
      <c r="Q694" s="348"/>
      <c r="R694" s="348"/>
      <c r="S694" s="348"/>
      <c r="T694" s="348"/>
      <c r="U694" s="348"/>
      <c r="V694" s="348"/>
      <c r="W694" s="348"/>
      <c r="X694" s="348"/>
      <c r="Y694" s="348"/>
      <c r="Z694" s="348"/>
    </row>
    <row r="695" ht="14.25" customHeight="1">
      <c r="A695" s="348"/>
      <c r="B695" s="348"/>
      <c r="C695" s="348"/>
      <c r="D695" s="348"/>
      <c r="E695" s="348"/>
      <c r="F695" s="348"/>
      <c r="G695" s="348"/>
      <c r="H695" s="348"/>
      <c r="I695" s="348"/>
      <c r="J695" s="348"/>
      <c r="K695" s="348"/>
      <c r="L695" s="348"/>
      <c r="M695" s="348"/>
      <c r="N695" s="348"/>
      <c r="O695" s="348"/>
      <c r="P695" s="348"/>
      <c r="Q695" s="348"/>
      <c r="R695" s="348"/>
      <c r="S695" s="348"/>
      <c r="T695" s="348"/>
      <c r="U695" s="348"/>
      <c r="V695" s="348"/>
      <c r="W695" s="348"/>
      <c r="X695" s="348"/>
      <c r="Y695" s="348"/>
      <c r="Z695" s="348"/>
    </row>
    <row r="696" ht="14.25" customHeight="1">
      <c r="A696" s="348"/>
      <c r="B696" s="348"/>
      <c r="C696" s="348"/>
      <c r="D696" s="348"/>
      <c r="E696" s="348"/>
      <c r="F696" s="348"/>
      <c r="G696" s="348"/>
      <c r="H696" s="348"/>
      <c r="I696" s="348"/>
      <c r="J696" s="348"/>
      <c r="K696" s="348"/>
      <c r="L696" s="348"/>
      <c r="M696" s="348"/>
      <c r="N696" s="348"/>
      <c r="O696" s="348"/>
      <c r="P696" s="348"/>
      <c r="Q696" s="348"/>
      <c r="R696" s="348"/>
      <c r="S696" s="348"/>
      <c r="T696" s="348"/>
      <c r="U696" s="348"/>
      <c r="V696" s="348"/>
      <c r="W696" s="348"/>
      <c r="X696" s="348"/>
      <c r="Y696" s="348"/>
      <c r="Z696" s="348"/>
    </row>
    <row r="697" ht="14.25" customHeight="1">
      <c r="A697" s="348"/>
      <c r="B697" s="348"/>
      <c r="C697" s="348"/>
      <c r="D697" s="348"/>
      <c r="E697" s="348"/>
      <c r="F697" s="348"/>
      <c r="G697" s="348"/>
      <c r="H697" s="348"/>
      <c r="I697" s="348"/>
      <c r="J697" s="348"/>
      <c r="K697" s="348"/>
      <c r="L697" s="348"/>
      <c r="M697" s="348"/>
      <c r="N697" s="348"/>
      <c r="O697" s="348"/>
      <c r="P697" s="348"/>
      <c r="Q697" s="348"/>
      <c r="R697" s="348"/>
      <c r="S697" s="348"/>
      <c r="T697" s="348"/>
      <c r="U697" s="348"/>
      <c r="V697" s="348"/>
      <c r="W697" s="348"/>
      <c r="X697" s="348"/>
      <c r="Y697" s="348"/>
      <c r="Z697" s="348"/>
    </row>
    <row r="698" ht="14.25" customHeight="1">
      <c r="A698" s="348"/>
      <c r="B698" s="348"/>
      <c r="C698" s="348"/>
      <c r="D698" s="348"/>
      <c r="E698" s="348"/>
      <c r="F698" s="348"/>
      <c r="G698" s="348"/>
      <c r="H698" s="348"/>
      <c r="I698" s="348"/>
      <c r="J698" s="348"/>
      <c r="K698" s="348"/>
      <c r="L698" s="348"/>
      <c r="M698" s="348"/>
      <c r="N698" s="348"/>
      <c r="O698" s="348"/>
      <c r="P698" s="348"/>
      <c r="Q698" s="348"/>
      <c r="R698" s="348"/>
      <c r="S698" s="348"/>
      <c r="T698" s="348"/>
      <c r="U698" s="348"/>
      <c r="V698" s="348"/>
      <c r="W698" s="348"/>
      <c r="X698" s="348"/>
      <c r="Y698" s="348"/>
      <c r="Z698" s="348"/>
    </row>
    <row r="699" ht="14.25" customHeight="1">
      <c r="A699" s="348"/>
      <c r="B699" s="348"/>
      <c r="C699" s="348"/>
      <c r="D699" s="348"/>
      <c r="E699" s="348"/>
      <c r="F699" s="348"/>
      <c r="G699" s="348"/>
      <c r="H699" s="348"/>
      <c r="I699" s="348"/>
      <c r="J699" s="348"/>
      <c r="K699" s="348"/>
      <c r="L699" s="348"/>
      <c r="M699" s="348"/>
      <c r="N699" s="348"/>
      <c r="O699" s="348"/>
      <c r="P699" s="348"/>
      <c r="Q699" s="348"/>
      <c r="R699" s="348"/>
      <c r="S699" s="348"/>
      <c r="T699" s="348"/>
      <c r="U699" s="348"/>
      <c r="V699" s="348"/>
      <c r="W699" s="348"/>
      <c r="X699" s="348"/>
      <c r="Y699" s="348"/>
      <c r="Z699" s="348"/>
    </row>
    <row r="700" ht="14.25" customHeight="1">
      <c r="A700" s="348"/>
      <c r="B700" s="348"/>
      <c r="C700" s="348"/>
      <c r="D700" s="348"/>
      <c r="E700" s="348"/>
      <c r="F700" s="348"/>
      <c r="G700" s="348"/>
      <c r="H700" s="348"/>
      <c r="I700" s="348"/>
      <c r="J700" s="348"/>
      <c r="K700" s="348"/>
      <c r="L700" s="348"/>
      <c r="M700" s="348"/>
      <c r="N700" s="348"/>
      <c r="O700" s="348"/>
      <c r="P700" s="348"/>
      <c r="Q700" s="348"/>
      <c r="R700" s="348"/>
      <c r="S700" s="348"/>
      <c r="T700" s="348"/>
      <c r="U700" s="348"/>
      <c r="V700" s="348"/>
      <c r="W700" s="348"/>
      <c r="X700" s="348"/>
      <c r="Y700" s="348"/>
      <c r="Z700" s="348"/>
    </row>
    <row r="701" ht="14.25" customHeight="1">
      <c r="A701" s="348"/>
      <c r="B701" s="348"/>
      <c r="C701" s="348"/>
      <c r="D701" s="348"/>
      <c r="E701" s="348"/>
      <c r="F701" s="348"/>
      <c r="G701" s="348"/>
      <c r="H701" s="348"/>
      <c r="I701" s="348"/>
      <c r="J701" s="348"/>
      <c r="K701" s="348"/>
      <c r="L701" s="348"/>
      <c r="M701" s="348"/>
      <c r="N701" s="348"/>
      <c r="O701" s="348"/>
      <c r="P701" s="348"/>
      <c r="Q701" s="348"/>
      <c r="R701" s="348"/>
      <c r="S701" s="348"/>
      <c r="T701" s="348"/>
      <c r="U701" s="348"/>
      <c r="V701" s="348"/>
      <c r="W701" s="348"/>
      <c r="X701" s="348"/>
      <c r="Y701" s="348"/>
      <c r="Z701" s="348"/>
    </row>
    <row r="702" ht="14.25" customHeight="1">
      <c r="A702" s="348"/>
      <c r="B702" s="348"/>
      <c r="C702" s="348"/>
      <c r="D702" s="348"/>
      <c r="E702" s="348"/>
      <c r="F702" s="348"/>
      <c r="G702" s="348"/>
      <c r="H702" s="348"/>
      <c r="I702" s="348"/>
      <c r="J702" s="348"/>
      <c r="K702" s="348"/>
      <c r="L702" s="348"/>
      <c r="M702" s="348"/>
      <c r="N702" s="348"/>
      <c r="O702" s="348"/>
      <c r="P702" s="348"/>
      <c r="Q702" s="348"/>
      <c r="R702" s="348"/>
      <c r="S702" s="348"/>
      <c r="T702" s="348"/>
      <c r="U702" s="348"/>
      <c r="V702" s="348"/>
      <c r="W702" s="348"/>
      <c r="X702" s="348"/>
      <c r="Y702" s="348"/>
      <c r="Z702" s="348"/>
    </row>
    <row r="703" ht="14.25" customHeight="1">
      <c r="A703" s="348"/>
      <c r="B703" s="348"/>
      <c r="C703" s="348"/>
      <c r="D703" s="348"/>
      <c r="E703" s="348"/>
      <c r="F703" s="348"/>
      <c r="G703" s="348"/>
      <c r="H703" s="348"/>
      <c r="I703" s="348"/>
      <c r="J703" s="348"/>
      <c r="K703" s="348"/>
      <c r="L703" s="348"/>
      <c r="M703" s="348"/>
      <c r="N703" s="348"/>
      <c r="O703" s="348"/>
      <c r="P703" s="348"/>
      <c r="Q703" s="348"/>
      <c r="R703" s="348"/>
      <c r="S703" s="348"/>
      <c r="T703" s="348"/>
      <c r="U703" s="348"/>
      <c r="V703" s="348"/>
      <c r="W703" s="348"/>
      <c r="X703" s="348"/>
      <c r="Y703" s="348"/>
      <c r="Z703" s="348"/>
    </row>
    <row r="704" ht="14.25" customHeight="1">
      <c r="A704" s="348"/>
      <c r="B704" s="348"/>
      <c r="C704" s="348"/>
      <c r="D704" s="348"/>
      <c r="E704" s="348"/>
      <c r="F704" s="348"/>
      <c r="G704" s="348"/>
      <c r="H704" s="348"/>
      <c r="I704" s="348"/>
      <c r="J704" s="348"/>
      <c r="K704" s="348"/>
      <c r="L704" s="348"/>
      <c r="M704" s="348"/>
      <c r="N704" s="348"/>
      <c r="O704" s="348"/>
      <c r="P704" s="348"/>
      <c r="Q704" s="348"/>
      <c r="R704" s="348"/>
      <c r="S704" s="348"/>
      <c r="T704" s="348"/>
      <c r="U704" s="348"/>
      <c r="V704" s="348"/>
      <c r="W704" s="348"/>
      <c r="X704" s="348"/>
      <c r="Y704" s="348"/>
      <c r="Z704" s="348"/>
    </row>
    <row r="705" ht="14.25" customHeight="1">
      <c r="A705" s="348"/>
      <c r="B705" s="348"/>
      <c r="C705" s="348"/>
      <c r="D705" s="348"/>
      <c r="E705" s="348"/>
      <c r="F705" s="348"/>
      <c r="G705" s="348"/>
      <c r="H705" s="348"/>
      <c r="I705" s="348"/>
      <c r="J705" s="348"/>
      <c r="K705" s="348"/>
      <c r="L705" s="348"/>
      <c r="M705" s="348"/>
      <c r="N705" s="348"/>
      <c r="O705" s="348"/>
      <c r="P705" s="348"/>
      <c r="Q705" s="348"/>
      <c r="R705" s="348"/>
      <c r="S705" s="348"/>
      <c r="T705" s="348"/>
      <c r="U705" s="348"/>
      <c r="V705" s="348"/>
      <c r="W705" s="348"/>
      <c r="X705" s="348"/>
      <c r="Y705" s="348"/>
      <c r="Z705" s="348"/>
    </row>
    <row r="706" ht="14.25" customHeight="1">
      <c r="A706" s="348"/>
      <c r="B706" s="348"/>
      <c r="C706" s="348"/>
      <c r="D706" s="348"/>
      <c r="E706" s="348"/>
      <c r="F706" s="348"/>
      <c r="G706" s="348"/>
      <c r="H706" s="348"/>
      <c r="I706" s="348"/>
      <c r="J706" s="348"/>
      <c r="K706" s="348"/>
      <c r="L706" s="348"/>
      <c r="M706" s="348"/>
      <c r="N706" s="348"/>
      <c r="O706" s="348"/>
      <c r="P706" s="348"/>
      <c r="Q706" s="348"/>
      <c r="R706" s="348"/>
      <c r="S706" s="348"/>
      <c r="T706" s="348"/>
      <c r="U706" s="348"/>
      <c r="V706" s="348"/>
      <c r="W706" s="348"/>
      <c r="X706" s="348"/>
      <c r="Y706" s="348"/>
      <c r="Z706" s="348"/>
    </row>
    <row r="707" ht="14.25" customHeight="1">
      <c r="A707" s="348"/>
      <c r="B707" s="348"/>
      <c r="C707" s="348"/>
      <c r="D707" s="348"/>
      <c r="E707" s="348"/>
      <c r="F707" s="348"/>
      <c r="G707" s="348"/>
      <c r="H707" s="348"/>
      <c r="I707" s="348"/>
      <c r="J707" s="348"/>
      <c r="K707" s="348"/>
      <c r="L707" s="348"/>
      <c r="M707" s="348"/>
      <c r="N707" s="348"/>
      <c r="O707" s="348"/>
      <c r="P707" s="348"/>
      <c r="Q707" s="348"/>
      <c r="R707" s="348"/>
      <c r="S707" s="348"/>
      <c r="T707" s="348"/>
      <c r="U707" s="348"/>
      <c r="V707" s="348"/>
      <c r="W707" s="348"/>
      <c r="X707" s="348"/>
      <c r="Y707" s="348"/>
      <c r="Z707" s="348"/>
    </row>
    <row r="708" ht="14.25" customHeight="1">
      <c r="A708" s="348"/>
      <c r="B708" s="348"/>
      <c r="C708" s="348"/>
      <c r="D708" s="348"/>
      <c r="E708" s="348"/>
      <c r="F708" s="348"/>
      <c r="G708" s="348"/>
      <c r="H708" s="348"/>
      <c r="I708" s="348"/>
      <c r="J708" s="348"/>
      <c r="K708" s="348"/>
      <c r="L708" s="348"/>
      <c r="M708" s="348"/>
      <c r="N708" s="348"/>
      <c r="O708" s="348"/>
      <c r="P708" s="348"/>
      <c r="Q708" s="348"/>
      <c r="R708" s="348"/>
      <c r="S708" s="348"/>
      <c r="T708" s="348"/>
      <c r="U708" s="348"/>
      <c r="V708" s="348"/>
      <c r="W708" s="348"/>
      <c r="X708" s="348"/>
      <c r="Y708" s="348"/>
      <c r="Z708" s="348"/>
    </row>
    <row r="709" ht="14.25" customHeight="1">
      <c r="A709" s="348"/>
      <c r="B709" s="348"/>
      <c r="C709" s="348"/>
      <c r="D709" s="348"/>
      <c r="E709" s="348"/>
      <c r="F709" s="348"/>
      <c r="G709" s="348"/>
      <c r="H709" s="348"/>
      <c r="I709" s="348"/>
      <c r="J709" s="348"/>
      <c r="K709" s="348"/>
      <c r="L709" s="348"/>
      <c r="M709" s="348"/>
      <c r="N709" s="348"/>
      <c r="O709" s="348"/>
      <c r="P709" s="348"/>
      <c r="Q709" s="348"/>
      <c r="R709" s="348"/>
      <c r="S709" s="348"/>
      <c r="T709" s="348"/>
      <c r="U709" s="348"/>
      <c r="V709" s="348"/>
      <c r="W709" s="348"/>
      <c r="X709" s="348"/>
      <c r="Y709" s="348"/>
      <c r="Z709" s="348"/>
    </row>
    <row r="710" ht="14.25" customHeight="1">
      <c r="A710" s="348"/>
      <c r="B710" s="348"/>
      <c r="C710" s="348"/>
      <c r="D710" s="348"/>
      <c r="E710" s="348"/>
      <c r="F710" s="348"/>
      <c r="G710" s="348"/>
      <c r="H710" s="348"/>
      <c r="I710" s="348"/>
      <c r="J710" s="348"/>
      <c r="K710" s="348"/>
      <c r="L710" s="348"/>
      <c r="M710" s="348"/>
      <c r="N710" s="348"/>
      <c r="O710" s="348"/>
      <c r="P710" s="348"/>
      <c r="Q710" s="348"/>
      <c r="R710" s="348"/>
      <c r="S710" s="348"/>
      <c r="T710" s="348"/>
      <c r="U710" s="348"/>
      <c r="V710" s="348"/>
      <c r="W710" s="348"/>
      <c r="X710" s="348"/>
      <c r="Y710" s="348"/>
      <c r="Z710" s="348"/>
    </row>
    <row r="711" ht="14.25" customHeight="1">
      <c r="A711" s="348"/>
      <c r="B711" s="348"/>
      <c r="C711" s="348"/>
      <c r="D711" s="348"/>
      <c r="E711" s="348"/>
      <c r="F711" s="348"/>
      <c r="G711" s="348"/>
      <c r="H711" s="348"/>
      <c r="I711" s="348"/>
      <c r="J711" s="348"/>
      <c r="K711" s="348"/>
      <c r="L711" s="348"/>
      <c r="M711" s="348"/>
      <c r="N711" s="348"/>
      <c r="O711" s="348"/>
      <c r="P711" s="348"/>
      <c r="Q711" s="348"/>
      <c r="R711" s="348"/>
      <c r="S711" s="348"/>
      <c r="T711" s="348"/>
      <c r="U711" s="348"/>
      <c r="V711" s="348"/>
      <c r="W711" s="348"/>
      <c r="X711" s="348"/>
      <c r="Y711" s="348"/>
      <c r="Z711" s="348"/>
    </row>
    <row r="712" ht="14.25" customHeight="1">
      <c r="A712" s="348"/>
      <c r="B712" s="348"/>
      <c r="C712" s="348"/>
      <c r="D712" s="348"/>
      <c r="E712" s="348"/>
      <c r="F712" s="348"/>
      <c r="G712" s="348"/>
      <c r="H712" s="348"/>
      <c r="I712" s="348"/>
      <c r="J712" s="348"/>
      <c r="K712" s="348"/>
      <c r="L712" s="348"/>
      <c r="M712" s="348"/>
      <c r="N712" s="348"/>
      <c r="O712" s="348"/>
      <c r="P712" s="348"/>
      <c r="Q712" s="348"/>
      <c r="R712" s="348"/>
      <c r="S712" s="348"/>
      <c r="T712" s="348"/>
      <c r="U712" s="348"/>
      <c r="V712" s="348"/>
      <c r="W712" s="348"/>
      <c r="X712" s="348"/>
      <c r="Y712" s="348"/>
      <c r="Z712" s="348"/>
    </row>
    <row r="713" ht="14.25" customHeight="1">
      <c r="A713" s="348"/>
      <c r="B713" s="348"/>
      <c r="C713" s="348"/>
      <c r="D713" s="348"/>
      <c r="E713" s="348"/>
      <c r="F713" s="348"/>
      <c r="G713" s="348"/>
      <c r="H713" s="348"/>
      <c r="I713" s="348"/>
      <c r="J713" s="348"/>
      <c r="K713" s="348"/>
      <c r="L713" s="348"/>
      <c r="M713" s="348"/>
      <c r="N713" s="348"/>
      <c r="O713" s="348"/>
      <c r="P713" s="348"/>
      <c r="Q713" s="348"/>
      <c r="R713" s="348"/>
      <c r="S713" s="348"/>
      <c r="T713" s="348"/>
      <c r="U713" s="348"/>
      <c r="V713" s="348"/>
      <c r="W713" s="348"/>
      <c r="X713" s="348"/>
      <c r="Y713" s="348"/>
      <c r="Z713" s="348"/>
    </row>
    <row r="714" ht="14.25" customHeight="1">
      <c r="A714" s="348"/>
      <c r="B714" s="348"/>
      <c r="C714" s="348"/>
      <c r="D714" s="348"/>
      <c r="E714" s="348"/>
      <c r="F714" s="348"/>
      <c r="G714" s="348"/>
      <c r="H714" s="348"/>
      <c r="I714" s="348"/>
      <c r="J714" s="348"/>
      <c r="K714" s="348"/>
      <c r="L714" s="348"/>
      <c r="M714" s="348"/>
      <c r="N714" s="348"/>
      <c r="O714" s="348"/>
      <c r="P714" s="348"/>
      <c r="Q714" s="348"/>
      <c r="R714" s="348"/>
      <c r="S714" s="348"/>
      <c r="T714" s="348"/>
      <c r="U714" s="348"/>
      <c r="V714" s="348"/>
      <c r="W714" s="348"/>
      <c r="X714" s="348"/>
      <c r="Y714" s="348"/>
      <c r="Z714" s="348"/>
    </row>
    <row r="715" ht="14.25" customHeight="1">
      <c r="A715" s="348"/>
      <c r="B715" s="348"/>
      <c r="C715" s="348"/>
      <c r="D715" s="348"/>
      <c r="E715" s="348"/>
      <c r="F715" s="348"/>
      <c r="G715" s="348"/>
      <c r="H715" s="348"/>
      <c r="I715" s="348"/>
      <c r="J715" s="348"/>
      <c r="K715" s="348"/>
      <c r="L715" s="348"/>
      <c r="M715" s="348"/>
      <c r="N715" s="348"/>
      <c r="O715" s="348"/>
      <c r="P715" s="348"/>
      <c r="Q715" s="348"/>
      <c r="R715" s="348"/>
      <c r="S715" s="348"/>
      <c r="T715" s="348"/>
      <c r="U715" s="348"/>
      <c r="V715" s="348"/>
      <c r="W715" s="348"/>
      <c r="X715" s="348"/>
      <c r="Y715" s="348"/>
      <c r="Z715" s="348"/>
    </row>
    <row r="716" ht="14.25" customHeight="1">
      <c r="A716" s="348"/>
      <c r="B716" s="348"/>
      <c r="C716" s="348"/>
      <c r="D716" s="348"/>
      <c r="E716" s="348"/>
      <c r="F716" s="348"/>
      <c r="G716" s="348"/>
      <c r="H716" s="348"/>
      <c r="I716" s="348"/>
      <c r="J716" s="348"/>
      <c r="K716" s="348"/>
      <c r="L716" s="348"/>
      <c r="M716" s="348"/>
      <c r="N716" s="348"/>
      <c r="O716" s="348"/>
      <c r="P716" s="348"/>
      <c r="Q716" s="348"/>
      <c r="R716" s="348"/>
      <c r="S716" s="348"/>
      <c r="T716" s="348"/>
      <c r="U716" s="348"/>
      <c r="V716" s="348"/>
      <c r="W716" s="348"/>
      <c r="X716" s="348"/>
      <c r="Y716" s="348"/>
      <c r="Z716" s="348"/>
    </row>
    <row r="717" ht="14.25" customHeight="1">
      <c r="A717" s="348"/>
      <c r="B717" s="348"/>
      <c r="C717" s="348"/>
      <c r="D717" s="348"/>
      <c r="E717" s="348"/>
      <c r="F717" s="348"/>
      <c r="G717" s="348"/>
      <c r="H717" s="348"/>
      <c r="I717" s="348"/>
      <c r="J717" s="348"/>
      <c r="K717" s="348"/>
      <c r="L717" s="348"/>
      <c r="M717" s="348"/>
      <c r="N717" s="348"/>
      <c r="O717" s="348"/>
      <c r="P717" s="348"/>
      <c r="Q717" s="348"/>
      <c r="R717" s="348"/>
      <c r="S717" s="348"/>
      <c r="T717" s="348"/>
      <c r="U717" s="348"/>
      <c r="V717" s="348"/>
      <c r="W717" s="348"/>
      <c r="X717" s="348"/>
      <c r="Y717" s="348"/>
      <c r="Z717" s="348"/>
    </row>
    <row r="718" ht="14.25" customHeight="1">
      <c r="A718" s="348"/>
      <c r="B718" s="348"/>
      <c r="C718" s="348"/>
      <c r="D718" s="348"/>
      <c r="E718" s="348"/>
      <c r="F718" s="348"/>
      <c r="G718" s="348"/>
      <c r="H718" s="348"/>
      <c r="I718" s="348"/>
      <c r="J718" s="348"/>
      <c r="K718" s="348"/>
      <c r="L718" s="348"/>
      <c r="M718" s="348"/>
      <c r="N718" s="348"/>
      <c r="O718" s="348"/>
      <c r="P718" s="348"/>
      <c r="Q718" s="348"/>
      <c r="R718" s="348"/>
      <c r="S718" s="348"/>
      <c r="T718" s="348"/>
      <c r="U718" s="348"/>
      <c r="V718" s="348"/>
      <c r="W718" s="348"/>
      <c r="X718" s="348"/>
      <c r="Y718" s="348"/>
      <c r="Z718" s="348"/>
    </row>
    <row r="719" ht="14.25" customHeight="1">
      <c r="A719" s="348"/>
      <c r="B719" s="348"/>
      <c r="C719" s="348"/>
      <c r="D719" s="348"/>
      <c r="E719" s="348"/>
      <c r="F719" s="348"/>
      <c r="G719" s="348"/>
      <c r="H719" s="348"/>
      <c r="I719" s="348"/>
      <c r="J719" s="348"/>
      <c r="K719" s="348"/>
      <c r="L719" s="348"/>
      <c r="M719" s="348"/>
      <c r="N719" s="348"/>
      <c r="O719" s="348"/>
      <c r="P719" s="348"/>
      <c r="Q719" s="348"/>
      <c r="R719" s="348"/>
      <c r="S719" s="348"/>
      <c r="T719" s="348"/>
      <c r="U719" s="348"/>
      <c r="V719" s="348"/>
      <c r="W719" s="348"/>
      <c r="X719" s="348"/>
      <c r="Y719" s="348"/>
      <c r="Z719" s="348"/>
    </row>
    <row r="720" ht="14.25" customHeight="1">
      <c r="A720" s="348"/>
      <c r="B720" s="348"/>
      <c r="C720" s="348"/>
      <c r="D720" s="348"/>
      <c r="E720" s="348"/>
      <c r="F720" s="348"/>
      <c r="G720" s="348"/>
      <c r="H720" s="348"/>
      <c r="I720" s="348"/>
      <c r="J720" s="348"/>
      <c r="K720" s="348"/>
      <c r="L720" s="348"/>
      <c r="M720" s="348"/>
      <c r="N720" s="348"/>
      <c r="O720" s="348"/>
      <c r="P720" s="348"/>
      <c r="Q720" s="348"/>
      <c r="R720" s="348"/>
      <c r="S720" s="348"/>
      <c r="T720" s="348"/>
      <c r="U720" s="348"/>
      <c r="V720" s="348"/>
      <c r="W720" s="348"/>
      <c r="X720" s="348"/>
      <c r="Y720" s="348"/>
      <c r="Z720" s="348"/>
    </row>
    <row r="721" ht="14.25" customHeight="1">
      <c r="A721" s="348"/>
      <c r="B721" s="348"/>
      <c r="C721" s="348"/>
      <c r="D721" s="348"/>
      <c r="E721" s="348"/>
      <c r="F721" s="348"/>
      <c r="G721" s="348"/>
      <c r="H721" s="348"/>
      <c r="I721" s="348"/>
      <c r="J721" s="348"/>
      <c r="K721" s="348"/>
      <c r="L721" s="348"/>
      <c r="M721" s="348"/>
      <c r="N721" s="348"/>
      <c r="O721" s="348"/>
      <c r="P721" s="348"/>
      <c r="Q721" s="348"/>
      <c r="R721" s="348"/>
      <c r="S721" s="348"/>
      <c r="T721" s="348"/>
      <c r="U721" s="348"/>
      <c r="V721" s="348"/>
      <c r="W721" s="348"/>
      <c r="X721" s="348"/>
      <c r="Y721" s="348"/>
      <c r="Z721" s="348"/>
    </row>
    <row r="722" ht="14.25" customHeight="1">
      <c r="A722" s="348"/>
      <c r="B722" s="348"/>
      <c r="C722" s="348"/>
      <c r="D722" s="348"/>
      <c r="E722" s="348"/>
      <c r="F722" s="348"/>
      <c r="G722" s="348"/>
      <c r="H722" s="348"/>
      <c r="I722" s="348"/>
      <c r="J722" s="348"/>
      <c r="K722" s="348"/>
      <c r="L722" s="348"/>
      <c r="M722" s="348"/>
      <c r="N722" s="348"/>
      <c r="O722" s="348"/>
      <c r="P722" s="348"/>
      <c r="Q722" s="348"/>
      <c r="R722" s="348"/>
      <c r="S722" s="348"/>
      <c r="T722" s="348"/>
      <c r="U722" s="348"/>
      <c r="V722" s="348"/>
      <c r="W722" s="348"/>
      <c r="X722" s="348"/>
      <c r="Y722" s="348"/>
      <c r="Z722" s="348"/>
    </row>
    <row r="723" ht="14.25" customHeight="1">
      <c r="A723" s="348"/>
      <c r="B723" s="348"/>
      <c r="C723" s="348"/>
      <c r="D723" s="348"/>
      <c r="E723" s="348"/>
      <c r="F723" s="348"/>
      <c r="G723" s="348"/>
      <c r="H723" s="348"/>
      <c r="I723" s="348"/>
      <c r="J723" s="348"/>
      <c r="K723" s="348"/>
      <c r="L723" s="348"/>
      <c r="M723" s="348"/>
      <c r="N723" s="348"/>
      <c r="O723" s="348"/>
      <c r="P723" s="348"/>
      <c r="Q723" s="348"/>
      <c r="R723" s="348"/>
      <c r="S723" s="348"/>
      <c r="T723" s="348"/>
      <c r="U723" s="348"/>
      <c r="V723" s="348"/>
      <c r="W723" s="348"/>
      <c r="X723" s="348"/>
      <c r="Y723" s="348"/>
      <c r="Z723" s="348"/>
    </row>
    <row r="724" ht="14.25" customHeight="1">
      <c r="A724" s="348"/>
      <c r="B724" s="348"/>
      <c r="C724" s="348"/>
      <c r="D724" s="348"/>
      <c r="E724" s="348"/>
      <c r="F724" s="348"/>
      <c r="G724" s="348"/>
      <c r="H724" s="348"/>
      <c r="I724" s="348"/>
      <c r="J724" s="348"/>
      <c r="K724" s="348"/>
      <c r="L724" s="348"/>
      <c r="M724" s="348"/>
      <c r="N724" s="348"/>
      <c r="O724" s="348"/>
      <c r="P724" s="348"/>
      <c r="Q724" s="348"/>
      <c r="R724" s="348"/>
      <c r="S724" s="348"/>
      <c r="T724" s="348"/>
      <c r="U724" s="348"/>
      <c r="V724" s="348"/>
      <c r="W724" s="348"/>
      <c r="X724" s="348"/>
      <c r="Y724" s="348"/>
      <c r="Z724" s="348"/>
    </row>
    <row r="725" ht="14.25" customHeight="1">
      <c r="A725" s="348"/>
      <c r="B725" s="348"/>
      <c r="C725" s="348"/>
      <c r="D725" s="348"/>
      <c r="E725" s="348"/>
      <c r="F725" s="348"/>
      <c r="G725" s="348"/>
      <c r="H725" s="348"/>
      <c r="I725" s="348"/>
      <c r="J725" s="348"/>
      <c r="K725" s="348"/>
      <c r="L725" s="348"/>
      <c r="M725" s="348"/>
      <c r="N725" s="348"/>
      <c r="O725" s="348"/>
      <c r="P725" s="348"/>
      <c r="Q725" s="348"/>
      <c r="R725" s="348"/>
      <c r="S725" s="348"/>
      <c r="T725" s="348"/>
      <c r="U725" s="348"/>
      <c r="V725" s="348"/>
      <c r="W725" s="348"/>
      <c r="X725" s="348"/>
      <c r="Y725" s="348"/>
      <c r="Z725" s="348"/>
    </row>
    <row r="726" ht="14.25" customHeight="1">
      <c r="A726" s="348"/>
      <c r="B726" s="348"/>
      <c r="C726" s="348"/>
      <c r="D726" s="348"/>
      <c r="E726" s="348"/>
      <c r="F726" s="348"/>
      <c r="G726" s="348"/>
      <c r="H726" s="348"/>
      <c r="I726" s="348"/>
      <c r="J726" s="348"/>
      <c r="K726" s="348"/>
      <c r="L726" s="348"/>
      <c r="M726" s="348"/>
      <c r="N726" s="348"/>
      <c r="O726" s="348"/>
      <c r="P726" s="348"/>
      <c r="Q726" s="348"/>
      <c r="R726" s="348"/>
      <c r="S726" s="348"/>
      <c r="T726" s="348"/>
      <c r="U726" s="348"/>
      <c r="V726" s="348"/>
      <c r="W726" s="348"/>
      <c r="X726" s="348"/>
      <c r="Y726" s="348"/>
      <c r="Z726" s="348"/>
    </row>
    <row r="727" ht="14.25" customHeight="1">
      <c r="A727" s="348"/>
      <c r="B727" s="348"/>
      <c r="C727" s="348"/>
      <c r="D727" s="348"/>
      <c r="E727" s="348"/>
      <c r="F727" s="348"/>
      <c r="G727" s="348"/>
      <c r="H727" s="348"/>
      <c r="I727" s="348"/>
      <c r="J727" s="348"/>
      <c r="K727" s="348"/>
      <c r="L727" s="348"/>
      <c r="M727" s="348"/>
      <c r="N727" s="348"/>
      <c r="O727" s="348"/>
      <c r="P727" s="348"/>
      <c r="Q727" s="348"/>
      <c r="R727" s="348"/>
      <c r="S727" s="348"/>
      <c r="T727" s="348"/>
      <c r="U727" s="348"/>
      <c r="V727" s="348"/>
      <c r="W727" s="348"/>
      <c r="X727" s="348"/>
      <c r="Y727" s="348"/>
      <c r="Z727" s="348"/>
    </row>
    <row r="728" ht="14.25" customHeight="1">
      <c r="A728" s="348"/>
      <c r="B728" s="348"/>
      <c r="C728" s="348"/>
      <c r="D728" s="348"/>
      <c r="E728" s="348"/>
      <c r="F728" s="348"/>
      <c r="G728" s="348"/>
      <c r="H728" s="348"/>
      <c r="I728" s="348"/>
      <c r="J728" s="348"/>
      <c r="K728" s="348"/>
      <c r="L728" s="348"/>
      <c r="M728" s="348"/>
      <c r="N728" s="348"/>
      <c r="O728" s="348"/>
      <c r="P728" s="348"/>
      <c r="Q728" s="348"/>
      <c r="R728" s="348"/>
      <c r="S728" s="348"/>
      <c r="T728" s="348"/>
      <c r="U728" s="348"/>
      <c r="V728" s="348"/>
      <c r="W728" s="348"/>
      <c r="X728" s="348"/>
      <c r="Y728" s="348"/>
      <c r="Z728" s="348"/>
    </row>
    <row r="729" ht="14.25" customHeight="1">
      <c r="A729" s="348"/>
      <c r="B729" s="348"/>
      <c r="C729" s="348"/>
      <c r="D729" s="348"/>
      <c r="E729" s="348"/>
      <c r="F729" s="348"/>
      <c r="G729" s="348"/>
      <c r="H729" s="348"/>
      <c r="I729" s="348"/>
      <c r="J729" s="348"/>
      <c r="K729" s="348"/>
      <c r="L729" s="348"/>
      <c r="M729" s="348"/>
      <c r="N729" s="348"/>
      <c r="O729" s="348"/>
      <c r="P729" s="348"/>
      <c r="Q729" s="348"/>
      <c r="R729" s="348"/>
      <c r="S729" s="348"/>
      <c r="T729" s="348"/>
      <c r="U729" s="348"/>
      <c r="V729" s="348"/>
      <c r="W729" s="348"/>
      <c r="X729" s="348"/>
      <c r="Y729" s="348"/>
      <c r="Z729" s="348"/>
    </row>
    <row r="730" ht="14.25" customHeight="1">
      <c r="A730" s="348"/>
      <c r="B730" s="348"/>
      <c r="C730" s="348"/>
      <c r="D730" s="348"/>
      <c r="E730" s="348"/>
      <c r="F730" s="348"/>
      <c r="G730" s="348"/>
      <c r="H730" s="348"/>
      <c r="I730" s="348"/>
      <c r="J730" s="348"/>
      <c r="K730" s="348"/>
      <c r="L730" s="348"/>
      <c r="M730" s="348"/>
      <c r="N730" s="348"/>
      <c r="O730" s="348"/>
      <c r="P730" s="348"/>
      <c r="Q730" s="348"/>
      <c r="R730" s="348"/>
      <c r="S730" s="348"/>
      <c r="T730" s="348"/>
      <c r="U730" s="348"/>
      <c r="V730" s="348"/>
      <c r="W730" s="348"/>
      <c r="X730" s="348"/>
      <c r="Y730" s="348"/>
      <c r="Z730" s="348"/>
    </row>
    <row r="731" ht="14.25" customHeight="1">
      <c r="A731" s="348"/>
      <c r="B731" s="348"/>
      <c r="C731" s="348"/>
      <c r="D731" s="348"/>
      <c r="E731" s="348"/>
      <c r="F731" s="348"/>
      <c r="G731" s="348"/>
      <c r="H731" s="348"/>
      <c r="I731" s="348"/>
      <c r="J731" s="348"/>
      <c r="K731" s="348"/>
      <c r="L731" s="348"/>
      <c r="M731" s="348"/>
      <c r="N731" s="348"/>
      <c r="O731" s="348"/>
      <c r="P731" s="348"/>
      <c r="Q731" s="348"/>
      <c r="R731" s="348"/>
      <c r="S731" s="348"/>
      <c r="T731" s="348"/>
      <c r="U731" s="348"/>
      <c r="V731" s="348"/>
      <c r="W731" s="348"/>
      <c r="X731" s="348"/>
      <c r="Y731" s="348"/>
      <c r="Z731" s="348"/>
    </row>
    <row r="732" ht="14.25" customHeight="1">
      <c r="A732" s="348"/>
      <c r="B732" s="348"/>
      <c r="C732" s="348"/>
      <c r="D732" s="348"/>
      <c r="E732" s="348"/>
      <c r="F732" s="348"/>
      <c r="G732" s="348"/>
      <c r="H732" s="348"/>
      <c r="I732" s="348"/>
      <c r="J732" s="348"/>
      <c r="K732" s="348"/>
      <c r="L732" s="348"/>
      <c r="M732" s="348"/>
      <c r="N732" s="348"/>
      <c r="O732" s="348"/>
      <c r="P732" s="348"/>
      <c r="Q732" s="348"/>
      <c r="R732" s="348"/>
      <c r="S732" s="348"/>
      <c r="T732" s="348"/>
      <c r="U732" s="348"/>
      <c r="V732" s="348"/>
      <c r="W732" s="348"/>
      <c r="X732" s="348"/>
      <c r="Y732" s="348"/>
      <c r="Z732" s="348"/>
    </row>
    <row r="733" ht="14.25" customHeight="1">
      <c r="A733" s="348"/>
      <c r="B733" s="348"/>
      <c r="C733" s="348"/>
      <c r="D733" s="348"/>
      <c r="E733" s="348"/>
      <c r="F733" s="348"/>
      <c r="G733" s="348"/>
      <c r="H733" s="348"/>
      <c r="I733" s="348"/>
      <c r="J733" s="348"/>
      <c r="K733" s="348"/>
      <c r="L733" s="348"/>
      <c r="M733" s="348"/>
      <c r="N733" s="348"/>
      <c r="O733" s="348"/>
      <c r="P733" s="348"/>
      <c r="Q733" s="348"/>
      <c r="R733" s="348"/>
      <c r="S733" s="348"/>
      <c r="T733" s="348"/>
      <c r="U733" s="348"/>
      <c r="V733" s="348"/>
      <c r="W733" s="348"/>
      <c r="X733" s="348"/>
      <c r="Y733" s="348"/>
      <c r="Z733" s="348"/>
    </row>
    <row r="734" ht="14.25" customHeight="1">
      <c r="A734" s="348"/>
      <c r="B734" s="348"/>
      <c r="C734" s="348"/>
      <c r="D734" s="348"/>
      <c r="E734" s="348"/>
      <c r="F734" s="348"/>
      <c r="G734" s="348"/>
      <c r="H734" s="348"/>
      <c r="I734" s="348"/>
      <c r="J734" s="348"/>
      <c r="K734" s="348"/>
      <c r="L734" s="348"/>
      <c r="M734" s="348"/>
      <c r="N734" s="348"/>
      <c r="O734" s="348"/>
      <c r="P734" s="348"/>
      <c r="Q734" s="348"/>
      <c r="R734" s="348"/>
      <c r="S734" s="348"/>
      <c r="T734" s="348"/>
      <c r="U734" s="348"/>
      <c r="V734" s="348"/>
      <c r="W734" s="348"/>
      <c r="X734" s="348"/>
      <c r="Y734" s="348"/>
      <c r="Z734" s="348"/>
    </row>
    <row r="735" ht="14.25" customHeight="1">
      <c r="A735" s="348"/>
      <c r="B735" s="348"/>
      <c r="C735" s="348"/>
      <c r="D735" s="348"/>
      <c r="E735" s="348"/>
      <c r="F735" s="348"/>
      <c r="G735" s="348"/>
      <c r="H735" s="348"/>
      <c r="I735" s="348"/>
      <c r="J735" s="348"/>
      <c r="K735" s="348"/>
      <c r="L735" s="348"/>
      <c r="M735" s="348"/>
      <c r="N735" s="348"/>
      <c r="O735" s="348"/>
      <c r="P735" s="348"/>
      <c r="Q735" s="348"/>
      <c r="R735" s="348"/>
      <c r="S735" s="348"/>
      <c r="T735" s="348"/>
      <c r="U735" s="348"/>
      <c r="V735" s="348"/>
      <c r="W735" s="348"/>
      <c r="X735" s="348"/>
      <c r="Y735" s="348"/>
      <c r="Z735" s="348"/>
    </row>
    <row r="736" ht="14.25" customHeight="1">
      <c r="A736" s="348"/>
      <c r="B736" s="348"/>
      <c r="C736" s="348"/>
      <c r="D736" s="348"/>
      <c r="E736" s="348"/>
      <c r="F736" s="348"/>
      <c r="G736" s="348"/>
      <c r="H736" s="348"/>
      <c r="I736" s="348"/>
      <c r="J736" s="348"/>
      <c r="K736" s="348"/>
      <c r="L736" s="348"/>
      <c r="M736" s="348"/>
      <c r="N736" s="348"/>
      <c r="O736" s="348"/>
      <c r="P736" s="348"/>
      <c r="Q736" s="348"/>
      <c r="R736" s="348"/>
      <c r="S736" s="348"/>
      <c r="T736" s="348"/>
      <c r="U736" s="348"/>
      <c r="V736" s="348"/>
      <c r="W736" s="348"/>
      <c r="X736" s="348"/>
      <c r="Y736" s="348"/>
      <c r="Z736" s="348"/>
    </row>
    <row r="737" ht="14.25" customHeight="1">
      <c r="A737" s="348"/>
      <c r="B737" s="348"/>
      <c r="C737" s="348"/>
      <c r="D737" s="348"/>
      <c r="E737" s="348"/>
      <c r="F737" s="348"/>
      <c r="G737" s="348"/>
      <c r="H737" s="348"/>
      <c r="I737" s="348"/>
      <c r="J737" s="348"/>
      <c r="K737" s="348"/>
      <c r="L737" s="348"/>
      <c r="M737" s="348"/>
      <c r="N737" s="348"/>
      <c r="O737" s="348"/>
      <c r="P737" s="348"/>
      <c r="Q737" s="348"/>
      <c r="R737" s="348"/>
      <c r="S737" s="348"/>
      <c r="T737" s="348"/>
      <c r="U737" s="348"/>
      <c r="V737" s="348"/>
      <c r="W737" s="348"/>
      <c r="X737" s="348"/>
      <c r="Y737" s="348"/>
      <c r="Z737" s="348"/>
    </row>
    <row r="738" ht="14.25" customHeight="1">
      <c r="A738" s="348"/>
      <c r="B738" s="348"/>
      <c r="C738" s="348"/>
      <c r="D738" s="348"/>
      <c r="E738" s="348"/>
      <c r="F738" s="348"/>
      <c r="G738" s="348"/>
      <c r="H738" s="348"/>
      <c r="I738" s="348"/>
      <c r="J738" s="348"/>
      <c r="K738" s="348"/>
      <c r="L738" s="348"/>
      <c r="M738" s="348"/>
      <c r="N738" s="348"/>
      <c r="O738" s="348"/>
      <c r="P738" s="348"/>
      <c r="Q738" s="348"/>
      <c r="R738" s="348"/>
      <c r="S738" s="348"/>
      <c r="T738" s="348"/>
      <c r="U738" s="348"/>
      <c r="V738" s="348"/>
      <c r="W738" s="348"/>
      <c r="X738" s="348"/>
      <c r="Y738" s="348"/>
      <c r="Z738" s="348"/>
    </row>
    <row r="739" ht="14.25" customHeight="1">
      <c r="A739" s="348"/>
      <c r="B739" s="348"/>
      <c r="C739" s="348"/>
      <c r="D739" s="348"/>
      <c r="E739" s="348"/>
      <c r="F739" s="348"/>
      <c r="G739" s="348"/>
      <c r="H739" s="348"/>
      <c r="I739" s="348"/>
      <c r="J739" s="348"/>
      <c r="K739" s="348"/>
      <c r="L739" s="348"/>
      <c r="M739" s="348"/>
      <c r="N739" s="348"/>
      <c r="O739" s="348"/>
      <c r="P739" s="348"/>
      <c r="Q739" s="348"/>
      <c r="R739" s="348"/>
      <c r="S739" s="348"/>
      <c r="T739" s="348"/>
      <c r="U739" s="348"/>
      <c r="V739" s="348"/>
      <c r="W739" s="348"/>
      <c r="X739" s="348"/>
      <c r="Y739" s="348"/>
      <c r="Z739" s="348"/>
    </row>
    <row r="740" ht="14.25" customHeight="1">
      <c r="A740" s="348"/>
      <c r="B740" s="348"/>
      <c r="C740" s="348"/>
      <c r="D740" s="348"/>
      <c r="E740" s="348"/>
      <c r="F740" s="348"/>
      <c r="G740" s="348"/>
      <c r="H740" s="348"/>
      <c r="I740" s="348"/>
      <c r="J740" s="348"/>
      <c r="K740" s="348"/>
      <c r="L740" s="348"/>
      <c r="M740" s="348"/>
      <c r="N740" s="348"/>
      <c r="O740" s="348"/>
      <c r="P740" s="348"/>
      <c r="Q740" s="348"/>
      <c r="R740" s="348"/>
      <c r="S740" s="348"/>
      <c r="T740" s="348"/>
      <c r="U740" s="348"/>
      <c r="V740" s="348"/>
      <c r="W740" s="348"/>
      <c r="X740" s="348"/>
      <c r="Y740" s="348"/>
      <c r="Z740" s="348"/>
    </row>
    <row r="741" ht="14.25" customHeight="1">
      <c r="A741" s="348"/>
      <c r="B741" s="348"/>
      <c r="C741" s="348"/>
      <c r="D741" s="348"/>
      <c r="E741" s="348"/>
      <c r="F741" s="348"/>
      <c r="G741" s="348"/>
      <c r="H741" s="348"/>
      <c r="I741" s="348"/>
      <c r="J741" s="348"/>
      <c r="K741" s="348"/>
      <c r="L741" s="348"/>
      <c r="M741" s="348"/>
      <c r="N741" s="348"/>
      <c r="O741" s="348"/>
      <c r="P741" s="348"/>
      <c r="Q741" s="348"/>
      <c r="R741" s="348"/>
      <c r="S741" s="348"/>
      <c r="T741" s="348"/>
      <c r="U741" s="348"/>
      <c r="V741" s="348"/>
      <c r="W741" s="348"/>
      <c r="X741" s="348"/>
      <c r="Y741" s="348"/>
      <c r="Z741" s="348"/>
    </row>
    <row r="742" ht="14.25" customHeight="1">
      <c r="A742" s="348"/>
      <c r="B742" s="348"/>
      <c r="C742" s="348"/>
      <c r="D742" s="348"/>
      <c r="E742" s="348"/>
      <c r="F742" s="348"/>
      <c r="G742" s="348"/>
      <c r="H742" s="348"/>
      <c r="I742" s="348"/>
      <c r="J742" s="348"/>
      <c r="K742" s="348"/>
      <c r="L742" s="348"/>
      <c r="M742" s="348"/>
      <c r="N742" s="348"/>
      <c r="O742" s="348"/>
      <c r="P742" s="348"/>
      <c r="Q742" s="348"/>
      <c r="R742" s="348"/>
      <c r="S742" s="348"/>
      <c r="T742" s="348"/>
      <c r="U742" s="348"/>
      <c r="V742" s="348"/>
      <c r="W742" s="348"/>
      <c r="X742" s="348"/>
      <c r="Y742" s="348"/>
      <c r="Z742" s="348"/>
    </row>
    <row r="743" ht="14.25" customHeight="1">
      <c r="A743" s="348"/>
      <c r="B743" s="348"/>
      <c r="C743" s="348"/>
      <c r="D743" s="348"/>
      <c r="E743" s="348"/>
      <c r="F743" s="348"/>
      <c r="G743" s="348"/>
      <c r="H743" s="348"/>
      <c r="I743" s="348"/>
      <c r="J743" s="348"/>
      <c r="K743" s="348"/>
      <c r="L743" s="348"/>
      <c r="M743" s="348"/>
      <c r="N743" s="348"/>
      <c r="O743" s="348"/>
      <c r="P743" s="348"/>
      <c r="Q743" s="348"/>
      <c r="R743" s="348"/>
      <c r="S743" s="348"/>
      <c r="T743" s="348"/>
      <c r="U743" s="348"/>
      <c r="V743" s="348"/>
      <c r="W743" s="348"/>
      <c r="X743" s="348"/>
      <c r="Y743" s="348"/>
      <c r="Z743" s="348"/>
    </row>
    <row r="744" ht="14.25" customHeight="1">
      <c r="A744" s="348"/>
      <c r="B744" s="348"/>
      <c r="C744" s="348"/>
      <c r="D744" s="348"/>
      <c r="E744" s="348"/>
      <c r="F744" s="348"/>
      <c r="G744" s="348"/>
      <c r="H744" s="348"/>
      <c r="I744" s="348"/>
      <c r="J744" s="348"/>
      <c r="K744" s="348"/>
      <c r="L744" s="348"/>
      <c r="M744" s="348"/>
      <c r="N744" s="348"/>
      <c r="O744" s="348"/>
      <c r="P744" s="348"/>
      <c r="Q744" s="348"/>
      <c r="R744" s="348"/>
      <c r="S744" s="348"/>
      <c r="T744" s="348"/>
      <c r="U744" s="348"/>
      <c r="V744" s="348"/>
      <c r="W744" s="348"/>
      <c r="X744" s="348"/>
      <c r="Y744" s="348"/>
      <c r="Z744" s="348"/>
    </row>
    <row r="745" ht="14.25" customHeight="1">
      <c r="A745" s="348"/>
      <c r="B745" s="348"/>
      <c r="C745" s="348"/>
      <c r="D745" s="348"/>
      <c r="E745" s="348"/>
      <c r="F745" s="348"/>
      <c r="G745" s="348"/>
      <c r="H745" s="348"/>
      <c r="I745" s="348"/>
      <c r="J745" s="348"/>
      <c r="K745" s="348"/>
      <c r="L745" s="348"/>
      <c r="M745" s="348"/>
      <c r="N745" s="348"/>
      <c r="O745" s="348"/>
      <c r="P745" s="348"/>
      <c r="Q745" s="348"/>
      <c r="R745" s="348"/>
      <c r="S745" s="348"/>
      <c r="T745" s="348"/>
      <c r="U745" s="348"/>
      <c r="V745" s="348"/>
      <c r="W745" s="348"/>
      <c r="X745" s="348"/>
      <c r="Y745" s="348"/>
      <c r="Z745" s="348"/>
    </row>
    <row r="746" ht="14.25" customHeight="1">
      <c r="A746" s="348"/>
      <c r="B746" s="348"/>
      <c r="C746" s="348"/>
      <c r="D746" s="348"/>
      <c r="E746" s="348"/>
      <c r="F746" s="348"/>
      <c r="G746" s="348"/>
      <c r="H746" s="348"/>
      <c r="I746" s="348"/>
      <c r="J746" s="348"/>
      <c r="K746" s="348"/>
      <c r="L746" s="348"/>
      <c r="M746" s="348"/>
      <c r="N746" s="348"/>
      <c r="O746" s="348"/>
      <c r="P746" s="348"/>
      <c r="Q746" s="348"/>
      <c r="R746" s="348"/>
      <c r="S746" s="348"/>
      <c r="T746" s="348"/>
      <c r="U746" s="348"/>
      <c r="V746" s="348"/>
      <c r="W746" s="348"/>
      <c r="X746" s="348"/>
      <c r="Y746" s="348"/>
      <c r="Z746" s="348"/>
    </row>
    <row r="747" ht="14.25" customHeight="1">
      <c r="A747" s="348"/>
      <c r="B747" s="348"/>
      <c r="C747" s="348"/>
      <c r="D747" s="348"/>
      <c r="E747" s="348"/>
      <c r="F747" s="348"/>
      <c r="G747" s="348"/>
      <c r="H747" s="348"/>
      <c r="I747" s="348"/>
      <c r="J747" s="348"/>
      <c r="K747" s="348"/>
      <c r="L747" s="348"/>
      <c r="M747" s="348"/>
      <c r="N747" s="348"/>
      <c r="O747" s="348"/>
      <c r="P747" s="348"/>
      <c r="Q747" s="348"/>
      <c r="R747" s="348"/>
      <c r="S747" s="348"/>
      <c r="T747" s="348"/>
      <c r="U747" s="348"/>
      <c r="V747" s="348"/>
      <c r="W747" s="348"/>
      <c r="X747" s="348"/>
      <c r="Y747" s="348"/>
      <c r="Z747" s="348"/>
    </row>
    <row r="748" ht="14.25" customHeight="1">
      <c r="A748" s="348"/>
      <c r="B748" s="348"/>
      <c r="C748" s="348"/>
      <c r="D748" s="348"/>
      <c r="E748" s="348"/>
      <c r="F748" s="348"/>
      <c r="G748" s="348"/>
      <c r="H748" s="348"/>
      <c r="I748" s="348"/>
      <c r="J748" s="348"/>
      <c r="K748" s="348"/>
      <c r="L748" s="348"/>
      <c r="M748" s="348"/>
      <c r="N748" s="348"/>
      <c r="O748" s="348"/>
      <c r="P748" s="348"/>
      <c r="Q748" s="348"/>
      <c r="R748" s="348"/>
      <c r="S748" s="348"/>
      <c r="T748" s="348"/>
      <c r="U748" s="348"/>
      <c r="V748" s="348"/>
      <c r="W748" s="348"/>
      <c r="X748" s="348"/>
      <c r="Y748" s="348"/>
      <c r="Z748" s="348"/>
    </row>
    <row r="749" ht="14.25" customHeight="1">
      <c r="A749" s="348"/>
      <c r="B749" s="348"/>
      <c r="C749" s="348"/>
      <c r="D749" s="348"/>
      <c r="E749" s="348"/>
      <c r="F749" s="348"/>
      <c r="G749" s="348"/>
      <c r="H749" s="348"/>
      <c r="I749" s="348"/>
      <c r="J749" s="348"/>
      <c r="K749" s="348"/>
      <c r="L749" s="348"/>
      <c r="M749" s="348"/>
      <c r="N749" s="348"/>
      <c r="O749" s="348"/>
      <c r="P749" s="348"/>
      <c r="Q749" s="348"/>
      <c r="R749" s="348"/>
      <c r="S749" s="348"/>
      <c r="T749" s="348"/>
      <c r="U749" s="348"/>
      <c r="V749" s="348"/>
      <c r="W749" s="348"/>
      <c r="X749" s="348"/>
      <c r="Y749" s="348"/>
      <c r="Z749" s="348"/>
    </row>
    <row r="750" ht="14.25" customHeight="1">
      <c r="A750" s="348"/>
      <c r="B750" s="348"/>
      <c r="C750" s="348"/>
      <c r="D750" s="348"/>
      <c r="E750" s="348"/>
      <c r="F750" s="348"/>
      <c r="G750" s="348"/>
      <c r="H750" s="348"/>
      <c r="I750" s="348"/>
      <c r="J750" s="348"/>
      <c r="K750" s="348"/>
      <c r="L750" s="348"/>
      <c r="M750" s="348"/>
      <c r="N750" s="348"/>
      <c r="O750" s="348"/>
      <c r="P750" s="348"/>
      <c r="Q750" s="348"/>
      <c r="R750" s="348"/>
      <c r="S750" s="348"/>
      <c r="T750" s="348"/>
      <c r="U750" s="348"/>
      <c r="V750" s="348"/>
      <c r="W750" s="348"/>
      <c r="X750" s="348"/>
      <c r="Y750" s="348"/>
      <c r="Z750" s="348"/>
    </row>
    <row r="751" ht="14.25" customHeight="1">
      <c r="A751" s="348"/>
      <c r="B751" s="348"/>
      <c r="C751" s="348"/>
      <c r="D751" s="348"/>
      <c r="E751" s="348"/>
      <c r="F751" s="348"/>
      <c r="G751" s="348"/>
      <c r="H751" s="348"/>
      <c r="I751" s="348"/>
      <c r="J751" s="348"/>
      <c r="K751" s="348"/>
      <c r="L751" s="348"/>
      <c r="M751" s="348"/>
      <c r="N751" s="348"/>
      <c r="O751" s="348"/>
      <c r="P751" s="348"/>
      <c r="Q751" s="348"/>
      <c r="R751" s="348"/>
      <c r="S751" s="348"/>
      <c r="T751" s="348"/>
      <c r="U751" s="348"/>
      <c r="V751" s="348"/>
      <c r="W751" s="348"/>
      <c r="X751" s="348"/>
      <c r="Y751" s="348"/>
      <c r="Z751" s="348"/>
    </row>
    <row r="752" ht="14.25" customHeight="1">
      <c r="A752" s="348"/>
      <c r="B752" s="348"/>
      <c r="C752" s="348"/>
      <c r="D752" s="348"/>
      <c r="E752" s="348"/>
      <c r="F752" s="348"/>
      <c r="G752" s="348"/>
      <c r="H752" s="348"/>
      <c r="I752" s="348"/>
      <c r="J752" s="348"/>
      <c r="K752" s="348"/>
      <c r="L752" s="348"/>
      <c r="M752" s="348"/>
      <c r="N752" s="348"/>
      <c r="O752" s="348"/>
      <c r="P752" s="348"/>
      <c r="Q752" s="348"/>
      <c r="R752" s="348"/>
      <c r="S752" s="348"/>
      <c r="T752" s="348"/>
      <c r="U752" s="348"/>
      <c r="V752" s="348"/>
      <c r="W752" s="348"/>
      <c r="X752" s="348"/>
      <c r="Y752" s="348"/>
      <c r="Z752" s="348"/>
    </row>
    <row r="753" ht="14.25" customHeight="1">
      <c r="A753" s="348"/>
      <c r="B753" s="348"/>
      <c r="C753" s="348"/>
      <c r="D753" s="348"/>
      <c r="E753" s="348"/>
      <c r="F753" s="348"/>
      <c r="G753" s="348"/>
      <c r="H753" s="348"/>
      <c r="I753" s="348"/>
      <c r="J753" s="348"/>
      <c r="K753" s="348"/>
      <c r="L753" s="348"/>
      <c r="M753" s="348"/>
      <c r="N753" s="348"/>
      <c r="O753" s="348"/>
      <c r="P753" s="348"/>
      <c r="Q753" s="348"/>
      <c r="R753" s="348"/>
      <c r="S753" s="348"/>
      <c r="T753" s="348"/>
      <c r="U753" s="348"/>
      <c r="V753" s="348"/>
      <c r="W753" s="348"/>
      <c r="X753" s="348"/>
      <c r="Y753" s="348"/>
      <c r="Z753" s="348"/>
    </row>
    <row r="754" ht="14.25" customHeight="1">
      <c r="A754" s="348"/>
      <c r="B754" s="348"/>
      <c r="C754" s="348"/>
      <c r="D754" s="348"/>
      <c r="E754" s="348"/>
      <c r="F754" s="348"/>
      <c r="G754" s="348"/>
      <c r="H754" s="348"/>
      <c r="I754" s="348"/>
      <c r="J754" s="348"/>
      <c r="K754" s="348"/>
      <c r="L754" s="348"/>
      <c r="M754" s="348"/>
      <c r="N754" s="348"/>
      <c r="O754" s="348"/>
      <c r="P754" s="348"/>
      <c r="Q754" s="348"/>
      <c r="R754" s="348"/>
      <c r="S754" s="348"/>
      <c r="T754" s="348"/>
      <c r="U754" s="348"/>
      <c r="V754" s="348"/>
      <c r="W754" s="348"/>
      <c r="X754" s="348"/>
      <c r="Y754" s="348"/>
      <c r="Z754" s="348"/>
    </row>
    <row r="755" ht="14.25" customHeight="1">
      <c r="A755" s="348"/>
      <c r="B755" s="348"/>
      <c r="C755" s="348"/>
      <c r="D755" s="348"/>
      <c r="E755" s="348"/>
      <c r="F755" s="348"/>
      <c r="G755" s="348"/>
      <c r="H755" s="348"/>
      <c r="I755" s="348"/>
      <c r="J755" s="348"/>
      <c r="K755" s="348"/>
      <c r="L755" s="348"/>
      <c r="M755" s="348"/>
      <c r="N755" s="348"/>
      <c r="O755" s="348"/>
      <c r="P755" s="348"/>
      <c r="Q755" s="348"/>
      <c r="R755" s="348"/>
      <c r="S755" s="348"/>
      <c r="T755" s="348"/>
      <c r="U755" s="348"/>
      <c r="V755" s="348"/>
      <c r="W755" s="348"/>
      <c r="X755" s="348"/>
      <c r="Y755" s="348"/>
      <c r="Z755" s="348"/>
    </row>
    <row r="756" ht="14.25" customHeight="1">
      <c r="A756" s="348"/>
      <c r="B756" s="348"/>
      <c r="C756" s="348"/>
      <c r="D756" s="348"/>
      <c r="E756" s="348"/>
      <c r="F756" s="348"/>
      <c r="G756" s="348"/>
      <c r="H756" s="348"/>
      <c r="I756" s="348"/>
      <c r="J756" s="348"/>
      <c r="K756" s="348"/>
      <c r="L756" s="348"/>
      <c r="M756" s="348"/>
      <c r="N756" s="348"/>
      <c r="O756" s="348"/>
      <c r="P756" s="348"/>
      <c r="Q756" s="348"/>
      <c r="R756" s="348"/>
      <c r="S756" s="348"/>
      <c r="T756" s="348"/>
      <c r="U756" s="348"/>
      <c r="V756" s="348"/>
      <c r="W756" s="348"/>
      <c r="X756" s="348"/>
      <c r="Y756" s="348"/>
      <c r="Z756" s="348"/>
    </row>
    <row r="757" ht="14.25" customHeight="1">
      <c r="A757" s="348"/>
      <c r="B757" s="348"/>
      <c r="C757" s="348"/>
      <c r="D757" s="348"/>
      <c r="E757" s="348"/>
      <c r="F757" s="348"/>
      <c r="G757" s="348"/>
      <c r="H757" s="348"/>
      <c r="I757" s="348"/>
      <c r="J757" s="348"/>
      <c r="K757" s="348"/>
      <c r="L757" s="348"/>
      <c r="M757" s="348"/>
      <c r="N757" s="348"/>
      <c r="O757" s="348"/>
      <c r="P757" s="348"/>
      <c r="Q757" s="348"/>
      <c r="R757" s="348"/>
      <c r="S757" s="348"/>
      <c r="T757" s="348"/>
      <c r="U757" s="348"/>
      <c r="V757" s="348"/>
      <c r="W757" s="348"/>
      <c r="X757" s="348"/>
      <c r="Y757" s="348"/>
      <c r="Z757" s="348"/>
    </row>
    <row r="758" ht="14.25" customHeight="1">
      <c r="A758" s="348"/>
      <c r="B758" s="348"/>
      <c r="C758" s="348"/>
      <c r="D758" s="348"/>
      <c r="E758" s="348"/>
      <c r="F758" s="348"/>
      <c r="G758" s="348"/>
      <c r="H758" s="348"/>
      <c r="I758" s="348"/>
      <c r="J758" s="348"/>
      <c r="K758" s="348"/>
      <c r="L758" s="348"/>
      <c r="M758" s="348"/>
      <c r="N758" s="348"/>
      <c r="O758" s="348"/>
      <c r="P758" s="348"/>
      <c r="Q758" s="348"/>
      <c r="R758" s="348"/>
      <c r="S758" s="348"/>
      <c r="T758" s="348"/>
      <c r="U758" s="348"/>
      <c r="V758" s="348"/>
      <c r="W758" s="348"/>
      <c r="X758" s="348"/>
      <c r="Y758" s="348"/>
      <c r="Z758" s="348"/>
    </row>
    <row r="759" ht="14.25" customHeight="1">
      <c r="A759" s="348"/>
      <c r="B759" s="348"/>
      <c r="C759" s="348"/>
      <c r="D759" s="348"/>
      <c r="E759" s="348"/>
      <c r="F759" s="348"/>
      <c r="G759" s="348"/>
      <c r="H759" s="348"/>
      <c r="I759" s="348"/>
      <c r="J759" s="348"/>
      <c r="K759" s="348"/>
      <c r="L759" s="348"/>
      <c r="M759" s="348"/>
      <c r="N759" s="348"/>
      <c r="O759" s="348"/>
      <c r="P759" s="348"/>
      <c r="Q759" s="348"/>
      <c r="R759" s="348"/>
      <c r="S759" s="348"/>
      <c r="T759" s="348"/>
      <c r="U759" s="348"/>
      <c r="V759" s="348"/>
      <c r="W759" s="348"/>
      <c r="X759" s="348"/>
      <c r="Y759" s="348"/>
      <c r="Z759" s="348"/>
    </row>
    <row r="760" ht="14.25" customHeight="1">
      <c r="A760" s="348"/>
      <c r="B760" s="348"/>
      <c r="C760" s="348"/>
      <c r="D760" s="348"/>
      <c r="E760" s="348"/>
      <c r="F760" s="348"/>
      <c r="G760" s="348"/>
      <c r="H760" s="348"/>
      <c r="I760" s="348"/>
      <c r="J760" s="348"/>
      <c r="K760" s="348"/>
      <c r="L760" s="348"/>
      <c r="M760" s="348"/>
      <c r="N760" s="348"/>
      <c r="O760" s="348"/>
      <c r="P760" s="348"/>
      <c r="Q760" s="348"/>
      <c r="R760" s="348"/>
      <c r="S760" s="348"/>
      <c r="T760" s="348"/>
      <c r="U760" s="348"/>
      <c r="V760" s="348"/>
      <c r="W760" s="348"/>
      <c r="X760" s="348"/>
      <c r="Y760" s="348"/>
      <c r="Z760" s="348"/>
    </row>
    <row r="761" ht="14.25" customHeight="1">
      <c r="A761" s="348"/>
      <c r="B761" s="348"/>
      <c r="C761" s="348"/>
      <c r="D761" s="348"/>
      <c r="E761" s="348"/>
      <c r="F761" s="348"/>
      <c r="G761" s="348"/>
      <c r="H761" s="348"/>
      <c r="I761" s="348"/>
      <c r="J761" s="348"/>
      <c r="K761" s="348"/>
      <c r="L761" s="348"/>
      <c r="M761" s="348"/>
      <c r="N761" s="348"/>
      <c r="O761" s="348"/>
      <c r="P761" s="348"/>
      <c r="Q761" s="348"/>
      <c r="R761" s="348"/>
      <c r="S761" s="348"/>
      <c r="T761" s="348"/>
      <c r="U761" s="348"/>
      <c r="V761" s="348"/>
      <c r="W761" s="348"/>
      <c r="X761" s="348"/>
      <c r="Y761" s="348"/>
      <c r="Z761" s="348"/>
    </row>
    <row r="762" ht="14.25" customHeight="1">
      <c r="A762" s="348"/>
      <c r="B762" s="348"/>
      <c r="C762" s="348"/>
      <c r="D762" s="348"/>
      <c r="E762" s="348"/>
      <c r="F762" s="348"/>
      <c r="G762" s="348"/>
      <c r="H762" s="348"/>
      <c r="I762" s="348"/>
      <c r="J762" s="348"/>
      <c r="K762" s="348"/>
      <c r="L762" s="348"/>
      <c r="M762" s="348"/>
      <c r="N762" s="348"/>
      <c r="O762" s="348"/>
      <c r="P762" s="348"/>
      <c r="Q762" s="348"/>
      <c r="R762" s="348"/>
      <c r="S762" s="348"/>
      <c r="T762" s="348"/>
      <c r="U762" s="348"/>
      <c r="V762" s="348"/>
      <c r="W762" s="348"/>
      <c r="X762" s="348"/>
      <c r="Y762" s="348"/>
      <c r="Z762" s="348"/>
    </row>
    <row r="763" ht="14.25" customHeight="1">
      <c r="A763" s="348"/>
      <c r="B763" s="348"/>
      <c r="C763" s="348"/>
      <c r="D763" s="348"/>
      <c r="E763" s="348"/>
      <c r="F763" s="348"/>
      <c r="G763" s="348"/>
      <c r="H763" s="348"/>
      <c r="I763" s="348"/>
      <c r="J763" s="348"/>
      <c r="K763" s="348"/>
      <c r="L763" s="348"/>
      <c r="M763" s="348"/>
      <c r="N763" s="348"/>
      <c r="O763" s="348"/>
      <c r="P763" s="348"/>
      <c r="Q763" s="348"/>
      <c r="R763" s="348"/>
      <c r="S763" s="348"/>
      <c r="T763" s="348"/>
      <c r="U763" s="348"/>
      <c r="V763" s="348"/>
      <c r="W763" s="348"/>
      <c r="X763" s="348"/>
      <c r="Y763" s="348"/>
      <c r="Z763" s="348"/>
    </row>
    <row r="764" ht="14.25" customHeight="1">
      <c r="A764" s="348"/>
      <c r="B764" s="348"/>
      <c r="C764" s="348"/>
      <c r="D764" s="348"/>
      <c r="E764" s="348"/>
      <c r="F764" s="348"/>
      <c r="G764" s="348"/>
      <c r="H764" s="348"/>
      <c r="I764" s="348"/>
      <c r="J764" s="348"/>
      <c r="K764" s="348"/>
      <c r="L764" s="348"/>
      <c r="M764" s="348"/>
      <c r="N764" s="348"/>
      <c r="O764" s="348"/>
      <c r="P764" s="348"/>
      <c r="Q764" s="348"/>
      <c r="R764" s="348"/>
      <c r="S764" s="348"/>
      <c r="T764" s="348"/>
      <c r="U764" s="348"/>
      <c r="V764" s="348"/>
      <c r="W764" s="348"/>
      <c r="X764" s="348"/>
      <c r="Y764" s="348"/>
      <c r="Z764" s="348"/>
    </row>
    <row r="765" ht="14.25" customHeight="1">
      <c r="A765" s="348"/>
      <c r="B765" s="348"/>
      <c r="C765" s="348"/>
      <c r="D765" s="348"/>
      <c r="E765" s="348"/>
      <c r="F765" s="348"/>
      <c r="G765" s="348"/>
      <c r="H765" s="348"/>
      <c r="I765" s="348"/>
      <c r="J765" s="348"/>
      <c r="K765" s="348"/>
      <c r="L765" s="348"/>
      <c r="M765" s="348"/>
      <c r="N765" s="348"/>
      <c r="O765" s="348"/>
      <c r="P765" s="348"/>
      <c r="Q765" s="348"/>
      <c r="R765" s="348"/>
      <c r="S765" s="348"/>
      <c r="T765" s="348"/>
      <c r="U765" s="348"/>
      <c r="V765" s="348"/>
      <c r="W765" s="348"/>
      <c r="X765" s="348"/>
      <c r="Y765" s="348"/>
      <c r="Z765" s="348"/>
    </row>
    <row r="766" ht="14.25" customHeight="1">
      <c r="A766" s="348"/>
      <c r="B766" s="348"/>
      <c r="C766" s="348"/>
      <c r="D766" s="348"/>
      <c r="E766" s="348"/>
      <c r="F766" s="348"/>
      <c r="G766" s="348"/>
      <c r="H766" s="348"/>
      <c r="I766" s="348"/>
      <c r="J766" s="348"/>
      <c r="K766" s="348"/>
      <c r="L766" s="348"/>
      <c r="M766" s="348"/>
      <c r="N766" s="348"/>
      <c r="O766" s="348"/>
      <c r="P766" s="348"/>
      <c r="Q766" s="348"/>
      <c r="R766" s="348"/>
      <c r="S766" s="348"/>
      <c r="T766" s="348"/>
      <c r="U766" s="348"/>
      <c r="V766" s="348"/>
      <c r="W766" s="348"/>
      <c r="X766" s="348"/>
      <c r="Y766" s="348"/>
      <c r="Z766" s="348"/>
    </row>
    <row r="767" ht="14.25" customHeight="1">
      <c r="A767" s="348"/>
      <c r="B767" s="348"/>
      <c r="C767" s="348"/>
      <c r="D767" s="348"/>
      <c r="E767" s="348"/>
      <c r="F767" s="348"/>
      <c r="G767" s="348"/>
      <c r="H767" s="348"/>
      <c r="I767" s="348"/>
      <c r="J767" s="348"/>
      <c r="K767" s="348"/>
      <c r="L767" s="348"/>
      <c r="M767" s="348"/>
      <c r="N767" s="348"/>
      <c r="O767" s="348"/>
      <c r="P767" s="348"/>
      <c r="Q767" s="348"/>
      <c r="R767" s="348"/>
      <c r="S767" s="348"/>
      <c r="T767" s="348"/>
      <c r="U767" s="348"/>
      <c r="V767" s="348"/>
      <c r="W767" s="348"/>
      <c r="X767" s="348"/>
      <c r="Y767" s="348"/>
      <c r="Z767" s="348"/>
    </row>
    <row r="768" ht="14.25" customHeight="1">
      <c r="A768" s="348"/>
      <c r="B768" s="348"/>
      <c r="C768" s="348"/>
      <c r="D768" s="348"/>
      <c r="E768" s="348"/>
      <c r="F768" s="348"/>
      <c r="G768" s="348"/>
      <c r="H768" s="348"/>
      <c r="I768" s="348"/>
      <c r="J768" s="348"/>
      <c r="K768" s="348"/>
      <c r="L768" s="348"/>
      <c r="M768" s="348"/>
      <c r="N768" s="348"/>
      <c r="O768" s="348"/>
      <c r="P768" s="348"/>
      <c r="Q768" s="348"/>
      <c r="R768" s="348"/>
      <c r="S768" s="348"/>
      <c r="T768" s="348"/>
      <c r="U768" s="348"/>
      <c r="V768" s="348"/>
      <c r="W768" s="348"/>
      <c r="X768" s="348"/>
      <c r="Y768" s="348"/>
      <c r="Z768" s="348"/>
    </row>
    <row r="769" ht="14.25" customHeight="1">
      <c r="A769" s="348"/>
      <c r="B769" s="348"/>
      <c r="C769" s="348"/>
      <c r="D769" s="348"/>
      <c r="E769" s="348"/>
      <c r="F769" s="348"/>
      <c r="G769" s="348"/>
      <c r="H769" s="348"/>
      <c r="I769" s="348"/>
      <c r="J769" s="348"/>
      <c r="K769" s="348"/>
      <c r="L769" s="348"/>
      <c r="M769" s="348"/>
      <c r="N769" s="348"/>
      <c r="O769" s="348"/>
      <c r="P769" s="348"/>
      <c r="Q769" s="348"/>
      <c r="R769" s="348"/>
      <c r="S769" s="348"/>
      <c r="T769" s="348"/>
      <c r="U769" s="348"/>
      <c r="V769" s="348"/>
      <c r="W769" s="348"/>
      <c r="X769" s="348"/>
      <c r="Y769" s="348"/>
      <c r="Z769" s="348"/>
    </row>
    <row r="770" ht="14.25" customHeight="1">
      <c r="A770" s="348"/>
      <c r="B770" s="348"/>
      <c r="C770" s="348"/>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row>
    <row r="771" ht="14.25" customHeight="1">
      <c r="A771" s="348"/>
      <c r="B771" s="348"/>
      <c r="C771" s="348"/>
      <c r="D771" s="348"/>
      <c r="E771" s="348"/>
      <c r="F771" s="348"/>
      <c r="G771" s="348"/>
      <c r="H771" s="348"/>
      <c r="I771" s="348"/>
      <c r="J771" s="348"/>
      <c r="K771" s="348"/>
      <c r="L771" s="348"/>
      <c r="M771" s="348"/>
      <c r="N771" s="348"/>
      <c r="O771" s="348"/>
      <c r="P771" s="348"/>
      <c r="Q771" s="348"/>
      <c r="R771" s="348"/>
      <c r="S771" s="348"/>
      <c r="T771" s="348"/>
      <c r="U771" s="348"/>
      <c r="V771" s="348"/>
      <c r="W771" s="348"/>
      <c r="X771" s="348"/>
      <c r="Y771" s="348"/>
      <c r="Z771" s="348"/>
    </row>
    <row r="772" ht="14.25" customHeight="1">
      <c r="A772" s="348"/>
      <c r="B772" s="348"/>
      <c r="C772" s="348"/>
      <c r="D772" s="348"/>
      <c r="E772" s="348"/>
      <c r="F772" s="348"/>
      <c r="G772" s="348"/>
      <c r="H772" s="348"/>
      <c r="I772" s="348"/>
      <c r="J772" s="348"/>
      <c r="K772" s="348"/>
      <c r="L772" s="348"/>
      <c r="M772" s="348"/>
      <c r="N772" s="348"/>
      <c r="O772" s="348"/>
      <c r="P772" s="348"/>
      <c r="Q772" s="348"/>
      <c r="R772" s="348"/>
      <c r="S772" s="348"/>
      <c r="T772" s="348"/>
      <c r="U772" s="348"/>
      <c r="V772" s="348"/>
      <c r="W772" s="348"/>
      <c r="X772" s="348"/>
      <c r="Y772" s="348"/>
      <c r="Z772" s="348"/>
    </row>
    <row r="773" ht="14.25" customHeight="1">
      <c r="A773" s="348"/>
      <c r="B773" s="348"/>
      <c r="C773" s="348"/>
      <c r="D773" s="348"/>
      <c r="E773" s="348"/>
      <c r="F773" s="348"/>
      <c r="G773" s="348"/>
      <c r="H773" s="348"/>
      <c r="I773" s="348"/>
      <c r="J773" s="348"/>
      <c r="K773" s="348"/>
      <c r="L773" s="348"/>
      <c r="M773" s="348"/>
      <c r="N773" s="348"/>
      <c r="O773" s="348"/>
      <c r="P773" s="348"/>
      <c r="Q773" s="348"/>
      <c r="R773" s="348"/>
      <c r="S773" s="348"/>
      <c r="T773" s="348"/>
      <c r="U773" s="348"/>
      <c r="V773" s="348"/>
      <c r="W773" s="348"/>
      <c r="X773" s="348"/>
      <c r="Y773" s="348"/>
      <c r="Z773" s="348"/>
    </row>
    <row r="774" ht="14.25" customHeight="1">
      <c r="A774" s="348"/>
      <c r="B774" s="348"/>
      <c r="C774" s="348"/>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row>
    <row r="775" ht="14.25" customHeight="1">
      <c r="A775" s="348"/>
      <c r="B775" s="348"/>
      <c r="C775" s="348"/>
      <c r="D775" s="348"/>
      <c r="E775" s="348"/>
      <c r="F775" s="348"/>
      <c r="G775" s="348"/>
      <c r="H775" s="348"/>
      <c r="I775" s="348"/>
      <c r="J775" s="348"/>
      <c r="K775" s="348"/>
      <c r="L775" s="348"/>
      <c r="M775" s="348"/>
      <c r="N775" s="348"/>
      <c r="O775" s="348"/>
      <c r="P775" s="348"/>
      <c r="Q775" s="348"/>
      <c r="R775" s="348"/>
      <c r="S775" s="348"/>
      <c r="T775" s="348"/>
      <c r="U775" s="348"/>
      <c r="V775" s="348"/>
      <c r="W775" s="348"/>
      <c r="X775" s="348"/>
      <c r="Y775" s="348"/>
      <c r="Z775" s="348"/>
    </row>
    <row r="776" ht="14.25" customHeight="1">
      <c r="A776" s="348"/>
      <c r="B776" s="348"/>
      <c r="C776" s="348"/>
      <c r="D776" s="348"/>
      <c r="E776" s="348"/>
      <c r="F776" s="348"/>
      <c r="G776" s="348"/>
      <c r="H776" s="348"/>
      <c r="I776" s="348"/>
      <c r="J776" s="348"/>
      <c r="K776" s="348"/>
      <c r="L776" s="348"/>
      <c r="M776" s="348"/>
      <c r="N776" s="348"/>
      <c r="O776" s="348"/>
      <c r="P776" s="348"/>
      <c r="Q776" s="348"/>
      <c r="R776" s="348"/>
      <c r="S776" s="348"/>
      <c r="T776" s="348"/>
      <c r="U776" s="348"/>
      <c r="V776" s="348"/>
      <c r="W776" s="348"/>
      <c r="X776" s="348"/>
      <c r="Y776" s="348"/>
      <c r="Z776" s="348"/>
    </row>
    <row r="777" ht="14.25" customHeight="1">
      <c r="A777" s="348"/>
      <c r="B777" s="348"/>
      <c r="C777" s="348"/>
      <c r="D777" s="348"/>
      <c r="E777" s="348"/>
      <c r="F777" s="348"/>
      <c r="G777" s="348"/>
      <c r="H777" s="348"/>
      <c r="I777" s="348"/>
      <c r="J777" s="348"/>
      <c r="K777" s="348"/>
      <c r="L777" s="348"/>
      <c r="M777" s="348"/>
      <c r="N777" s="348"/>
      <c r="O777" s="348"/>
      <c r="P777" s="348"/>
      <c r="Q777" s="348"/>
      <c r="R777" s="348"/>
      <c r="S777" s="348"/>
      <c r="T777" s="348"/>
      <c r="U777" s="348"/>
      <c r="V777" s="348"/>
      <c r="W777" s="348"/>
      <c r="X777" s="348"/>
      <c r="Y777" s="348"/>
      <c r="Z777" s="348"/>
    </row>
    <row r="778" ht="14.25" customHeight="1">
      <c r="A778" s="348"/>
      <c r="B778" s="348"/>
      <c r="C778" s="348"/>
      <c r="D778" s="348"/>
      <c r="E778" s="348"/>
      <c r="F778" s="348"/>
      <c r="G778" s="348"/>
      <c r="H778" s="348"/>
      <c r="I778" s="348"/>
      <c r="J778" s="348"/>
      <c r="K778" s="348"/>
      <c r="L778" s="348"/>
      <c r="M778" s="348"/>
      <c r="N778" s="348"/>
      <c r="O778" s="348"/>
      <c r="P778" s="348"/>
      <c r="Q778" s="348"/>
      <c r="R778" s="348"/>
      <c r="S778" s="348"/>
      <c r="T778" s="348"/>
      <c r="U778" s="348"/>
      <c r="V778" s="348"/>
      <c r="W778" s="348"/>
      <c r="X778" s="348"/>
      <c r="Y778" s="348"/>
      <c r="Z778" s="348"/>
    </row>
    <row r="779" ht="14.25" customHeight="1">
      <c r="A779" s="348"/>
      <c r="B779" s="348"/>
      <c r="C779" s="348"/>
      <c r="D779" s="348"/>
      <c r="E779" s="348"/>
      <c r="F779" s="348"/>
      <c r="G779" s="348"/>
      <c r="H779" s="348"/>
      <c r="I779" s="348"/>
      <c r="J779" s="348"/>
      <c r="K779" s="348"/>
      <c r="L779" s="348"/>
      <c r="M779" s="348"/>
      <c r="N779" s="348"/>
      <c r="O779" s="348"/>
      <c r="P779" s="348"/>
      <c r="Q779" s="348"/>
      <c r="R779" s="348"/>
      <c r="S779" s="348"/>
      <c r="T779" s="348"/>
      <c r="U779" s="348"/>
      <c r="V779" s="348"/>
      <c r="W779" s="348"/>
      <c r="X779" s="348"/>
      <c r="Y779" s="348"/>
      <c r="Z779" s="348"/>
    </row>
    <row r="780" ht="14.25" customHeight="1">
      <c r="A780" s="348"/>
      <c r="B780" s="348"/>
      <c r="C780" s="348"/>
      <c r="D780" s="348"/>
      <c r="E780" s="348"/>
      <c r="F780" s="348"/>
      <c r="G780" s="348"/>
      <c r="H780" s="348"/>
      <c r="I780" s="348"/>
      <c r="J780" s="348"/>
      <c r="K780" s="348"/>
      <c r="L780" s="348"/>
      <c r="M780" s="348"/>
      <c r="N780" s="348"/>
      <c r="O780" s="348"/>
      <c r="P780" s="348"/>
      <c r="Q780" s="348"/>
      <c r="R780" s="348"/>
      <c r="S780" s="348"/>
      <c r="T780" s="348"/>
      <c r="U780" s="348"/>
      <c r="V780" s="348"/>
      <c r="W780" s="348"/>
      <c r="X780" s="348"/>
      <c r="Y780" s="348"/>
      <c r="Z780" s="348"/>
    </row>
    <row r="781" ht="14.25" customHeight="1">
      <c r="A781" s="348"/>
      <c r="B781" s="348"/>
      <c r="C781" s="348"/>
      <c r="D781" s="348"/>
      <c r="E781" s="348"/>
      <c r="F781" s="348"/>
      <c r="G781" s="348"/>
      <c r="H781" s="348"/>
      <c r="I781" s="348"/>
      <c r="J781" s="348"/>
      <c r="K781" s="348"/>
      <c r="L781" s="348"/>
      <c r="M781" s="348"/>
      <c r="N781" s="348"/>
      <c r="O781" s="348"/>
      <c r="P781" s="348"/>
      <c r="Q781" s="348"/>
      <c r="R781" s="348"/>
      <c r="S781" s="348"/>
      <c r="T781" s="348"/>
      <c r="U781" s="348"/>
      <c r="V781" s="348"/>
      <c r="W781" s="348"/>
      <c r="X781" s="348"/>
      <c r="Y781" s="348"/>
      <c r="Z781" s="348"/>
    </row>
    <row r="782" ht="14.25" customHeight="1">
      <c r="A782" s="348"/>
      <c r="B782" s="348"/>
      <c r="C782" s="348"/>
      <c r="D782" s="348"/>
      <c r="E782" s="348"/>
      <c r="F782" s="348"/>
      <c r="G782" s="348"/>
      <c r="H782" s="348"/>
      <c r="I782" s="348"/>
      <c r="J782" s="348"/>
      <c r="K782" s="348"/>
      <c r="L782" s="348"/>
      <c r="M782" s="348"/>
      <c r="N782" s="348"/>
      <c r="O782" s="348"/>
      <c r="P782" s="348"/>
      <c r="Q782" s="348"/>
      <c r="R782" s="348"/>
      <c r="S782" s="348"/>
      <c r="T782" s="348"/>
      <c r="U782" s="348"/>
      <c r="V782" s="348"/>
      <c r="W782" s="348"/>
      <c r="X782" s="348"/>
      <c r="Y782" s="348"/>
      <c r="Z782" s="348"/>
    </row>
    <row r="783" ht="14.25" customHeight="1">
      <c r="A783" s="348"/>
      <c r="B783" s="348"/>
      <c r="C783" s="348"/>
      <c r="D783" s="348"/>
      <c r="E783" s="348"/>
      <c r="F783" s="348"/>
      <c r="G783" s="348"/>
      <c r="H783" s="348"/>
      <c r="I783" s="348"/>
      <c r="J783" s="348"/>
      <c r="K783" s="348"/>
      <c r="L783" s="348"/>
      <c r="M783" s="348"/>
      <c r="N783" s="348"/>
      <c r="O783" s="348"/>
      <c r="P783" s="348"/>
      <c r="Q783" s="348"/>
      <c r="R783" s="348"/>
      <c r="S783" s="348"/>
      <c r="T783" s="348"/>
      <c r="U783" s="348"/>
      <c r="V783" s="348"/>
      <c r="W783" s="348"/>
      <c r="X783" s="348"/>
      <c r="Y783" s="348"/>
      <c r="Z783" s="348"/>
    </row>
    <row r="784" ht="14.25" customHeight="1">
      <c r="A784" s="348"/>
      <c r="B784" s="348"/>
      <c r="C784" s="348"/>
      <c r="D784" s="348"/>
      <c r="E784" s="348"/>
      <c r="F784" s="348"/>
      <c r="G784" s="348"/>
      <c r="H784" s="348"/>
      <c r="I784" s="348"/>
      <c r="J784" s="348"/>
      <c r="K784" s="348"/>
      <c r="L784" s="348"/>
      <c r="M784" s="348"/>
      <c r="N784" s="348"/>
      <c r="O784" s="348"/>
      <c r="P784" s="348"/>
      <c r="Q784" s="348"/>
      <c r="R784" s="348"/>
      <c r="S784" s="348"/>
      <c r="T784" s="348"/>
      <c r="U784" s="348"/>
      <c r="V784" s="348"/>
      <c r="W784" s="348"/>
      <c r="X784" s="348"/>
      <c r="Y784" s="348"/>
      <c r="Z784" s="348"/>
    </row>
    <row r="785" ht="14.25" customHeight="1">
      <c r="A785" s="348"/>
      <c r="B785" s="348"/>
      <c r="C785" s="348"/>
      <c r="D785" s="348"/>
      <c r="E785" s="348"/>
      <c r="F785" s="348"/>
      <c r="G785" s="348"/>
      <c r="H785" s="348"/>
      <c r="I785" s="348"/>
      <c r="J785" s="348"/>
      <c r="K785" s="348"/>
      <c r="L785" s="348"/>
      <c r="M785" s="348"/>
      <c r="N785" s="348"/>
      <c r="O785" s="348"/>
      <c r="P785" s="348"/>
      <c r="Q785" s="348"/>
      <c r="R785" s="348"/>
      <c r="S785" s="348"/>
      <c r="T785" s="348"/>
      <c r="U785" s="348"/>
      <c r="V785" s="348"/>
      <c r="W785" s="348"/>
      <c r="X785" s="348"/>
      <c r="Y785" s="348"/>
      <c r="Z785" s="348"/>
    </row>
    <row r="786" ht="14.25" customHeight="1">
      <c r="A786" s="348"/>
      <c r="B786" s="348"/>
      <c r="C786" s="348"/>
      <c r="D786" s="348"/>
      <c r="E786" s="348"/>
      <c r="F786" s="348"/>
      <c r="G786" s="348"/>
      <c r="H786" s="348"/>
      <c r="I786" s="348"/>
      <c r="J786" s="348"/>
      <c r="K786" s="348"/>
      <c r="L786" s="348"/>
      <c r="M786" s="348"/>
      <c r="N786" s="348"/>
      <c r="O786" s="348"/>
      <c r="P786" s="348"/>
      <c r="Q786" s="348"/>
      <c r="R786" s="348"/>
      <c r="S786" s="348"/>
      <c r="T786" s="348"/>
      <c r="U786" s="348"/>
      <c r="V786" s="348"/>
      <c r="W786" s="348"/>
      <c r="X786" s="348"/>
      <c r="Y786" s="348"/>
      <c r="Z786" s="348"/>
    </row>
    <row r="787" ht="14.25" customHeight="1">
      <c r="A787" s="348"/>
      <c r="B787" s="348"/>
      <c r="C787" s="348"/>
      <c r="D787" s="348"/>
      <c r="E787" s="348"/>
      <c r="F787" s="348"/>
      <c r="G787" s="348"/>
      <c r="H787" s="348"/>
      <c r="I787" s="348"/>
      <c r="J787" s="348"/>
      <c r="K787" s="348"/>
      <c r="L787" s="348"/>
      <c r="M787" s="348"/>
      <c r="N787" s="348"/>
      <c r="O787" s="348"/>
      <c r="P787" s="348"/>
      <c r="Q787" s="348"/>
      <c r="R787" s="348"/>
      <c r="S787" s="348"/>
      <c r="T787" s="348"/>
      <c r="U787" s="348"/>
      <c r="V787" s="348"/>
      <c r="W787" s="348"/>
      <c r="X787" s="348"/>
      <c r="Y787" s="348"/>
      <c r="Z787" s="348"/>
    </row>
    <row r="788" ht="14.25" customHeight="1">
      <c r="A788" s="348"/>
      <c r="B788" s="348"/>
      <c r="C788" s="348"/>
      <c r="D788" s="348"/>
      <c r="E788" s="348"/>
      <c r="F788" s="348"/>
      <c r="G788" s="348"/>
      <c r="H788" s="348"/>
      <c r="I788" s="348"/>
      <c r="J788" s="348"/>
      <c r="K788" s="348"/>
      <c r="L788" s="348"/>
      <c r="M788" s="348"/>
      <c r="N788" s="348"/>
      <c r="O788" s="348"/>
      <c r="P788" s="348"/>
      <c r="Q788" s="348"/>
      <c r="R788" s="348"/>
      <c r="S788" s="348"/>
      <c r="T788" s="348"/>
      <c r="U788" s="348"/>
      <c r="V788" s="348"/>
      <c r="W788" s="348"/>
      <c r="X788" s="348"/>
      <c r="Y788" s="348"/>
      <c r="Z788" s="348"/>
    </row>
    <row r="789" ht="14.25" customHeight="1">
      <c r="A789" s="348"/>
      <c r="B789" s="348"/>
      <c r="C789" s="348"/>
      <c r="D789" s="348"/>
      <c r="E789" s="348"/>
      <c r="F789" s="348"/>
      <c r="G789" s="348"/>
      <c r="H789" s="348"/>
      <c r="I789" s="348"/>
      <c r="J789" s="348"/>
      <c r="K789" s="348"/>
      <c r="L789" s="348"/>
      <c r="M789" s="348"/>
      <c r="N789" s="348"/>
      <c r="O789" s="348"/>
      <c r="P789" s="348"/>
      <c r="Q789" s="348"/>
      <c r="R789" s="348"/>
      <c r="S789" s="348"/>
      <c r="T789" s="348"/>
      <c r="U789" s="348"/>
      <c r="V789" s="348"/>
      <c r="W789" s="348"/>
      <c r="X789" s="348"/>
      <c r="Y789" s="348"/>
      <c r="Z789" s="348"/>
    </row>
    <row r="790" ht="14.25" customHeight="1">
      <c r="A790" s="348"/>
      <c r="B790" s="348"/>
      <c r="C790" s="348"/>
      <c r="D790" s="348"/>
      <c r="E790" s="348"/>
      <c r="F790" s="348"/>
      <c r="G790" s="348"/>
      <c r="H790" s="348"/>
      <c r="I790" s="348"/>
      <c r="J790" s="348"/>
      <c r="K790" s="348"/>
      <c r="L790" s="348"/>
      <c r="M790" s="348"/>
      <c r="N790" s="348"/>
      <c r="O790" s="348"/>
      <c r="P790" s="348"/>
      <c r="Q790" s="348"/>
      <c r="R790" s="348"/>
      <c r="S790" s="348"/>
      <c r="T790" s="348"/>
      <c r="U790" s="348"/>
      <c r="V790" s="348"/>
      <c r="W790" s="348"/>
      <c r="X790" s="348"/>
      <c r="Y790" s="348"/>
      <c r="Z790" s="348"/>
    </row>
    <row r="791" ht="14.25" customHeight="1">
      <c r="A791" s="348"/>
      <c r="B791" s="348"/>
      <c r="C791" s="348"/>
      <c r="D791" s="348"/>
      <c r="E791" s="348"/>
      <c r="F791" s="348"/>
      <c r="G791" s="348"/>
      <c r="H791" s="348"/>
      <c r="I791" s="348"/>
      <c r="J791" s="348"/>
      <c r="K791" s="348"/>
      <c r="L791" s="348"/>
      <c r="M791" s="348"/>
      <c r="N791" s="348"/>
      <c r="O791" s="348"/>
      <c r="P791" s="348"/>
      <c r="Q791" s="348"/>
      <c r="R791" s="348"/>
      <c r="S791" s="348"/>
      <c r="T791" s="348"/>
      <c r="U791" s="348"/>
      <c r="V791" s="348"/>
      <c r="W791" s="348"/>
      <c r="X791" s="348"/>
      <c r="Y791" s="348"/>
      <c r="Z791" s="348"/>
    </row>
    <row r="792" ht="14.25" customHeight="1">
      <c r="A792" s="348"/>
      <c r="B792" s="348"/>
      <c r="C792" s="348"/>
      <c r="D792" s="348"/>
      <c r="E792" s="348"/>
      <c r="F792" s="348"/>
      <c r="G792" s="348"/>
      <c r="H792" s="348"/>
      <c r="I792" s="348"/>
      <c r="J792" s="348"/>
      <c r="K792" s="348"/>
      <c r="L792" s="348"/>
      <c r="M792" s="348"/>
      <c r="N792" s="348"/>
      <c r="O792" s="348"/>
      <c r="P792" s="348"/>
      <c r="Q792" s="348"/>
      <c r="R792" s="348"/>
      <c r="S792" s="348"/>
      <c r="T792" s="348"/>
      <c r="U792" s="348"/>
      <c r="V792" s="348"/>
      <c r="W792" s="348"/>
      <c r="X792" s="348"/>
      <c r="Y792" s="348"/>
      <c r="Z792" s="348"/>
    </row>
    <row r="793" ht="14.25" customHeight="1">
      <c r="A793" s="348"/>
      <c r="B793" s="348"/>
      <c r="C793" s="348"/>
      <c r="D793" s="348"/>
      <c r="E793" s="348"/>
      <c r="F793" s="348"/>
      <c r="G793" s="348"/>
      <c r="H793" s="348"/>
      <c r="I793" s="348"/>
      <c r="J793" s="348"/>
      <c r="K793" s="348"/>
      <c r="L793" s="348"/>
      <c r="M793" s="348"/>
      <c r="N793" s="348"/>
      <c r="O793" s="348"/>
      <c r="P793" s="348"/>
      <c r="Q793" s="348"/>
      <c r="R793" s="348"/>
      <c r="S793" s="348"/>
      <c r="T793" s="348"/>
      <c r="U793" s="348"/>
      <c r="V793" s="348"/>
      <c r="W793" s="348"/>
      <c r="X793" s="348"/>
      <c r="Y793" s="348"/>
      <c r="Z793" s="348"/>
    </row>
    <row r="794" ht="14.25" customHeight="1">
      <c r="A794" s="348"/>
      <c r="B794" s="348"/>
      <c r="C794" s="348"/>
      <c r="D794" s="348"/>
      <c r="E794" s="348"/>
      <c r="F794" s="348"/>
      <c r="G794" s="348"/>
      <c r="H794" s="348"/>
      <c r="I794" s="348"/>
      <c r="J794" s="348"/>
      <c r="K794" s="348"/>
      <c r="L794" s="348"/>
      <c r="M794" s="348"/>
      <c r="N794" s="348"/>
      <c r="O794" s="348"/>
      <c r="P794" s="348"/>
      <c r="Q794" s="348"/>
      <c r="R794" s="348"/>
      <c r="S794" s="348"/>
      <c r="T794" s="348"/>
      <c r="U794" s="348"/>
      <c r="V794" s="348"/>
      <c r="W794" s="348"/>
      <c r="X794" s="348"/>
      <c r="Y794" s="348"/>
      <c r="Z794" s="348"/>
    </row>
    <row r="795" ht="14.25" customHeight="1">
      <c r="A795" s="348"/>
      <c r="B795" s="348"/>
      <c r="C795" s="348"/>
      <c r="D795" s="348"/>
      <c r="E795" s="348"/>
      <c r="F795" s="348"/>
      <c r="G795" s="348"/>
      <c r="H795" s="348"/>
      <c r="I795" s="348"/>
      <c r="J795" s="348"/>
      <c r="K795" s="348"/>
      <c r="L795" s="348"/>
      <c r="M795" s="348"/>
      <c r="N795" s="348"/>
      <c r="O795" s="348"/>
      <c r="P795" s="348"/>
      <c r="Q795" s="348"/>
      <c r="R795" s="348"/>
      <c r="S795" s="348"/>
      <c r="T795" s="348"/>
      <c r="U795" s="348"/>
      <c r="V795" s="348"/>
      <c r="W795" s="348"/>
      <c r="X795" s="348"/>
      <c r="Y795" s="348"/>
      <c r="Z795" s="348"/>
    </row>
    <row r="796" ht="14.25" customHeight="1">
      <c r="A796" s="348"/>
      <c r="B796" s="348"/>
      <c r="C796" s="348"/>
      <c r="D796" s="348"/>
      <c r="E796" s="348"/>
      <c r="F796" s="348"/>
      <c r="G796" s="348"/>
      <c r="H796" s="348"/>
      <c r="I796" s="348"/>
      <c r="J796" s="348"/>
      <c r="K796" s="348"/>
      <c r="L796" s="348"/>
      <c r="M796" s="348"/>
      <c r="N796" s="348"/>
      <c r="O796" s="348"/>
      <c r="P796" s="348"/>
      <c r="Q796" s="348"/>
      <c r="R796" s="348"/>
      <c r="S796" s="348"/>
      <c r="T796" s="348"/>
      <c r="U796" s="348"/>
      <c r="V796" s="348"/>
      <c r="W796" s="348"/>
      <c r="X796" s="348"/>
      <c r="Y796" s="348"/>
      <c r="Z796" s="348"/>
    </row>
    <row r="797" ht="14.25" customHeight="1">
      <c r="A797" s="348"/>
      <c r="B797" s="348"/>
      <c r="C797" s="348"/>
      <c r="D797" s="348"/>
      <c r="E797" s="348"/>
      <c r="F797" s="348"/>
      <c r="G797" s="348"/>
      <c r="H797" s="348"/>
      <c r="I797" s="348"/>
      <c r="J797" s="348"/>
      <c r="K797" s="348"/>
      <c r="L797" s="348"/>
      <c r="M797" s="348"/>
      <c r="N797" s="348"/>
      <c r="O797" s="348"/>
      <c r="P797" s="348"/>
      <c r="Q797" s="348"/>
      <c r="R797" s="348"/>
      <c r="S797" s="348"/>
      <c r="T797" s="348"/>
      <c r="U797" s="348"/>
      <c r="V797" s="348"/>
      <c r="W797" s="348"/>
      <c r="X797" s="348"/>
      <c r="Y797" s="348"/>
      <c r="Z797" s="348"/>
    </row>
    <row r="798" ht="14.25" customHeight="1">
      <c r="A798" s="348"/>
      <c r="B798" s="348"/>
      <c r="C798" s="348"/>
      <c r="D798" s="348"/>
      <c r="E798" s="348"/>
      <c r="F798" s="348"/>
      <c r="G798" s="348"/>
      <c r="H798" s="348"/>
      <c r="I798" s="348"/>
      <c r="J798" s="348"/>
      <c r="K798" s="348"/>
      <c r="L798" s="348"/>
      <c r="M798" s="348"/>
      <c r="N798" s="348"/>
      <c r="O798" s="348"/>
      <c r="P798" s="348"/>
      <c r="Q798" s="348"/>
      <c r="R798" s="348"/>
      <c r="S798" s="348"/>
      <c r="T798" s="348"/>
      <c r="U798" s="348"/>
      <c r="V798" s="348"/>
      <c r="W798" s="348"/>
      <c r="X798" s="348"/>
      <c r="Y798" s="348"/>
      <c r="Z798" s="348"/>
    </row>
    <row r="799" ht="14.25" customHeight="1">
      <c r="A799" s="348"/>
      <c r="B799" s="348"/>
      <c r="C799" s="348"/>
      <c r="D799" s="348"/>
      <c r="E799" s="348"/>
      <c r="F799" s="348"/>
      <c r="G799" s="348"/>
      <c r="H799" s="348"/>
      <c r="I799" s="348"/>
      <c r="J799" s="348"/>
      <c r="K799" s="348"/>
      <c r="L799" s="348"/>
      <c r="M799" s="348"/>
      <c r="N799" s="348"/>
      <c r="O799" s="348"/>
      <c r="P799" s="348"/>
      <c r="Q799" s="348"/>
      <c r="R799" s="348"/>
      <c r="S799" s="348"/>
      <c r="T799" s="348"/>
      <c r="U799" s="348"/>
      <c r="V799" s="348"/>
      <c r="W799" s="348"/>
      <c r="X799" s="348"/>
      <c r="Y799" s="348"/>
      <c r="Z799" s="348"/>
    </row>
    <row r="800" ht="14.25" customHeight="1">
      <c r="A800" s="348"/>
      <c r="B800" s="348"/>
      <c r="C800" s="348"/>
      <c r="D800" s="348"/>
      <c r="E800" s="348"/>
      <c r="F800" s="348"/>
      <c r="G800" s="348"/>
      <c r="H800" s="348"/>
      <c r="I800" s="348"/>
      <c r="J800" s="348"/>
      <c r="K800" s="348"/>
      <c r="L800" s="348"/>
      <c r="M800" s="348"/>
      <c r="N800" s="348"/>
      <c r="O800" s="348"/>
      <c r="P800" s="348"/>
      <c r="Q800" s="348"/>
      <c r="R800" s="348"/>
      <c r="S800" s="348"/>
      <c r="T800" s="348"/>
      <c r="U800" s="348"/>
      <c r="V800" s="348"/>
      <c r="W800" s="348"/>
      <c r="X800" s="348"/>
      <c r="Y800" s="348"/>
      <c r="Z800" s="348"/>
    </row>
    <row r="801" ht="14.25" customHeight="1">
      <c r="A801" s="348"/>
      <c r="B801" s="348"/>
      <c r="C801" s="348"/>
      <c r="D801" s="348"/>
      <c r="E801" s="348"/>
      <c r="F801" s="348"/>
      <c r="G801" s="348"/>
      <c r="H801" s="348"/>
      <c r="I801" s="348"/>
      <c r="J801" s="348"/>
      <c r="K801" s="348"/>
      <c r="L801" s="348"/>
      <c r="M801" s="348"/>
      <c r="N801" s="348"/>
      <c r="O801" s="348"/>
      <c r="P801" s="348"/>
      <c r="Q801" s="348"/>
      <c r="R801" s="348"/>
      <c r="S801" s="348"/>
      <c r="T801" s="348"/>
      <c r="U801" s="348"/>
      <c r="V801" s="348"/>
      <c r="W801" s="348"/>
      <c r="X801" s="348"/>
      <c r="Y801" s="348"/>
      <c r="Z801" s="348"/>
    </row>
    <row r="802" ht="14.25" customHeight="1">
      <c r="A802" s="348"/>
      <c r="B802" s="348"/>
      <c r="C802" s="348"/>
      <c r="D802" s="348"/>
      <c r="E802" s="348"/>
      <c r="F802" s="348"/>
      <c r="G802" s="348"/>
      <c r="H802" s="348"/>
      <c r="I802" s="348"/>
      <c r="J802" s="348"/>
      <c r="K802" s="348"/>
      <c r="L802" s="348"/>
      <c r="M802" s="348"/>
      <c r="N802" s="348"/>
      <c r="O802" s="348"/>
      <c r="P802" s="348"/>
      <c r="Q802" s="348"/>
      <c r="R802" s="348"/>
      <c r="S802" s="348"/>
      <c r="T802" s="348"/>
      <c r="U802" s="348"/>
      <c r="V802" s="348"/>
      <c r="W802" s="348"/>
      <c r="X802" s="348"/>
      <c r="Y802" s="348"/>
      <c r="Z802" s="348"/>
    </row>
    <row r="803" ht="14.25" customHeight="1">
      <c r="A803" s="348"/>
      <c r="B803" s="348"/>
      <c r="C803" s="348"/>
      <c r="D803" s="348"/>
      <c r="E803" s="348"/>
      <c r="F803" s="348"/>
      <c r="G803" s="348"/>
      <c r="H803" s="348"/>
      <c r="I803" s="348"/>
      <c r="J803" s="348"/>
      <c r="K803" s="348"/>
      <c r="L803" s="348"/>
      <c r="M803" s="348"/>
      <c r="N803" s="348"/>
      <c r="O803" s="348"/>
      <c r="P803" s="348"/>
      <c r="Q803" s="348"/>
      <c r="R803" s="348"/>
      <c r="S803" s="348"/>
      <c r="T803" s="348"/>
      <c r="U803" s="348"/>
      <c r="V803" s="348"/>
      <c r="W803" s="348"/>
      <c r="X803" s="348"/>
      <c r="Y803" s="348"/>
      <c r="Z803" s="348"/>
    </row>
    <row r="804" ht="14.25" customHeight="1">
      <c r="A804" s="348"/>
      <c r="B804" s="348"/>
      <c r="C804" s="348"/>
      <c r="D804" s="348"/>
      <c r="E804" s="348"/>
      <c r="F804" s="348"/>
      <c r="G804" s="348"/>
      <c r="H804" s="348"/>
      <c r="I804" s="348"/>
      <c r="J804" s="348"/>
      <c r="K804" s="348"/>
      <c r="L804" s="348"/>
      <c r="M804" s="348"/>
      <c r="N804" s="348"/>
      <c r="O804" s="348"/>
      <c r="P804" s="348"/>
      <c r="Q804" s="348"/>
      <c r="R804" s="348"/>
      <c r="S804" s="348"/>
      <c r="T804" s="348"/>
      <c r="U804" s="348"/>
      <c r="V804" s="348"/>
      <c r="W804" s="348"/>
      <c r="X804" s="348"/>
      <c r="Y804" s="348"/>
      <c r="Z804" s="348"/>
    </row>
    <row r="805" ht="14.25" customHeight="1">
      <c r="A805" s="348"/>
      <c r="B805" s="348"/>
      <c r="C805" s="348"/>
      <c r="D805" s="348"/>
      <c r="E805" s="348"/>
      <c r="F805" s="348"/>
      <c r="G805" s="348"/>
      <c r="H805" s="348"/>
      <c r="I805" s="348"/>
      <c r="J805" s="348"/>
      <c r="K805" s="348"/>
      <c r="L805" s="348"/>
      <c r="M805" s="348"/>
      <c r="N805" s="348"/>
      <c r="O805" s="348"/>
      <c r="P805" s="348"/>
      <c r="Q805" s="348"/>
      <c r="R805" s="348"/>
      <c r="S805" s="348"/>
      <c r="T805" s="348"/>
      <c r="U805" s="348"/>
      <c r="V805" s="348"/>
      <c r="W805" s="348"/>
      <c r="X805" s="348"/>
      <c r="Y805" s="348"/>
      <c r="Z805" s="348"/>
    </row>
    <row r="806" ht="14.25" customHeight="1">
      <c r="A806" s="348"/>
      <c r="B806" s="348"/>
      <c r="C806" s="348"/>
      <c r="D806" s="348"/>
      <c r="E806" s="348"/>
      <c r="F806" s="348"/>
      <c r="G806" s="348"/>
      <c r="H806" s="348"/>
      <c r="I806" s="348"/>
      <c r="J806" s="348"/>
      <c r="K806" s="348"/>
      <c r="L806" s="348"/>
      <c r="M806" s="348"/>
      <c r="N806" s="348"/>
      <c r="O806" s="348"/>
      <c r="P806" s="348"/>
      <c r="Q806" s="348"/>
      <c r="R806" s="348"/>
      <c r="S806" s="348"/>
      <c r="T806" s="348"/>
      <c r="U806" s="348"/>
      <c r="V806" s="348"/>
      <c r="W806" s="348"/>
      <c r="X806" s="348"/>
      <c r="Y806" s="348"/>
      <c r="Z806" s="348"/>
    </row>
    <row r="807" ht="14.25" customHeight="1">
      <c r="A807" s="348"/>
      <c r="B807" s="348"/>
      <c r="C807" s="348"/>
      <c r="D807" s="348"/>
      <c r="E807" s="348"/>
      <c r="F807" s="348"/>
      <c r="G807" s="348"/>
      <c r="H807" s="348"/>
      <c r="I807" s="348"/>
      <c r="J807" s="348"/>
      <c r="K807" s="348"/>
      <c r="L807" s="348"/>
      <c r="M807" s="348"/>
      <c r="N807" s="348"/>
      <c r="O807" s="348"/>
      <c r="P807" s="348"/>
      <c r="Q807" s="348"/>
      <c r="R807" s="348"/>
      <c r="S807" s="348"/>
      <c r="T807" s="348"/>
      <c r="U807" s="348"/>
      <c r="V807" s="348"/>
      <c r="W807" s="348"/>
      <c r="X807" s="348"/>
      <c r="Y807" s="348"/>
      <c r="Z807" s="348"/>
    </row>
    <row r="808" ht="14.25" customHeight="1">
      <c r="A808" s="348"/>
      <c r="B808" s="348"/>
      <c r="C808" s="348"/>
      <c r="D808" s="348"/>
      <c r="E808" s="348"/>
      <c r="F808" s="348"/>
      <c r="G808" s="348"/>
      <c r="H808" s="348"/>
      <c r="I808" s="348"/>
      <c r="J808" s="348"/>
      <c r="K808" s="348"/>
      <c r="L808" s="348"/>
      <c r="M808" s="348"/>
      <c r="N808" s="348"/>
      <c r="O808" s="348"/>
      <c r="P808" s="348"/>
      <c r="Q808" s="348"/>
      <c r="R808" s="348"/>
      <c r="S808" s="348"/>
      <c r="T808" s="348"/>
      <c r="U808" s="348"/>
      <c r="V808" s="348"/>
      <c r="W808" s="348"/>
      <c r="X808" s="348"/>
      <c r="Y808" s="348"/>
      <c r="Z808" s="348"/>
    </row>
    <row r="809" ht="14.25" customHeight="1">
      <c r="A809" s="348"/>
      <c r="B809" s="348"/>
      <c r="C809" s="348"/>
      <c r="D809" s="348"/>
      <c r="E809" s="348"/>
      <c r="F809" s="348"/>
      <c r="G809" s="348"/>
      <c r="H809" s="348"/>
      <c r="I809" s="348"/>
      <c r="J809" s="348"/>
      <c r="K809" s="348"/>
      <c r="L809" s="348"/>
      <c r="M809" s="348"/>
      <c r="N809" s="348"/>
      <c r="O809" s="348"/>
      <c r="P809" s="348"/>
      <c r="Q809" s="348"/>
      <c r="R809" s="348"/>
      <c r="S809" s="348"/>
      <c r="T809" s="348"/>
      <c r="U809" s="348"/>
      <c r="V809" s="348"/>
      <c r="W809" s="348"/>
      <c r="X809" s="348"/>
      <c r="Y809" s="348"/>
      <c r="Z809" s="348"/>
    </row>
    <row r="810" ht="14.25" customHeight="1">
      <c r="A810" s="348"/>
      <c r="B810" s="348"/>
      <c r="C810" s="348"/>
      <c r="D810" s="348"/>
      <c r="E810" s="348"/>
      <c r="F810" s="348"/>
      <c r="G810" s="348"/>
      <c r="H810" s="348"/>
      <c r="I810" s="348"/>
      <c r="J810" s="348"/>
      <c r="K810" s="348"/>
      <c r="L810" s="348"/>
      <c r="M810" s="348"/>
      <c r="N810" s="348"/>
      <c r="O810" s="348"/>
      <c r="P810" s="348"/>
      <c r="Q810" s="348"/>
      <c r="R810" s="348"/>
      <c r="S810" s="348"/>
      <c r="T810" s="348"/>
      <c r="U810" s="348"/>
      <c r="V810" s="348"/>
      <c r="W810" s="348"/>
      <c r="X810" s="348"/>
      <c r="Y810" s="348"/>
      <c r="Z810" s="348"/>
    </row>
    <row r="811" ht="14.25" customHeight="1">
      <c r="A811" s="348"/>
      <c r="B811" s="348"/>
      <c r="C811" s="348"/>
      <c r="D811" s="348"/>
      <c r="E811" s="348"/>
      <c r="F811" s="348"/>
      <c r="G811" s="348"/>
      <c r="H811" s="348"/>
      <c r="I811" s="348"/>
      <c r="J811" s="348"/>
      <c r="K811" s="348"/>
      <c r="L811" s="348"/>
      <c r="M811" s="348"/>
      <c r="N811" s="348"/>
      <c r="O811" s="348"/>
      <c r="P811" s="348"/>
      <c r="Q811" s="348"/>
      <c r="R811" s="348"/>
      <c r="S811" s="348"/>
      <c r="T811" s="348"/>
      <c r="U811" s="348"/>
      <c r="V811" s="348"/>
      <c r="W811" s="348"/>
      <c r="X811" s="348"/>
      <c r="Y811" s="348"/>
      <c r="Z811" s="348"/>
    </row>
    <row r="812" ht="14.25" customHeight="1">
      <c r="A812" s="348"/>
      <c r="B812" s="348"/>
      <c r="C812" s="348"/>
      <c r="D812" s="348"/>
      <c r="E812" s="348"/>
      <c r="F812" s="348"/>
      <c r="G812" s="348"/>
      <c r="H812" s="348"/>
      <c r="I812" s="348"/>
      <c r="J812" s="348"/>
      <c r="K812" s="348"/>
      <c r="L812" s="348"/>
      <c r="M812" s="348"/>
      <c r="N812" s="348"/>
      <c r="O812" s="348"/>
      <c r="P812" s="348"/>
      <c r="Q812" s="348"/>
      <c r="R812" s="348"/>
      <c r="S812" s="348"/>
      <c r="T812" s="348"/>
      <c r="U812" s="348"/>
      <c r="V812" s="348"/>
      <c r="W812" s="348"/>
      <c r="X812" s="348"/>
      <c r="Y812" s="348"/>
      <c r="Z812" s="348"/>
    </row>
    <row r="813" ht="14.25" customHeight="1">
      <c r="A813" s="348"/>
      <c r="B813" s="348"/>
      <c r="C813" s="348"/>
      <c r="D813" s="348"/>
      <c r="E813" s="348"/>
      <c r="F813" s="348"/>
      <c r="G813" s="348"/>
      <c r="H813" s="348"/>
      <c r="I813" s="348"/>
      <c r="J813" s="348"/>
      <c r="K813" s="348"/>
      <c r="L813" s="348"/>
      <c r="M813" s="348"/>
      <c r="N813" s="348"/>
      <c r="O813" s="348"/>
      <c r="P813" s="348"/>
      <c r="Q813" s="348"/>
      <c r="R813" s="348"/>
      <c r="S813" s="348"/>
      <c r="T813" s="348"/>
      <c r="U813" s="348"/>
      <c r="V813" s="348"/>
      <c r="W813" s="348"/>
      <c r="X813" s="348"/>
      <c r="Y813" s="348"/>
      <c r="Z813" s="348"/>
    </row>
    <row r="814" ht="14.25" customHeight="1">
      <c r="A814" s="348"/>
      <c r="B814" s="348"/>
      <c r="C814" s="348"/>
      <c r="D814" s="348"/>
      <c r="E814" s="348"/>
      <c r="F814" s="348"/>
      <c r="G814" s="348"/>
      <c r="H814" s="348"/>
      <c r="I814" s="348"/>
      <c r="J814" s="348"/>
      <c r="K814" s="348"/>
      <c r="L814" s="348"/>
      <c r="M814" s="348"/>
      <c r="N814" s="348"/>
      <c r="O814" s="348"/>
      <c r="P814" s="348"/>
      <c r="Q814" s="348"/>
      <c r="R814" s="348"/>
      <c r="S814" s="348"/>
      <c r="T814" s="348"/>
      <c r="U814" s="348"/>
      <c r="V814" s="348"/>
      <c r="W814" s="348"/>
      <c r="X814" s="348"/>
      <c r="Y814" s="348"/>
      <c r="Z814" s="348"/>
    </row>
    <row r="815" ht="14.25" customHeight="1">
      <c r="A815" s="348"/>
      <c r="B815" s="348"/>
      <c r="C815" s="348"/>
      <c r="D815" s="348"/>
      <c r="E815" s="348"/>
      <c r="F815" s="348"/>
      <c r="G815" s="348"/>
      <c r="H815" s="348"/>
      <c r="I815" s="348"/>
      <c r="J815" s="348"/>
      <c r="K815" s="348"/>
      <c r="L815" s="348"/>
      <c r="M815" s="348"/>
      <c r="N815" s="348"/>
      <c r="O815" s="348"/>
      <c r="P815" s="348"/>
      <c r="Q815" s="348"/>
      <c r="R815" s="348"/>
      <c r="S815" s="348"/>
      <c r="T815" s="348"/>
      <c r="U815" s="348"/>
      <c r="V815" s="348"/>
      <c r="W815" s="348"/>
      <c r="X815" s="348"/>
      <c r="Y815" s="348"/>
      <c r="Z815" s="348"/>
    </row>
    <row r="816" ht="14.25" customHeight="1">
      <c r="A816" s="348"/>
      <c r="B816" s="348"/>
      <c r="C816" s="348"/>
      <c r="D816" s="348"/>
      <c r="E816" s="348"/>
      <c r="F816" s="348"/>
      <c r="G816" s="348"/>
      <c r="H816" s="348"/>
      <c r="I816" s="348"/>
      <c r="J816" s="348"/>
      <c r="K816" s="348"/>
      <c r="L816" s="348"/>
      <c r="M816" s="348"/>
      <c r="N816" s="348"/>
      <c r="O816" s="348"/>
      <c r="P816" s="348"/>
      <c r="Q816" s="348"/>
      <c r="R816" s="348"/>
      <c r="S816" s="348"/>
      <c r="T816" s="348"/>
      <c r="U816" s="348"/>
      <c r="V816" s="348"/>
      <c r="W816" s="348"/>
      <c r="X816" s="348"/>
      <c r="Y816" s="348"/>
      <c r="Z816" s="348"/>
    </row>
    <row r="817" ht="14.25" customHeight="1">
      <c r="A817" s="348"/>
      <c r="B817" s="348"/>
      <c r="C817" s="348"/>
      <c r="D817" s="348"/>
      <c r="E817" s="348"/>
      <c r="F817" s="348"/>
      <c r="G817" s="348"/>
      <c r="H817" s="348"/>
      <c r="I817" s="348"/>
      <c r="J817" s="348"/>
      <c r="K817" s="348"/>
      <c r="L817" s="348"/>
      <c r="M817" s="348"/>
      <c r="N817" s="348"/>
      <c r="O817" s="348"/>
      <c r="P817" s="348"/>
      <c r="Q817" s="348"/>
      <c r="R817" s="348"/>
      <c r="S817" s="348"/>
      <c r="T817" s="348"/>
      <c r="U817" s="348"/>
      <c r="V817" s="348"/>
      <c r="W817" s="348"/>
      <c r="X817" s="348"/>
      <c r="Y817" s="348"/>
      <c r="Z817" s="348"/>
    </row>
    <row r="818" ht="14.25" customHeight="1">
      <c r="A818" s="348"/>
      <c r="B818" s="348"/>
      <c r="C818" s="348"/>
      <c r="D818" s="348"/>
      <c r="E818" s="348"/>
      <c r="F818" s="348"/>
      <c r="G818" s="348"/>
      <c r="H818" s="348"/>
      <c r="I818" s="348"/>
      <c r="J818" s="348"/>
      <c r="K818" s="348"/>
      <c r="L818" s="348"/>
      <c r="M818" s="348"/>
      <c r="N818" s="348"/>
      <c r="O818" s="348"/>
      <c r="P818" s="348"/>
      <c r="Q818" s="348"/>
      <c r="R818" s="348"/>
      <c r="S818" s="348"/>
      <c r="T818" s="348"/>
      <c r="U818" s="348"/>
      <c r="V818" s="348"/>
      <c r="W818" s="348"/>
      <c r="X818" s="348"/>
      <c r="Y818" s="348"/>
      <c r="Z818" s="348"/>
    </row>
    <row r="819" ht="14.25" customHeight="1">
      <c r="A819" s="348"/>
      <c r="B819" s="348"/>
      <c r="C819" s="348"/>
      <c r="D819" s="348"/>
      <c r="E819" s="348"/>
      <c r="F819" s="348"/>
      <c r="G819" s="348"/>
      <c r="H819" s="348"/>
      <c r="I819" s="348"/>
      <c r="J819" s="348"/>
      <c r="K819" s="348"/>
      <c r="L819" s="348"/>
      <c r="M819" s="348"/>
      <c r="N819" s="348"/>
      <c r="O819" s="348"/>
      <c r="P819" s="348"/>
      <c r="Q819" s="348"/>
      <c r="R819" s="348"/>
      <c r="S819" s="348"/>
      <c r="T819" s="348"/>
      <c r="U819" s="348"/>
      <c r="V819" s="348"/>
      <c r="W819" s="348"/>
      <c r="X819" s="348"/>
      <c r="Y819" s="348"/>
      <c r="Z819" s="348"/>
    </row>
    <row r="820" ht="14.25" customHeight="1">
      <c r="A820" s="348"/>
      <c r="B820" s="348"/>
      <c r="C820" s="348"/>
      <c r="D820" s="348"/>
      <c r="E820" s="348"/>
      <c r="F820" s="348"/>
      <c r="G820" s="348"/>
      <c r="H820" s="348"/>
      <c r="I820" s="348"/>
      <c r="J820" s="348"/>
      <c r="K820" s="348"/>
      <c r="L820" s="348"/>
      <c r="M820" s="348"/>
      <c r="N820" s="348"/>
      <c r="O820" s="348"/>
      <c r="P820" s="348"/>
      <c r="Q820" s="348"/>
      <c r="R820" s="348"/>
      <c r="S820" s="348"/>
      <c r="T820" s="348"/>
      <c r="U820" s="348"/>
      <c r="V820" s="348"/>
      <c r="W820" s="348"/>
      <c r="X820" s="348"/>
      <c r="Y820" s="348"/>
      <c r="Z820" s="348"/>
    </row>
    <row r="821" ht="14.25" customHeight="1">
      <c r="A821" s="348"/>
      <c r="B821" s="348"/>
      <c r="C821" s="348"/>
      <c r="D821" s="348"/>
      <c r="E821" s="348"/>
      <c r="F821" s="348"/>
      <c r="G821" s="348"/>
      <c r="H821" s="348"/>
      <c r="I821" s="348"/>
      <c r="J821" s="348"/>
      <c r="K821" s="348"/>
      <c r="L821" s="348"/>
      <c r="M821" s="348"/>
      <c r="N821" s="348"/>
      <c r="O821" s="348"/>
      <c r="P821" s="348"/>
      <c r="Q821" s="348"/>
      <c r="R821" s="348"/>
      <c r="S821" s="348"/>
      <c r="T821" s="348"/>
      <c r="U821" s="348"/>
      <c r="V821" s="348"/>
      <c r="W821" s="348"/>
      <c r="X821" s="348"/>
      <c r="Y821" s="348"/>
      <c r="Z821" s="348"/>
    </row>
    <row r="822" ht="14.25" customHeight="1">
      <c r="A822" s="348"/>
      <c r="B822" s="348"/>
      <c r="C822" s="348"/>
      <c r="D822" s="348"/>
      <c r="E822" s="348"/>
      <c r="F822" s="348"/>
      <c r="G822" s="348"/>
      <c r="H822" s="348"/>
      <c r="I822" s="348"/>
      <c r="J822" s="348"/>
      <c r="K822" s="348"/>
      <c r="L822" s="348"/>
      <c r="M822" s="348"/>
      <c r="N822" s="348"/>
      <c r="O822" s="348"/>
      <c r="P822" s="348"/>
      <c r="Q822" s="348"/>
      <c r="R822" s="348"/>
      <c r="S822" s="348"/>
      <c r="T822" s="348"/>
      <c r="U822" s="348"/>
      <c r="V822" s="348"/>
      <c r="W822" s="348"/>
      <c r="X822" s="348"/>
      <c r="Y822" s="348"/>
      <c r="Z822" s="348"/>
    </row>
    <row r="823" ht="14.25" customHeight="1">
      <c r="A823" s="348"/>
      <c r="B823" s="348"/>
      <c r="C823" s="348"/>
      <c r="D823" s="348"/>
      <c r="E823" s="348"/>
      <c r="F823" s="348"/>
      <c r="G823" s="348"/>
      <c r="H823" s="348"/>
      <c r="I823" s="348"/>
      <c r="J823" s="348"/>
      <c r="K823" s="348"/>
      <c r="L823" s="348"/>
      <c r="M823" s="348"/>
      <c r="N823" s="348"/>
      <c r="O823" s="348"/>
      <c r="P823" s="348"/>
      <c r="Q823" s="348"/>
      <c r="R823" s="348"/>
      <c r="S823" s="348"/>
      <c r="T823" s="348"/>
      <c r="U823" s="348"/>
      <c r="V823" s="348"/>
      <c r="W823" s="348"/>
      <c r="X823" s="348"/>
      <c r="Y823" s="348"/>
      <c r="Z823" s="348"/>
    </row>
    <row r="824" ht="14.25" customHeight="1">
      <c r="A824" s="348"/>
      <c r="B824" s="348"/>
      <c r="C824" s="348"/>
      <c r="D824" s="348"/>
      <c r="E824" s="348"/>
      <c r="F824" s="348"/>
      <c r="G824" s="348"/>
      <c r="H824" s="348"/>
      <c r="I824" s="348"/>
      <c r="J824" s="348"/>
      <c r="K824" s="348"/>
      <c r="L824" s="348"/>
      <c r="M824" s="348"/>
      <c r="N824" s="348"/>
      <c r="O824" s="348"/>
      <c r="P824" s="348"/>
      <c r="Q824" s="348"/>
      <c r="R824" s="348"/>
      <c r="S824" s="348"/>
      <c r="T824" s="348"/>
      <c r="U824" s="348"/>
      <c r="V824" s="348"/>
      <c r="W824" s="348"/>
      <c r="X824" s="348"/>
      <c r="Y824" s="348"/>
      <c r="Z824" s="348"/>
    </row>
    <row r="825" ht="14.25" customHeight="1">
      <c r="A825" s="348"/>
      <c r="B825" s="348"/>
      <c r="C825" s="348"/>
      <c r="D825" s="348"/>
      <c r="E825" s="348"/>
      <c r="F825" s="348"/>
      <c r="G825" s="348"/>
      <c r="H825" s="348"/>
      <c r="I825" s="348"/>
      <c r="J825" s="348"/>
      <c r="K825" s="348"/>
      <c r="L825" s="348"/>
      <c r="M825" s="348"/>
      <c r="N825" s="348"/>
      <c r="O825" s="348"/>
      <c r="P825" s="348"/>
      <c r="Q825" s="348"/>
      <c r="R825" s="348"/>
      <c r="S825" s="348"/>
      <c r="T825" s="348"/>
      <c r="U825" s="348"/>
      <c r="V825" s="348"/>
      <c r="W825" s="348"/>
      <c r="X825" s="348"/>
      <c r="Y825" s="348"/>
      <c r="Z825" s="348"/>
    </row>
    <row r="826" ht="14.25" customHeight="1">
      <c r="A826" s="348"/>
      <c r="B826" s="348"/>
      <c r="C826" s="348"/>
      <c r="D826" s="348"/>
      <c r="E826" s="348"/>
      <c r="F826" s="348"/>
      <c r="G826" s="348"/>
      <c r="H826" s="348"/>
      <c r="I826" s="348"/>
      <c r="J826" s="348"/>
      <c r="K826" s="348"/>
      <c r="L826" s="348"/>
      <c r="M826" s="348"/>
      <c r="N826" s="348"/>
      <c r="O826" s="348"/>
      <c r="P826" s="348"/>
      <c r="Q826" s="348"/>
      <c r="R826" s="348"/>
      <c r="S826" s="348"/>
      <c r="T826" s="348"/>
      <c r="U826" s="348"/>
      <c r="V826" s="348"/>
      <c r="W826" s="348"/>
      <c r="X826" s="348"/>
      <c r="Y826" s="348"/>
      <c r="Z826" s="348"/>
    </row>
    <row r="827" ht="14.25" customHeight="1">
      <c r="A827" s="348"/>
      <c r="B827" s="348"/>
      <c r="C827" s="348"/>
      <c r="D827" s="348"/>
      <c r="E827" s="348"/>
      <c r="F827" s="348"/>
      <c r="G827" s="348"/>
      <c r="H827" s="348"/>
      <c r="I827" s="348"/>
      <c r="J827" s="348"/>
      <c r="K827" s="348"/>
      <c r="L827" s="348"/>
      <c r="M827" s="348"/>
      <c r="N827" s="348"/>
      <c r="O827" s="348"/>
      <c r="P827" s="348"/>
      <c r="Q827" s="348"/>
      <c r="R827" s="348"/>
      <c r="S827" s="348"/>
      <c r="T827" s="348"/>
      <c r="U827" s="348"/>
      <c r="V827" s="348"/>
      <c r="W827" s="348"/>
      <c r="X827" s="348"/>
      <c r="Y827" s="348"/>
      <c r="Z827" s="348"/>
    </row>
    <row r="828" ht="14.25" customHeight="1">
      <c r="A828" s="348"/>
      <c r="B828" s="348"/>
      <c r="C828" s="348"/>
      <c r="D828" s="348"/>
      <c r="E828" s="348"/>
      <c r="F828" s="348"/>
      <c r="G828" s="348"/>
      <c r="H828" s="348"/>
      <c r="I828" s="348"/>
      <c r="J828" s="348"/>
      <c r="K828" s="348"/>
      <c r="L828" s="348"/>
      <c r="M828" s="348"/>
      <c r="N828" s="348"/>
      <c r="O828" s="348"/>
      <c r="P828" s="348"/>
      <c r="Q828" s="348"/>
      <c r="R828" s="348"/>
      <c r="S828" s="348"/>
      <c r="T828" s="348"/>
      <c r="U828" s="348"/>
      <c r="V828" s="348"/>
      <c r="W828" s="348"/>
      <c r="X828" s="348"/>
      <c r="Y828" s="348"/>
      <c r="Z828" s="348"/>
    </row>
    <row r="829" ht="14.25" customHeight="1">
      <c r="A829" s="348"/>
      <c r="B829" s="348"/>
      <c r="C829" s="348"/>
      <c r="D829" s="348"/>
      <c r="E829" s="348"/>
      <c r="F829" s="348"/>
      <c r="G829" s="348"/>
      <c r="H829" s="348"/>
      <c r="I829" s="348"/>
      <c r="J829" s="348"/>
      <c r="K829" s="348"/>
      <c r="L829" s="348"/>
      <c r="M829" s="348"/>
      <c r="N829" s="348"/>
      <c r="O829" s="348"/>
      <c r="P829" s="348"/>
      <c r="Q829" s="348"/>
      <c r="R829" s="348"/>
      <c r="S829" s="348"/>
      <c r="T829" s="348"/>
      <c r="U829" s="348"/>
      <c r="V829" s="348"/>
      <c r="W829" s="348"/>
      <c r="X829" s="348"/>
      <c r="Y829" s="348"/>
      <c r="Z829" s="348"/>
    </row>
    <row r="830" ht="14.25" customHeight="1">
      <c r="A830" s="348"/>
      <c r="B830" s="348"/>
      <c r="C830" s="348"/>
      <c r="D830" s="348"/>
      <c r="E830" s="348"/>
      <c r="F830" s="348"/>
      <c r="G830" s="348"/>
      <c r="H830" s="348"/>
      <c r="I830" s="348"/>
      <c r="J830" s="348"/>
      <c r="K830" s="348"/>
      <c r="L830" s="348"/>
      <c r="M830" s="348"/>
      <c r="N830" s="348"/>
      <c r="O830" s="348"/>
      <c r="P830" s="348"/>
      <c r="Q830" s="348"/>
      <c r="R830" s="348"/>
      <c r="S830" s="348"/>
      <c r="T830" s="348"/>
      <c r="U830" s="348"/>
      <c r="V830" s="348"/>
      <c r="W830" s="348"/>
      <c r="X830" s="348"/>
      <c r="Y830" s="348"/>
      <c r="Z830" s="348"/>
    </row>
    <row r="831" ht="14.25" customHeight="1">
      <c r="A831" s="348"/>
      <c r="B831" s="348"/>
      <c r="C831" s="348"/>
      <c r="D831" s="348"/>
      <c r="E831" s="348"/>
      <c r="F831" s="348"/>
      <c r="G831" s="348"/>
      <c r="H831" s="348"/>
      <c r="I831" s="348"/>
      <c r="J831" s="348"/>
      <c r="K831" s="348"/>
      <c r="L831" s="348"/>
      <c r="M831" s="348"/>
      <c r="N831" s="348"/>
      <c r="O831" s="348"/>
      <c r="P831" s="348"/>
      <c r="Q831" s="348"/>
      <c r="R831" s="348"/>
      <c r="S831" s="348"/>
      <c r="T831" s="348"/>
      <c r="U831" s="348"/>
      <c r="V831" s="348"/>
      <c r="W831" s="348"/>
      <c r="X831" s="348"/>
      <c r="Y831" s="348"/>
      <c r="Z831" s="348"/>
    </row>
    <row r="832" ht="14.25" customHeight="1">
      <c r="A832" s="348"/>
      <c r="B832" s="348"/>
      <c r="C832" s="348"/>
      <c r="D832" s="348"/>
      <c r="E832" s="348"/>
      <c r="F832" s="348"/>
      <c r="G832" s="348"/>
      <c r="H832" s="348"/>
      <c r="I832" s="348"/>
      <c r="J832" s="348"/>
      <c r="K832" s="348"/>
      <c r="L832" s="348"/>
      <c r="M832" s="348"/>
      <c r="N832" s="348"/>
      <c r="O832" s="348"/>
      <c r="P832" s="348"/>
      <c r="Q832" s="348"/>
      <c r="R832" s="348"/>
      <c r="S832" s="348"/>
      <c r="T832" s="348"/>
      <c r="U832" s="348"/>
      <c r="V832" s="348"/>
      <c r="W832" s="348"/>
      <c r="X832" s="348"/>
      <c r="Y832" s="348"/>
      <c r="Z832" s="348"/>
    </row>
    <row r="833" ht="14.25" customHeight="1">
      <c r="A833" s="348"/>
      <c r="B833" s="348"/>
      <c r="C833" s="348"/>
      <c r="D833" s="348"/>
      <c r="E833" s="348"/>
      <c r="F833" s="348"/>
      <c r="G833" s="348"/>
      <c r="H833" s="348"/>
      <c r="I833" s="348"/>
      <c r="J833" s="348"/>
      <c r="K833" s="348"/>
      <c r="L833" s="348"/>
      <c r="M833" s="348"/>
      <c r="N833" s="348"/>
      <c r="O833" s="348"/>
      <c r="P833" s="348"/>
      <c r="Q833" s="348"/>
      <c r="R833" s="348"/>
      <c r="S833" s="348"/>
      <c r="T833" s="348"/>
      <c r="U833" s="348"/>
      <c r="V833" s="348"/>
      <c r="W833" s="348"/>
      <c r="X833" s="348"/>
      <c r="Y833" s="348"/>
      <c r="Z833" s="348"/>
    </row>
    <row r="834" ht="14.25" customHeight="1">
      <c r="A834" s="348"/>
      <c r="B834" s="348"/>
      <c r="C834" s="348"/>
      <c r="D834" s="348"/>
      <c r="E834" s="348"/>
      <c r="F834" s="348"/>
      <c r="G834" s="348"/>
      <c r="H834" s="348"/>
      <c r="I834" s="348"/>
      <c r="J834" s="348"/>
      <c r="K834" s="348"/>
      <c r="L834" s="348"/>
      <c r="M834" s="348"/>
      <c r="N834" s="348"/>
      <c r="O834" s="348"/>
      <c r="P834" s="348"/>
      <c r="Q834" s="348"/>
      <c r="R834" s="348"/>
      <c r="S834" s="348"/>
      <c r="T834" s="348"/>
      <c r="U834" s="348"/>
      <c r="V834" s="348"/>
      <c r="W834" s="348"/>
      <c r="X834" s="348"/>
      <c r="Y834" s="348"/>
      <c r="Z834" s="348"/>
    </row>
    <row r="835" ht="14.25" customHeight="1">
      <c r="A835" s="348"/>
      <c r="B835" s="348"/>
      <c r="C835" s="348"/>
      <c r="D835" s="348"/>
      <c r="E835" s="348"/>
      <c r="F835" s="348"/>
      <c r="G835" s="348"/>
      <c r="H835" s="348"/>
      <c r="I835" s="348"/>
      <c r="J835" s="348"/>
      <c r="K835" s="348"/>
      <c r="L835" s="348"/>
      <c r="M835" s="348"/>
      <c r="N835" s="348"/>
      <c r="O835" s="348"/>
      <c r="P835" s="348"/>
      <c r="Q835" s="348"/>
      <c r="R835" s="348"/>
      <c r="S835" s="348"/>
      <c r="T835" s="348"/>
      <c r="U835" s="348"/>
      <c r="V835" s="348"/>
      <c r="W835" s="348"/>
      <c r="X835" s="348"/>
      <c r="Y835" s="348"/>
      <c r="Z835" s="348"/>
    </row>
    <row r="836" ht="14.25" customHeight="1">
      <c r="A836" s="348"/>
      <c r="B836" s="348"/>
      <c r="C836" s="348"/>
      <c r="D836" s="348"/>
      <c r="E836" s="348"/>
      <c r="F836" s="348"/>
      <c r="G836" s="348"/>
      <c r="H836" s="348"/>
      <c r="I836" s="348"/>
      <c r="J836" s="348"/>
      <c r="K836" s="348"/>
      <c r="L836" s="348"/>
      <c r="M836" s="348"/>
      <c r="N836" s="348"/>
      <c r="O836" s="348"/>
      <c r="P836" s="348"/>
      <c r="Q836" s="348"/>
      <c r="R836" s="348"/>
      <c r="S836" s="348"/>
      <c r="T836" s="348"/>
      <c r="U836" s="348"/>
      <c r="V836" s="348"/>
      <c r="W836" s="348"/>
      <c r="X836" s="348"/>
      <c r="Y836" s="348"/>
      <c r="Z836" s="348"/>
    </row>
    <row r="837" ht="14.25" customHeight="1">
      <c r="A837" s="348"/>
      <c r="B837" s="348"/>
      <c r="C837" s="348"/>
      <c r="D837" s="348"/>
      <c r="E837" s="348"/>
      <c r="F837" s="348"/>
      <c r="G837" s="348"/>
      <c r="H837" s="348"/>
      <c r="I837" s="348"/>
      <c r="J837" s="348"/>
      <c r="K837" s="348"/>
      <c r="L837" s="348"/>
      <c r="M837" s="348"/>
      <c r="N837" s="348"/>
      <c r="O837" s="348"/>
      <c r="P837" s="348"/>
      <c r="Q837" s="348"/>
      <c r="R837" s="348"/>
      <c r="S837" s="348"/>
      <c r="T837" s="348"/>
      <c r="U837" s="348"/>
      <c r="V837" s="348"/>
      <c r="W837" s="348"/>
      <c r="X837" s="348"/>
      <c r="Y837" s="348"/>
      <c r="Z837" s="348"/>
    </row>
    <row r="838" ht="14.25" customHeight="1">
      <c r="A838" s="348"/>
      <c r="B838" s="348"/>
      <c r="C838" s="348"/>
      <c r="D838" s="348"/>
      <c r="E838" s="348"/>
      <c r="F838" s="348"/>
      <c r="G838" s="348"/>
      <c r="H838" s="348"/>
      <c r="I838" s="348"/>
      <c r="J838" s="348"/>
      <c r="K838" s="348"/>
      <c r="L838" s="348"/>
      <c r="M838" s="348"/>
      <c r="N838" s="348"/>
      <c r="O838" s="348"/>
      <c r="P838" s="348"/>
      <c r="Q838" s="348"/>
      <c r="R838" s="348"/>
      <c r="S838" s="348"/>
      <c r="T838" s="348"/>
      <c r="U838" s="348"/>
      <c r="V838" s="348"/>
      <c r="W838" s="348"/>
      <c r="X838" s="348"/>
      <c r="Y838" s="348"/>
      <c r="Z838" s="348"/>
    </row>
    <row r="839" ht="14.25" customHeight="1">
      <c r="A839" s="348"/>
      <c r="B839" s="348"/>
      <c r="C839" s="348"/>
      <c r="D839" s="348"/>
      <c r="E839" s="348"/>
      <c r="F839" s="348"/>
      <c r="G839" s="348"/>
      <c r="H839" s="348"/>
      <c r="I839" s="348"/>
      <c r="J839" s="348"/>
      <c r="K839" s="348"/>
      <c r="L839" s="348"/>
      <c r="M839" s="348"/>
      <c r="N839" s="348"/>
      <c r="O839" s="348"/>
      <c r="P839" s="348"/>
      <c r="Q839" s="348"/>
      <c r="R839" s="348"/>
      <c r="S839" s="348"/>
      <c r="T839" s="348"/>
      <c r="U839" s="348"/>
      <c r="V839" s="348"/>
      <c r="W839" s="348"/>
      <c r="X839" s="348"/>
      <c r="Y839" s="348"/>
      <c r="Z839" s="348"/>
    </row>
    <row r="840" ht="14.25" customHeight="1">
      <c r="A840" s="348"/>
      <c r="B840" s="348"/>
      <c r="C840" s="348"/>
      <c r="D840" s="348"/>
      <c r="E840" s="348"/>
      <c r="F840" s="348"/>
      <c r="G840" s="348"/>
      <c r="H840" s="348"/>
      <c r="I840" s="348"/>
      <c r="J840" s="348"/>
      <c r="K840" s="348"/>
      <c r="L840" s="348"/>
      <c r="M840" s="348"/>
      <c r="N840" s="348"/>
      <c r="O840" s="348"/>
      <c r="P840" s="348"/>
      <c r="Q840" s="348"/>
      <c r="R840" s="348"/>
      <c r="S840" s="348"/>
      <c r="T840" s="348"/>
      <c r="U840" s="348"/>
      <c r="V840" s="348"/>
      <c r="W840" s="348"/>
      <c r="X840" s="348"/>
      <c r="Y840" s="348"/>
      <c r="Z840" s="348"/>
    </row>
    <row r="841" ht="14.25" customHeight="1">
      <c r="A841" s="348"/>
      <c r="B841" s="348"/>
      <c r="C841" s="348"/>
      <c r="D841" s="348"/>
      <c r="E841" s="348"/>
      <c r="F841" s="348"/>
      <c r="G841" s="348"/>
      <c r="H841" s="348"/>
      <c r="I841" s="348"/>
      <c r="J841" s="348"/>
      <c r="K841" s="348"/>
      <c r="L841" s="348"/>
      <c r="M841" s="348"/>
      <c r="N841" s="348"/>
      <c r="O841" s="348"/>
      <c r="P841" s="348"/>
      <c r="Q841" s="348"/>
      <c r="R841" s="348"/>
      <c r="S841" s="348"/>
      <c r="T841" s="348"/>
      <c r="U841" s="348"/>
      <c r="V841" s="348"/>
      <c r="W841" s="348"/>
      <c r="X841" s="348"/>
      <c r="Y841" s="348"/>
      <c r="Z841" s="348"/>
    </row>
    <row r="842" ht="14.25" customHeight="1">
      <c r="A842" s="348"/>
      <c r="B842" s="348"/>
      <c r="C842" s="348"/>
      <c r="D842" s="348"/>
      <c r="E842" s="348"/>
      <c r="F842" s="348"/>
      <c r="G842" s="348"/>
      <c r="H842" s="348"/>
      <c r="I842" s="348"/>
      <c r="J842" s="348"/>
      <c r="K842" s="348"/>
      <c r="L842" s="348"/>
      <c r="M842" s="348"/>
      <c r="N842" s="348"/>
      <c r="O842" s="348"/>
      <c r="P842" s="348"/>
      <c r="Q842" s="348"/>
      <c r="R842" s="348"/>
      <c r="S842" s="348"/>
      <c r="T842" s="348"/>
      <c r="U842" s="348"/>
      <c r="V842" s="348"/>
      <c r="W842" s="348"/>
      <c r="X842" s="348"/>
      <c r="Y842" s="348"/>
      <c r="Z842" s="348"/>
    </row>
    <row r="843" ht="14.25" customHeight="1">
      <c r="A843" s="348"/>
      <c r="B843" s="348"/>
      <c r="C843" s="348"/>
      <c r="D843" s="348"/>
      <c r="E843" s="348"/>
      <c r="F843" s="348"/>
      <c r="G843" s="348"/>
      <c r="H843" s="348"/>
      <c r="I843" s="348"/>
      <c r="J843" s="348"/>
      <c r="K843" s="348"/>
      <c r="L843" s="348"/>
      <c r="M843" s="348"/>
      <c r="N843" s="348"/>
      <c r="O843" s="348"/>
      <c r="P843" s="348"/>
      <c r="Q843" s="348"/>
      <c r="R843" s="348"/>
      <c r="S843" s="348"/>
      <c r="T843" s="348"/>
      <c r="U843" s="348"/>
      <c r="V843" s="348"/>
      <c r="W843" s="348"/>
      <c r="X843" s="348"/>
      <c r="Y843" s="348"/>
      <c r="Z843" s="348"/>
    </row>
    <row r="844" ht="14.25" customHeight="1">
      <c r="A844" s="348"/>
      <c r="B844" s="348"/>
      <c r="C844" s="348"/>
      <c r="D844" s="348"/>
      <c r="E844" s="348"/>
      <c r="F844" s="348"/>
      <c r="G844" s="348"/>
      <c r="H844" s="348"/>
      <c r="I844" s="348"/>
      <c r="J844" s="348"/>
      <c r="K844" s="348"/>
      <c r="L844" s="348"/>
      <c r="M844" s="348"/>
      <c r="N844" s="348"/>
      <c r="O844" s="348"/>
      <c r="P844" s="348"/>
      <c r="Q844" s="348"/>
      <c r="R844" s="348"/>
      <c r="S844" s="348"/>
      <c r="T844" s="348"/>
      <c r="U844" s="348"/>
      <c r="V844" s="348"/>
      <c r="W844" s="348"/>
      <c r="X844" s="348"/>
      <c r="Y844" s="348"/>
      <c r="Z844" s="348"/>
    </row>
    <row r="845" ht="14.25" customHeight="1">
      <c r="A845" s="348"/>
      <c r="B845" s="348"/>
      <c r="C845" s="348"/>
      <c r="D845" s="348"/>
      <c r="E845" s="348"/>
      <c r="F845" s="348"/>
      <c r="G845" s="348"/>
      <c r="H845" s="348"/>
      <c r="I845" s="348"/>
      <c r="J845" s="348"/>
      <c r="K845" s="348"/>
      <c r="L845" s="348"/>
      <c r="M845" s="348"/>
      <c r="N845" s="348"/>
      <c r="O845" s="348"/>
      <c r="P845" s="348"/>
      <c r="Q845" s="348"/>
      <c r="R845" s="348"/>
      <c r="S845" s="348"/>
      <c r="T845" s="348"/>
      <c r="U845" s="348"/>
      <c r="V845" s="348"/>
      <c r="W845" s="348"/>
      <c r="X845" s="348"/>
      <c r="Y845" s="348"/>
      <c r="Z845" s="348"/>
    </row>
    <row r="846" ht="14.25" customHeight="1">
      <c r="A846" s="348"/>
      <c r="B846" s="348"/>
      <c r="C846" s="348"/>
      <c r="D846" s="348"/>
      <c r="E846" s="348"/>
      <c r="F846" s="348"/>
      <c r="G846" s="348"/>
      <c r="H846" s="348"/>
      <c r="I846" s="348"/>
      <c r="J846" s="348"/>
      <c r="K846" s="348"/>
      <c r="L846" s="348"/>
      <c r="M846" s="348"/>
      <c r="N846" s="348"/>
      <c r="O846" s="348"/>
      <c r="P846" s="348"/>
      <c r="Q846" s="348"/>
      <c r="R846" s="348"/>
      <c r="S846" s="348"/>
      <c r="T846" s="348"/>
      <c r="U846" s="348"/>
      <c r="V846" s="348"/>
      <c r="W846" s="348"/>
      <c r="X846" s="348"/>
      <c r="Y846" s="348"/>
      <c r="Z846" s="348"/>
    </row>
    <row r="847" ht="14.25" customHeight="1">
      <c r="A847" s="348"/>
      <c r="B847" s="348"/>
      <c r="C847" s="348"/>
      <c r="D847" s="348"/>
      <c r="E847" s="348"/>
      <c r="F847" s="348"/>
      <c r="G847" s="348"/>
      <c r="H847" s="348"/>
      <c r="I847" s="348"/>
      <c r="J847" s="348"/>
      <c r="K847" s="348"/>
      <c r="L847" s="348"/>
      <c r="M847" s="348"/>
      <c r="N847" s="348"/>
      <c r="O847" s="348"/>
      <c r="P847" s="348"/>
      <c r="Q847" s="348"/>
      <c r="R847" s="348"/>
      <c r="S847" s="348"/>
      <c r="T847" s="348"/>
      <c r="U847" s="348"/>
      <c r="V847" s="348"/>
      <c r="W847" s="348"/>
      <c r="X847" s="348"/>
      <c r="Y847" s="348"/>
      <c r="Z847" s="348"/>
    </row>
    <row r="848" ht="14.25" customHeight="1">
      <c r="A848" s="348"/>
      <c r="B848" s="348"/>
      <c r="C848" s="348"/>
      <c r="D848" s="348"/>
      <c r="E848" s="348"/>
      <c r="F848" s="348"/>
      <c r="G848" s="348"/>
      <c r="H848" s="348"/>
      <c r="I848" s="348"/>
      <c r="J848" s="348"/>
      <c r="K848" s="348"/>
      <c r="L848" s="348"/>
      <c r="M848" s="348"/>
      <c r="N848" s="348"/>
      <c r="O848" s="348"/>
      <c r="P848" s="348"/>
      <c r="Q848" s="348"/>
      <c r="R848" s="348"/>
      <c r="S848" s="348"/>
      <c r="T848" s="348"/>
      <c r="U848" s="348"/>
      <c r="V848" s="348"/>
      <c r="W848" s="348"/>
      <c r="X848" s="348"/>
      <c r="Y848" s="348"/>
      <c r="Z848" s="348"/>
    </row>
    <row r="849" ht="14.25" customHeight="1">
      <c r="A849" s="348"/>
      <c r="B849" s="348"/>
      <c r="C849" s="348"/>
      <c r="D849" s="348"/>
      <c r="E849" s="348"/>
      <c r="F849" s="348"/>
      <c r="G849" s="348"/>
      <c r="H849" s="348"/>
      <c r="I849" s="348"/>
      <c r="J849" s="348"/>
      <c r="K849" s="348"/>
      <c r="L849" s="348"/>
      <c r="M849" s="348"/>
      <c r="N849" s="348"/>
      <c r="O849" s="348"/>
      <c r="P849" s="348"/>
      <c r="Q849" s="348"/>
      <c r="R849" s="348"/>
      <c r="S849" s="348"/>
      <c r="T849" s="348"/>
      <c r="U849" s="348"/>
      <c r="V849" s="348"/>
      <c r="W849" s="348"/>
      <c r="X849" s="348"/>
      <c r="Y849" s="348"/>
      <c r="Z849" s="348"/>
    </row>
    <row r="850" ht="14.25" customHeight="1">
      <c r="A850" s="348"/>
      <c r="B850" s="348"/>
      <c r="C850" s="348"/>
      <c r="D850" s="348"/>
      <c r="E850" s="348"/>
      <c r="F850" s="348"/>
      <c r="G850" s="348"/>
      <c r="H850" s="348"/>
      <c r="I850" s="348"/>
      <c r="J850" s="348"/>
      <c r="K850" s="348"/>
      <c r="L850" s="348"/>
      <c r="M850" s="348"/>
      <c r="N850" s="348"/>
      <c r="O850" s="348"/>
      <c r="P850" s="348"/>
      <c r="Q850" s="348"/>
      <c r="R850" s="348"/>
      <c r="S850" s="348"/>
      <c r="T850" s="348"/>
      <c r="U850" s="348"/>
      <c r="V850" s="348"/>
      <c r="W850" s="348"/>
      <c r="X850" s="348"/>
      <c r="Y850" s="348"/>
      <c r="Z850" s="348"/>
    </row>
    <row r="851" ht="14.25" customHeight="1">
      <c r="A851" s="348"/>
      <c r="B851" s="348"/>
      <c r="C851" s="348"/>
      <c r="D851" s="348"/>
      <c r="E851" s="348"/>
      <c r="F851" s="348"/>
      <c r="G851" s="348"/>
      <c r="H851" s="348"/>
      <c r="I851" s="348"/>
      <c r="J851" s="348"/>
      <c r="K851" s="348"/>
      <c r="L851" s="348"/>
      <c r="M851" s="348"/>
      <c r="N851" s="348"/>
      <c r="O851" s="348"/>
      <c r="P851" s="348"/>
      <c r="Q851" s="348"/>
      <c r="R851" s="348"/>
      <c r="S851" s="348"/>
      <c r="T851" s="348"/>
      <c r="U851" s="348"/>
      <c r="V851" s="348"/>
      <c r="W851" s="348"/>
      <c r="X851" s="348"/>
      <c r="Y851" s="348"/>
      <c r="Z851" s="348"/>
    </row>
    <row r="852" ht="14.25" customHeight="1">
      <c r="A852" s="348"/>
      <c r="B852" s="348"/>
      <c r="C852" s="348"/>
      <c r="D852" s="348"/>
      <c r="E852" s="348"/>
      <c r="F852" s="348"/>
      <c r="G852" s="348"/>
      <c r="H852" s="348"/>
      <c r="I852" s="348"/>
      <c r="J852" s="348"/>
      <c r="K852" s="348"/>
      <c r="L852" s="348"/>
      <c r="M852" s="348"/>
      <c r="N852" s="348"/>
      <c r="O852" s="348"/>
      <c r="P852" s="348"/>
      <c r="Q852" s="348"/>
      <c r="R852" s="348"/>
      <c r="S852" s="348"/>
      <c r="T852" s="348"/>
      <c r="U852" s="348"/>
      <c r="V852" s="348"/>
      <c r="W852" s="348"/>
      <c r="X852" s="348"/>
      <c r="Y852" s="348"/>
      <c r="Z852" s="348"/>
    </row>
    <row r="853" ht="14.25" customHeight="1">
      <c r="A853" s="348"/>
      <c r="B853" s="348"/>
      <c r="C853" s="348"/>
      <c r="D853" s="348"/>
      <c r="E853" s="348"/>
      <c r="F853" s="348"/>
      <c r="G853" s="348"/>
      <c r="H853" s="348"/>
      <c r="I853" s="348"/>
      <c r="J853" s="348"/>
      <c r="K853" s="348"/>
      <c r="L853" s="348"/>
      <c r="M853" s="348"/>
      <c r="N853" s="348"/>
      <c r="O853" s="348"/>
      <c r="P853" s="348"/>
      <c r="Q853" s="348"/>
      <c r="R853" s="348"/>
      <c r="S853" s="348"/>
      <c r="T853" s="348"/>
      <c r="U853" s="348"/>
      <c r="V853" s="348"/>
      <c r="W853" s="348"/>
      <c r="X853" s="348"/>
      <c r="Y853" s="348"/>
      <c r="Z853" s="348"/>
    </row>
    <row r="854" ht="14.25" customHeight="1">
      <c r="A854" s="348"/>
      <c r="B854" s="348"/>
      <c r="C854" s="348"/>
      <c r="D854" s="348"/>
      <c r="E854" s="348"/>
      <c r="F854" s="348"/>
      <c r="G854" s="348"/>
      <c r="H854" s="348"/>
      <c r="I854" s="348"/>
      <c r="J854" s="348"/>
      <c r="K854" s="348"/>
      <c r="L854" s="348"/>
      <c r="M854" s="348"/>
      <c r="N854" s="348"/>
      <c r="O854" s="348"/>
      <c r="P854" s="348"/>
      <c r="Q854" s="348"/>
      <c r="R854" s="348"/>
      <c r="S854" s="348"/>
      <c r="T854" s="348"/>
      <c r="U854" s="348"/>
      <c r="V854" s="348"/>
      <c r="W854" s="348"/>
      <c r="X854" s="348"/>
      <c r="Y854" s="348"/>
      <c r="Z854" s="348"/>
    </row>
    <row r="855" ht="14.25" customHeight="1">
      <c r="A855" s="348"/>
      <c r="B855" s="348"/>
      <c r="C855" s="348"/>
      <c r="D855" s="348"/>
      <c r="E855" s="348"/>
      <c r="F855" s="348"/>
      <c r="G855" s="348"/>
      <c r="H855" s="348"/>
      <c r="I855" s="348"/>
      <c r="J855" s="348"/>
      <c r="K855" s="348"/>
      <c r="L855" s="348"/>
      <c r="M855" s="348"/>
      <c r="N855" s="348"/>
      <c r="O855" s="348"/>
      <c r="P855" s="348"/>
      <c r="Q855" s="348"/>
      <c r="R855" s="348"/>
      <c r="S855" s="348"/>
      <c r="T855" s="348"/>
      <c r="U855" s="348"/>
      <c r="V855" s="348"/>
      <c r="W855" s="348"/>
      <c r="X855" s="348"/>
      <c r="Y855" s="348"/>
      <c r="Z855" s="348"/>
    </row>
    <row r="856" ht="14.25" customHeight="1">
      <c r="A856" s="348"/>
      <c r="B856" s="348"/>
      <c r="C856" s="348"/>
      <c r="D856" s="348"/>
      <c r="E856" s="348"/>
      <c r="F856" s="348"/>
      <c r="G856" s="348"/>
      <c r="H856" s="348"/>
      <c r="I856" s="348"/>
      <c r="J856" s="348"/>
      <c r="K856" s="348"/>
      <c r="L856" s="348"/>
      <c r="M856" s="348"/>
      <c r="N856" s="348"/>
      <c r="O856" s="348"/>
      <c r="P856" s="348"/>
      <c r="Q856" s="348"/>
      <c r="R856" s="348"/>
      <c r="S856" s="348"/>
      <c r="T856" s="348"/>
      <c r="U856" s="348"/>
      <c r="V856" s="348"/>
      <c r="W856" s="348"/>
      <c r="X856" s="348"/>
      <c r="Y856" s="348"/>
      <c r="Z856" s="348"/>
    </row>
    <row r="857" ht="14.25" customHeight="1">
      <c r="A857" s="348"/>
      <c r="B857" s="348"/>
      <c r="C857" s="348"/>
      <c r="D857" s="348"/>
      <c r="E857" s="348"/>
      <c r="F857" s="348"/>
      <c r="G857" s="348"/>
      <c r="H857" s="348"/>
      <c r="I857" s="348"/>
      <c r="J857" s="348"/>
      <c r="K857" s="348"/>
      <c r="L857" s="348"/>
      <c r="M857" s="348"/>
      <c r="N857" s="348"/>
      <c r="O857" s="348"/>
      <c r="P857" s="348"/>
      <c r="Q857" s="348"/>
      <c r="R857" s="348"/>
      <c r="S857" s="348"/>
      <c r="T857" s="348"/>
      <c r="U857" s="348"/>
      <c r="V857" s="348"/>
      <c r="W857" s="348"/>
      <c r="X857" s="348"/>
      <c r="Y857" s="348"/>
      <c r="Z857" s="348"/>
    </row>
    <row r="858" ht="14.25" customHeight="1">
      <c r="A858" s="348"/>
      <c r="B858" s="348"/>
      <c r="C858" s="348"/>
      <c r="D858" s="348"/>
      <c r="E858" s="348"/>
      <c r="F858" s="348"/>
      <c r="G858" s="348"/>
      <c r="H858" s="348"/>
      <c r="I858" s="348"/>
      <c r="J858" s="348"/>
      <c r="K858" s="348"/>
      <c r="L858" s="348"/>
      <c r="M858" s="348"/>
      <c r="N858" s="348"/>
      <c r="O858" s="348"/>
      <c r="P858" s="348"/>
      <c r="Q858" s="348"/>
      <c r="R858" s="348"/>
      <c r="S858" s="348"/>
      <c r="T858" s="348"/>
      <c r="U858" s="348"/>
      <c r="V858" s="348"/>
      <c r="W858" s="348"/>
      <c r="X858" s="348"/>
      <c r="Y858" s="348"/>
      <c r="Z858" s="348"/>
    </row>
    <row r="859" ht="14.25" customHeight="1">
      <c r="A859" s="348"/>
      <c r="B859" s="348"/>
      <c r="C859" s="348"/>
      <c r="D859" s="348"/>
      <c r="E859" s="348"/>
      <c r="F859" s="348"/>
      <c r="G859" s="348"/>
      <c r="H859" s="348"/>
      <c r="I859" s="348"/>
      <c r="J859" s="348"/>
      <c r="K859" s="348"/>
      <c r="L859" s="348"/>
      <c r="M859" s="348"/>
      <c r="N859" s="348"/>
      <c r="O859" s="348"/>
      <c r="P859" s="348"/>
      <c r="Q859" s="348"/>
      <c r="R859" s="348"/>
      <c r="S859" s="348"/>
      <c r="T859" s="348"/>
      <c r="U859" s="348"/>
      <c r="V859" s="348"/>
      <c r="W859" s="348"/>
      <c r="X859" s="348"/>
      <c r="Y859" s="348"/>
      <c r="Z859" s="348"/>
    </row>
    <row r="860" ht="14.25" customHeight="1">
      <c r="A860" s="348"/>
      <c r="B860" s="348"/>
      <c r="C860" s="348"/>
      <c r="D860" s="348"/>
      <c r="E860" s="348"/>
      <c r="F860" s="348"/>
      <c r="G860" s="348"/>
      <c r="H860" s="348"/>
      <c r="I860" s="348"/>
      <c r="J860" s="348"/>
      <c r="K860" s="348"/>
      <c r="L860" s="348"/>
      <c r="M860" s="348"/>
      <c r="N860" s="348"/>
      <c r="O860" s="348"/>
      <c r="P860" s="348"/>
      <c r="Q860" s="348"/>
      <c r="R860" s="348"/>
      <c r="S860" s="348"/>
      <c r="T860" s="348"/>
      <c r="U860" s="348"/>
      <c r="V860" s="348"/>
      <c r="W860" s="348"/>
      <c r="X860" s="348"/>
      <c r="Y860" s="348"/>
      <c r="Z860" s="348"/>
    </row>
    <row r="861" ht="14.25" customHeight="1">
      <c r="A861" s="348"/>
      <c r="B861" s="348"/>
      <c r="C861" s="348"/>
      <c r="D861" s="348"/>
      <c r="E861" s="348"/>
      <c r="F861" s="348"/>
      <c r="G861" s="348"/>
      <c r="H861" s="348"/>
      <c r="I861" s="348"/>
      <c r="J861" s="348"/>
      <c r="K861" s="348"/>
      <c r="L861" s="348"/>
      <c r="M861" s="348"/>
      <c r="N861" s="348"/>
      <c r="O861" s="348"/>
      <c r="P861" s="348"/>
      <c r="Q861" s="348"/>
      <c r="R861" s="348"/>
      <c r="S861" s="348"/>
      <c r="T861" s="348"/>
      <c r="U861" s="348"/>
      <c r="V861" s="348"/>
      <c r="W861" s="348"/>
      <c r="X861" s="348"/>
      <c r="Y861" s="348"/>
      <c r="Z861" s="348"/>
    </row>
    <row r="862" ht="14.25" customHeight="1">
      <c r="A862" s="348"/>
      <c r="B862" s="348"/>
      <c r="C862" s="348"/>
      <c r="D862" s="348"/>
      <c r="E862" s="348"/>
      <c r="F862" s="348"/>
      <c r="G862" s="348"/>
      <c r="H862" s="348"/>
      <c r="I862" s="348"/>
      <c r="J862" s="348"/>
      <c r="K862" s="348"/>
      <c r="L862" s="348"/>
      <c r="M862" s="348"/>
      <c r="N862" s="348"/>
      <c r="O862" s="348"/>
      <c r="P862" s="348"/>
      <c r="Q862" s="348"/>
      <c r="R862" s="348"/>
      <c r="S862" s="348"/>
      <c r="T862" s="348"/>
      <c r="U862" s="348"/>
      <c r="V862" s="348"/>
      <c r="W862" s="348"/>
      <c r="X862" s="348"/>
      <c r="Y862" s="348"/>
      <c r="Z862" s="348"/>
    </row>
    <row r="863" ht="14.25" customHeight="1">
      <c r="A863" s="348"/>
      <c r="B863" s="348"/>
      <c r="C863" s="348"/>
      <c r="D863" s="348"/>
      <c r="E863" s="348"/>
      <c r="F863" s="348"/>
      <c r="G863" s="348"/>
      <c r="H863" s="348"/>
      <c r="I863" s="348"/>
      <c r="J863" s="348"/>
      <c r="K863" s="348"/>
      <c r="L863" s="348"/>
      <c r="M863" s="348"/>
      <c r="N863" s="348"/>
      <c r="O863" s="348"/>
      <c r="P863" s="348"/>
      <c r="Q863" s="348"/>
      <c r="R863" s="348"/>
      <c r="S863" s="348"/>
      <c r="T863" s="348"/>
      <c r="U863" s="348"/>
      <c r="V863" s="348"/>
      <c r="W863" s="348"/>
      <c r="X863" s="348"/>
      <c r="Y863" s="348"/>
      <c r="Z863" s="348"/>
    </row>
    <row r="864" ht="14.25" customHeight="1">
      <c r="A864" s="348"/>
      <c r="B864" s="348"/>
      <c r="C864" s="348"/>
      <c r="D864" s="348"/>
      <c r="E864" s="348"/>
      <c r="F864" s="348"/>
      <c r="G864" s="348"/>
      <c r="H864" s="348"/>
      <c r="I864" s="348"/>
      <c r="J864" s="348"/>
      <c r="K864" s="348"/>
      <c r="L864" s="348"/>
      <c r="M864" s="348"/>
      <c r="N864" s="348"/>
      <c r="O864" s="348"/>
      <c r="P864" s="348"/>
      <c r="Q864" s="348"/>
      <c r="R864" s="348"/>
      <c r="S864" s="348"/>
      <c r="T864" s="348"/>
      <c r="U864" s="348"/>
      <c r="V864" s="348"/>
      <c r="W864" s="348"/>
      <c r="X864" s="348"/>
      <c r="Y864" s="348"/>
      <c r="Z864" s="348"/>
    </row>
    <row r="865" ht="14.25" customHeight="1">
      <c r="A865" s="348"/>
      <c r="B865" s="348"/>
      <c r="C865" s="348"/>
      <c r="D865" s="348"/>
      <c r="E865" s="348"/>
      <c r="F865" s="348"/>
      <c r="G865" s="348"/>
      <c r="H865" s="348"/>
      <c r="I865" s="348"/>
      <c r="J865" s="348"/>
      <c r="K865" s="348"/>
      <c r="L865" s="348"/>
      <c r="M865" s="348"/>
      <c r="N865" s="348"/>
      <c r="O865" s="348"/>
      <c r="P865" s="348"/>
      <c r="Q865" s="348"/>
      <c r="R865" s="348"/>
      <c r="S865" s="348"/>
      <c r="T865" s="348"/>
      <c r="U865" s="348"/>
      <c r="V865" s="348"/>
      <c r="W865" s="348"/>
      <c r="X865" s="348"/>
      <c r="Y865" s="348"/>
      <c r="Z865" s="348"/>
    </row>
    <row r="866" ht="14.25" customHeight="1">
      <c r="A866" s="348"/>
      <c r="B866" s="348"/>
      <c r="C866" s="348"/>
      <c r="D866" s="348"/>
      <c r="E866" s="348"/>
      <c r="F866" s="348"/>
      <c r="G866" s="348"/>
      <c r="H866" s="348"/>
      <c r="I866" s="348"/>
      <c r="J866" s="348"/>
      <c r="K866" s="348"/>
      <c r="L866" s="348"/>
      <c r="M866" s="348"/>
      <c r="N866" s="348"/>
      <c r="O866" s="348"/>
      <c r="P866" s="348"/>
      <c r="Q866" s="348"/>
      <c r="R866" s="348"/>
      <c r="S866" s="348"/>
      <c r="T866" s="348"/>
      <c r="U866" s="348"/>
      <c r="V866" s="348"/>
      <c r="W866" s="348"/>
      <c r="X866" s="348"/>
      <c r="Y866" s="348"/>
      <c r="Z866" s="348"/>
    </row>
    <row r="867" ht="14.25" customHeight="1">
      <c r="A867" s="348"/>
      <c r="B867" s="348"/>
      <c r="C867" s="348"/>
      <c r="D867" s="348"/>
      <c r="E867" s="348"/>
      <c r="F867" s="348"/>
      <c r="G867" s="348"/>
      <c r="H867" s="348"/>
      <c r="I867" s="348"/>
      <c r="J867" s="348"/>
      <c r="K867" s="348"/>
      <c r="L867" s="348"/>
      <c r="M867" s="348"/>
      <c r="N867" s="348"/>
      <c r="O867" s="348"/>
      <c r="P867" s="348"/>
      <c r="Q867" s="348"/>
      <c r="R867" s="348"/>
      <c r="S867" s="348"/>
      <c r="T867" s="348"/>
      <c r="U867" s="348"/>
      <c r="V867" s="348"/>
      <c r="W867" s="348"/>
      <c r="X867" s="348"/>
      <c r="Y867" s="348"/>
      <c r="Z867" s="348"/>
    </row>
    <row r="868" ht="14.25" customHeight="1">
      <c r="A868" s="348"/>
      <c r="B868" s="348"/>
      <c r="C868" s="348"/>
      <c r="D868" s="348"/>
      <c r="E868" s="348"/>
      <c r="F868" s="348"/>
      <c r="G868" s="348"/>
      <c r="H868" s="348"/>
      <c r="I868" s="348"/>
      <c r="J868" s="348"/>
      <c r="K868" s="348"/>
      <c r="L868" s="348"/>
      <c r="M868" s="348"/>
      <c r="N868" s="348"/>
      <c r="O868" s="348"/>
      <c r="P868" s="348"/>
      <c r="Q868" s="348"/>
      <c r="R868" s="348"/>
      <c r="S868" s="348"/>
      <c r="T868" s="348"/>
      <c r="U868" s="348"/>
      <c r="V868" s="348"/>
      <c r="W868" s="348"/>
      <c r="X868" s="348"/>
      <c r="Y868" s="348"/>
      <c r="Z868" s="348"/>
    </row>
    <row r="869" ht="14.25" customHeight="1">
      <c r="A869" s="348"/>
      <c r="B869" s="348"/>
      <c r="C869" s="348"/>
      <c r="D869" s="348"/>
      <c r="E869" s="348"/>
      <c r="F869" s="348"/>
      <c r="G869" s="348"/>
      <c r="H869" s="348"/>
      <c r="I869" s="348"/>
      <c r="J869" s="348"/>
      <c r="K869" s="348"/>
      <c r="L869" s="348"/>
      <c r="M869" s="348"/>
      <c r="N869" s="348"/>
      <c r="O869" s="348"/>
      <c r="P869" s="348"/>
      <c r="Q869" s="348"/>
      <c r="R869" s="348"/>
      <c r="S869" s="348"/>
      <c r="T869" s="348"/>
      <c r="U869" s="348"/>
      <c r="V869" s="348"/>
      <c r="W869" s="348"/>
      <c r="X869" s="348"/>
      <c r="Y869" s="348"/>
      <c r="Z869" s="348"/>
    </row>
    <row r="870" ht="14.25" customHeight="1">
      <c r="A870" s="348"/>
      <c r="B870" s="348"/>
      <c r="C870" s="348"/>
      <c r="D870" s="348"/>
      <c r="E870" s="348"/>
      <c r="F870" s="348"/>
      <c r="G870" s="348"/>
      <c r="H870" s="348"/>
      <c r="I870" s="348"/>
      <c r="J870" s="348"/>
      <c r="K870" s="348"/>
      <c r="L870" s="348"/>
      <c r="M870" s="348"/>
      <c r="N870" s="348"/>
      <c r="O870" s="348"/>
      <c r="P870" s="348"/>
      <c r="Q870" s="348"/>
      <c r="R870" s="348"/>
      <c r="S870" s="348"/>
      <c r="T870" s="348"/>
      <c r="U870" s="348"/>
      <c r="V870" s="348"/>
      <c r="W870" s="348"/>
      <c r="X870" s="348"/>
      <c r="Y870" s="348"/>
      <c r="Z870" s="348"/>
    </row>
    <row r="871" ht="14.25" customHeight="1">
      <c r="A871" s="348"/>
      <c r="B871" s="348"/>
      <c r="C871" s="348"/>
      <c r="D871" s="348"/>
      <c r="E871" s="348"/>
      <c r="F871" s="348"/>
      <c r="G871" s="348"/>
      <c r="H871" s="348"/>
      <c r="I871" s="348"/>
      <c r="J871" s="348"/>
      <c r="K871" s="348"/>
      <c r="L871" s="348"/>
      <c r="M871" s="348"/>
      <c r="N871" s="348"/>
      <c r="O871" s="348"/>
      <c r="P871" s="348"/>
      <c r="Q871" s="348"/>
      <c r="R871" s="348"/>
      <c r="S871" s="348"/>
      <c r="T871" s="348"/>
      <c r="U871" s="348"/>
      <c r="V871" s="348"/>
      <c r="W871" s="348"/>
      <c r="X871" s="348"/>
      <c r="Y871" s="348"/>
      <c r="Z871" s="348"/>
    </row>
    <row r="872" ht="14.25" customHeight="1">
      <c r="A872" s="348"/>
      <c r="B872" s="348"/>
      <c r="C872" s="348"/>
      <c r="D872" s="348"/>
      <c r="E872" s="348"/>
      <c r="F872" s="348"/>
      <c r="G872" s="348"/>
      <c r="H872" s="348"/>
      <c r="I872" s="348"/>
      <c r="J872" s="348"/>
      <c r="K872" s="348"/>
      <c r="L872" s="348"/>
      <c r="M872" s="348"/>
      <c r="N872" s="348"/>
      <c r="O872" s="348"/>
      <c r="P872" s="348"/>
      <c r="Q872" s="348"/>
      <c r="R872" s="348"/>
      <c r="S872" s="348"/>
      <c r="T872" s="348"/>
      <c r="U872" s="348"/>
      <c r="V872" s="348"/>
      <c r="W872" s="348"/>
      <c r="X872" s="348"/>
      <c r="Y872" s="348"/>
      <c r="Z872" s="348"/>
    </row>
    <row r="873" ht="14.25" customHeight="1">
      <c r="A873" s="348"/>
      <c r="B873" s="348"/>
      <c r="C873" s="348"/>
      <c r="D873" s="348"/>
      <c r="E873" s="348"/>
      <c r="F873" s="348"/>
      <c r="G873" s="348"/>
      <c r="H873" s="348"/>
      <c r="I873" s="348"/>
      <c r="J873" s="348"/>
      <c r="K873" s="348"/>
      <c r="L873" s="348"/>
      <c r="M873" s="348"/>
      <c r="N873" s="348"/>
      <c r="O873" s="348"/>
      <c r="P873" s="348"/>
      <c r="Q873" s="348"/>
      <c r="R873" s="348"/>
      <c r="S873" s="348"/>
      <c r="T873" s="348"/>
      <c r="U873" s="348"/>
      <c r="V873" s="348"/>
      <c r="W873" s="348"/>
      <c r="X873" s="348"/>
      <c r="Y873" s="348"/>
      <c r="Z873" s="348"/>
    </row>
    <row r="874" ht="14.25" customHeight="1">
      <c r="A874" s="348"/>
      <c r="B874" s="348"/>
      <c r="C874" s="348"/>
      <c r="D874" s="348"/>
      <c r="E874" s="348"/>
      <c r="F874" s="348"/>
      <c r="G874" s="348"/>
      <c r="H874" s="348"/>
      <c r="I874" s="348"/>
      <c r="J874" s="348"/>
      <c r="K874" s="348"/>
      <c r="L874" s="348"/>
      <c r="M874" s="348"/>
      <c r="N874" s="348"/>
      <c r="O874" s="348"/>
      <c r="P874" s="348"/>
      <c r="Q874" s="348"/>
      <c r="R874" s="348"/>
      <c r="S874" s="348"/>
      <c r="T874" s="348"/>
      <c r="U874" s="348"/>
      <c r="V874" s="348"/>
      <c r="W874" s="348"/>
      <c r="X874" s="348"/>
      <c r="Y874" s="348"/>
      <c r="Z874" s="348"/>
    </row>
    <row r="875" ht="14.25" customHeight="1">
      <c r="A875" s="348"/>
      <c r="B875" s="348"/>
      <c r="C875" s="348"/>
      <c r="D875" s="348"/>
      <c r="E875" s="348"/>
      <c r="F875" s="348"/>
      <c r="G875" s="348"/>
      <c r="H875" s="348"/>
      <c r="I875" s="348"/>
      <c r="J875" s="348"/>
      <c r="K875" s="348"/>
      <c r="L875" s="348"/>
      <c r="M875" s="348"/>
      <c r="N875" s="348"/>
      <c r="O875" s="348"/>
      <c r="P875" s="348"/>
      <c r="Q875" s="348"/>
      <c r="R875" s="348"/>
      <c r="S875" s="348"/>
      <c r="T875" s="348"/>
      <c r="U875" s="348"/>
      <c r="V875" s="348"/>
      <c r="W875" s="348"/>
      <c r="X875" s="348"/>
      <c r="Y875" s="348"/>
      <c r="Z875" s="348"/>
    </row>
    <row r="876" ht="14.25" customHeight="1">
      <c r="A876" s="348"/>
      <c r="B876" s="348"/>
      <c r="C876" s="348"/>
      <c r="D876" s="348"/>
      <c r="E876" s="348"/>
      <c r="F876" s="348"/>
      <c r="G876" s="348"/>
      <c r="H876" s="348"/>
      <c r="I876" s="348"/>
      <c r="J876" s="348"/>
      <c r="K876" s="348"/>
      <c r="L876" s="348"/>
      <c r="M876" s="348"/>
      <c r="N876" s="348"/>
      <c r="O876" s="348"/>
      <c r="P876" s="348"/>
      <c r="Q876" s="348"/>
      <c r="R876" s="348"/>
      <c r="S876" s="348"/>
      <c r="T876" s="348"/>
      <c r="U876" s="348"/>
      <c r="V876" s="348"/>
      <c r="W876" s="348"/>
      <c r="X876" s="348"/>
      <c r="Y876" s="348"/>
      <c r="Z876" s="348"/>
    </row>
    <row r="877" ht="14.25" customHeight="1">
      <c r="A877" s="348"/>
      <c r="B877" s="348"/>
      <c r="C877" s="348"/>
      <c r="D877" s="348"/>
      <c r="E877" s="348"/>
      <c r="F877" s="348"/>
      <c r="G877" s="348"/>
      <c r="H877" s="348"/>
      <c r="I877" s="348"/>
      <c r="J877" s="348"/>
      <c r="K877" s="348"/>
      <c r="L877" s="348"/>
      <c r="M877" s="348"/>
      <c r="N877" s="348"/>
      <c r="O877" s="348"/>
      <c r="P877" s="348"/>
      <c r="Q877" s="348"/>
      <c r="R877" s="348"/>
      <c r="S877" s="348"/>
      <c r="T877" s="348"/>
      <c r="U877" s="348"/>
      <c r="V877" s="348"/>
      <c r="W877" s="348"/>
      <c r="X877" s="348"/>
      <c r="Y877" s="348"/>
      <c r="Z877" s="348"/>
    </row>
    <row r="878" ht="14.25" customHeight="1">
      <c r="A878" s="348"/>
      <c r="B878" s="348"/>
      <c r="C878" s="348"/>
      <c r="D878" s="348"/>
      <c r="E878" s="348"/>
      <c r="F878" s="348"/>
      <c r="G878" s="348"/>
      <c r="H878" s="348"/>
      <c r="I878" s="348"/>
      <c r="J878" s="348"/>
      <c r="K878" s="348"/>
      <c r="L878" s="348"/>
      <c r="M878" s="348"/>
      <c r="N878" s="348"/>
      <c r="O878" s="348"/>
      <c r="P878" s="348"/>
      <c r="Q878" s="348"/>
      <c r="R878" s="348"/>
      <c r="S878" s="348"/>
      <c r="T878" s="348"/>
      <c r="U878" s="348"/>
      <c r="V878" s="348"/>
      <c r="W878" s="348"/>
      <c r="X878" s="348"/>
      <c r="Y878" s="348"/>
      <c r="Z878" s="348"/>
    </row>
    <row r="879" ht="14.25" customHeight="1">
      <c r="A879" s="348"/>
      <c r="B879" s="348"/>
      <c r="C879" s="348"/>
      <c r="D879" s="348"/>
      <c r="E879" s="348"/>
      <c r="F879" s="348"/>
      <c r="G879" s="348"/>
      <c r="H879" s="348"/>
      <c r="I879" s="348"/>
      <c r="J879" s="348"/>
      <c r="K879" s="348"/>
      <c r="L879" s="348"/>
      <c r="M879" s="348"/>
      <c r="N879" s="348"/>
      <c r="O879" s="348"/>
      <c r="P879" s="348"/>
      <c r="Q879" s="348"/>
      <c r="R879" s="348"/>
      <c r="S879" s="348"/>
      <c r="T879" s="348"/>
      <c r="U879" s="348"/>
      <c r="V879" s="348"/>
      <c r="W879" s="348"/>
      <c r="X879" s="348"/>
      <c r="Y879" s="348"/>
      <c r="Z879" s="348"/>
    </row>
    <row r="880" ht="14.25" customHeight="1">
      <c r="A880" s="348"/>
      <c r="B880" s="348"/>
      <c r="C880" s="348"/>
      <c r="D880" s="348"/>
      <c r="E880" s="348"/>
      <c r="F880" s="348"/>
      <c r="G880" s="348"/>
      <c r="H880" s="348"/>
      <c r="I880" s="348"/>
      <c r="J880" s="348"/>
      <c r="K880" s="348"/>
      <c r="L880" s="348"/>
      <c r="M880" s="348"/>
      <c r="N880" s="348"/>
      <c r="O880" s="348"/>
      <c r="P880" s="348"/>
      <c r="Q880" s="348"/>
      <c r="R880" s="348"/>
      <c r="S880" s="348"/>
      <c r="T880" s="348"/>
      <c r="U880" s="348"/>
      <c r="V880" s="348"/>
      <c r="W880" s="348"/>
      <c r="X880" s="348"/>
      <c r="Y880" s="348"/>
      <c r="Z880" s="348"/>
    </row>
    <row r="881" ht="14.25" customHeight="1">
      <c r="A881" s="348"/>
      <c r="B881" s="348"/>
      <c r="C881" s="348"/>
      <c r="D881" s="348"/>
      <c r="E881" s="348"/>
      <c r="F881" s="348"/>
      <c r="G881" s="348"/>
      <c r="H881" s="348"/>
      <c r="I881" s="348"/>
      <c r="J881" s="348"/>
      <c r="K881" s="348"/>
      <c r="L881" s="348"/>
      <c r="M881" s="348"/>
      <c r="N881" s="348"/>
      <c r="O881" s="348"/>
      <c r="P881" s="348"/>
      <c r="Q881" s="348"/>
      <c r="R881" s="348"/>
      <c r="S881" s="348"/>
      <c r="T881" s="348"/>
      <c r="U881" s="348"/>
      <c r="V881" s="348"/>
      <c r="W881" s="348"/>
      <c r="X881" s="348"/>
      <c r="Y881" s="348"/>
      <c r="Z881" s="348"/>
    </row>
    <row r="882" ht="14.25" customHeight="1">
      <c r="A882" s="348"/>
      <c r="B882" s="348"/>
      <c r="C882" s="348"/>
      <c r="D882" s="348"/>
      <c r="E882" s="348"/>
      <c r="F882" s="348"/>
      <c r="G882" s="348"/>
      <c r="H882" s="348"/>
      <c r="I882" s="348"/>
      <c r="J882" s="348"/>
      <c r="K882" s="348"/>
      <c r="L882" s="348"/>
      <c r="M882" s="348"/>
      <c r="N882" s="348"/>
      <c r="O882" s="348"/>
      <c r="P882" s="348"/>
      <c r="Q882" s="348"/>
      <c r="R882" s="348"/>
      <c r="S882" s="348"/>
      <c r="T882" s="348"/>
      <c r="U882" s="348"/>
      <c r="V882" s="348"/>
      <c r="W882" s="348"/>
      <c r="X882" s="348"/>
      <c r="Y882" s="348"/>
      <c r="Z882" s="348"/>
    </row>
    <row r="883" ht="14.25" customHeight="1">
      <c r="A883" s="348"/>
      <c r="B883" s="348"/>
      <c r="C883" s="348"/>
      <c r="D883" s="348"/>
      <c r="E883" s="348"/>
      <c r="F883" s="348"/>
      <c r="G883" s="348"/>
      <c r="H883" s="348"/>
      <c r="I883" s="348"/>
      <c r="J883" s="348"/>
      <c r="K883" s="348"/>
      <c r="L883" s="348"/>
      <c r="M883" s="348"/>
      <c r="N883" s="348"/>
      <c r="O883" s="348"/>
      <c r="P883" s="348"/>
      <c r="Q883" s="348"/>
      <c r="R883" s="348"/>
      <c r="S883" s="348"/>
      <c r="T883" s="348"/>
      <c r="U883" s="348"/>
      <c r="V883" s="348"/>
      <c r="W883" s="348"/>
      <c r="X883" s="348"/>
      <c r="Y883" s="348"/>
      <c r="Z883" s="348"/>
    </row>
    <row r="884" ht="14.25" customHeight="1">
      <c r="A884" s="348"/>
      <c r="B884" s="348"/>
      <c r="C884" s="348"/>
      <c r="D884" s="348"/>
      <c r="E884" s="348"/>
      <c r="F884" s="348"/>
      <c r="G884" s="348"/>
      <c r="H884" s="348"/>
      <c r="I884" s="348"/>
      <c r="J884" s="348"/>
      <c r="K884" s="348"/>
      <c r="L884" s="348"/>
      <c r="M884" s="348"/>
      <c r="N884" s="348"/>
      <c r="O884" s="348"/>
      <c r="P884" s="348"/>
      <c r="Q884" s="348"/>
      <c r="R884" s="348"/>
      <c r="S884" s="348"/>
      <c r="T884" s="348"/>
      <c r="U884" s="348"/>
      <c r="V884" s="348"/>
      <c r="W884" s="348"/>
      <c r="X884" s="348"/>
      <c r="Y884" s="348"/>
      <c r="Z884" s="348"/>
    </row>
    <row r="885" ht="14.25" customHeight="1">
      <c r="A885" s="348"/>
      <c r="B885" s="348"/>
      <c r="C885" s="348"/>
      <c r="D885" s="348"/>
      <c r="E885" s="348"/>
      <c r="F885" s="348"/>
      <c r="G885" s="348"/>
      <c r="H885" s="348"/>
      <c r="I885" s="348"/>
      <c r="J885" s="348"/>
      <c r="K885" s="348"/>
      <c r="L885" s="348"/>
      <c r="M885" s="348"/>
      <c r="N885" s="348"/>
      <c r="O885" s="348"/>
      <c r="P885" s="348"/>
      <c r="Q885" s="348"/>
      <c r="R885" s="348"/>
      <c r="S885" s="348"/>
      <c r="T885" s="348"/>
      <c r="U885" s="348"/>
      <c r="V885" s="348"/>
      <c r="W885" s="348"/>
      <c r="X885" s="348"/>
      <c r="Y885" s="348"/>
      <c r="Z885" s="348"/>
    </row>
    <row r="886" ht="14.25" customHeight="1">
      <c r="A886" s="348"/>
      <c r="B886" s="348"/>
      <c r="C886" s="348"/>
      <c r="D886" s="348"/>
      <c r="E886" s="348"/>
      <c r="F886" s="348"/>
      <c r="G886" s="348"/>
      <c r="H886" s="348"/>
      <c r="I886" s="348"/>
      <c r="J886" s="348"/>
      <c r="K886" s="348"/>
      <c r="L886" s="348"/>
      <c r="M886" s="348"/>
      <c r="N886" s="348"/>
      <c r="O886" s="348"/>
      <c r="P886" s="348"/>
      <c r="Q886" s="348"/>
      <c r="R886" s="348"/>
      <c r="S886" s="348"/>
      <c r="T886" s="348"/>
      <c r="U886" s="348"/>
      <c r="V886" s="348"/>
      <c r="W886" s="348"/>
      <c r="X886" s="348"/>
      <c r="Y886" s="348"/>
      <c r="Z886" s="348"/>
    </row>
    <row r="887" ht="14.25" customHeight="1">
      <c r="A887" s="348"/>
      <c r="B887" s="348"/>
      <c r="C887" s="348"/>
      <c r="D887" s="348"/>
      <c r="E887" s="348"/>
      <c r="F887" s="348"/>
      <c r="G887" s="348"/>
      <c r="H887" s="348"/>
      <c r="I887" s="348"/>
      <c r="J887" s="348"/>
      <c r="K887" s="348"/>
      <c r="L887" s="348"/>
      <c r="M887" s="348"/>
      <c r="N887" s="348"/>
      <c r="O887" s="348"/>
      <c r="P887" s="348"/>
      <c r="Q887" s="348"/>
      <c r="R887" s="348"/>
      <c r="S887" s="348"/>
      <c r="T887" s="348"/>
      <c r="U887" s="348"/>
      <c r="V887" s="348"/>
      <c r="W887" s="348"/>
      <c r="X887" s="348"/>
      <c r="Y887" s="348"/>
      <c r="Z887" s="348"/>
    </row>
    <row r="888" ht="14.25" customHeight="1">
      <c r="A888" s="348"/>
      <c r="B888" s="348"/>
      <c r="C888" s="348"/>
      <c r="D888" s="348"/>
      <c r="E888" s="348"/>
      <c r="F888" s="348"/>
      <c r="G888" s="348"/>
      <c r="H888" s="348"/>
      <c r="I888" s="348"/>
      <c r="J888" s="348"/>
      <c r="K888" s="348"/>
      <c r="L888" s="348"/>
      <c r="M888" s="348"/>
      <c r="N888" s="348"/>
      <c r="O888" s="348"/>
      <c r="P888" s="348"/>
      <c r="Q888" s="348"/>
      <c r="R888" s="348"/>
      <c r="S888" s="348"/>
      <c r="T888" s="348"/>
      <c r="U888" s="348"/>
      <c r="V888" s="348"/>
      <c r="W888" s="348"/>
      <c r="X888" s="348"/>
      <c r="Y888" s="348"/>
      <c r="Z888" s="348"/>
    </row>
    <row r="889" ht="14.25" customHeight="1">
      <c r="A889" s="348"/>
      <c r="B889" s="348"/>
      <c r="C889" s="348"/>
      <c r="D889" s="348"/>
      <c r="E889" s="348"/>
      <c r="F889" s="348"/>
      <c r="G889" s="348"/>
      <c r="H889" s="348"/>
      <c r="I889" s="348"/>
      <c r="J889" s="348"/>
      <c r="K889" s="348"/>
      <c r="L889" s="348"/>
      <c r="M889" s="348"/>
      <c r="N889" s="348"/>
      <c r="O889" s="348"/>
      <c r="P889" s="348"/>
      <c r="Q889" s="348"/>
      <c r="R889" s="348"/>
      <c r="S889" s="348"/>
      <c r="T889" s="348"/>
      <c r="U889" s="348"/>
      <c r="V889" s="348"/>
      <c r="W889" s="348"/>
      <c r="X889" s="348"/>
      <c r="Y889" s="348"/>
      <c r="Z889" s="348"/>
    </row>
    <row r="890" ht="14.25" customHeight="1">
      <c r="A890" s="348"/>
      <c r="B890" s="348"/>
      <c r="C890" s="348"/>
      <c r="D890" s="348"/>
      <c r="E890" s="348"/>
      <c r="F890" s="348"/>
      <c r="G890" s="348"/>
      <c r="H890" s="348"/>
      <c r="I890" s="348"/>
      <c r="J890" s="348"/>
      <c r="K890" s="348"/>
      <c r="L890" s="348"/>
      <c r="M890" s="348"/>
      <c r="N890" s="348"/>
      <c r="O890" s="348"/>
      <c r="P890" s="348"/>
      <c r="Q890" s="348"/>
      <c r="R890" s="348"/>
      <c r="S890" s="348"/>
      <c r="T890" s="348"/>
      <c r="U890" s="348"/>
      <c r="V890" s="348"/>
      <c r="W890" s="348"/>
      <c r="X890" s="348"/>
      <c r="Y890" s="348"/>
      <c r="Z890" s="348"/>
    </row>
    <row r="891" ht="14.25" customHeight="1">
      <c r="A891" s="348"/>
      <c r="B891" s="348"/>
      <c r="C891" s="348"/>
      <c r="D891" s="348"/>
      <c r="E891" s="348"/>
      <c r="F891" s="348"/>
      <c r="G891" s="348"/>
      <c r="H891" s="348"/>
      <c r="I891" s="348"/>
      <c r="J891" s="348"/>
      <c r="K891" s="348"/>
      <c r="L891" s="348"/>
      <c r="M891" s="348"/>
      <c r="N891" s="348"/>
      <c r="O891" s="348"/>
      <c r="P891" s="348"/>
      <c r="Q891" s="348"/>
      <c r="R891" s="348"/>
      <c r="S891" s="348"/>
      <c r="T891" s="348"/>
      <c r="U891" s="348"/>
      <c r="V891" s="348"/>
      <c r="W891" s="348"/>
      <c r="X891" s="348"/>
      <c r="Y891" s="348"/>
      <c r="Z891" s="348"/>
    </row>
    <row r="892" ht="14.25" customHeight="1">
      <c r="A892" s="348"/>
      <c r="B892" s="348"/>
      <c r="C892" s="348"/>
      <c r="D892" s="348"/>
      <c r="E892" s="348"/>
      <c r="F892" s="348"/>
      <c r="G892" s="348"/>
      <c r="H892" s="348"/>
      <c r="I892" s="348"/>
      <c r="J892" s="348"/>
      <c r="K892" s="348"/>
      <c r="L892" s="348"/>
      <c r="M892" s="348"/>
      <c r="N892" s="348"/>
      <c r="O892" s="348"/>
      <c r="P892" s="348"/>
      <c r="Q892" s="348"/>
      <c r="R892" s="348"/>
      <c r="S892" s="348"/>
      <c r="T892" s="348"/>
      <c r="U892" s="348"/>
      <c r="V892" s="348"/>
      <c r="W892" s="348"/>
      <c r="X892" s="348"/>
      <c r="Y892" s="348"/>
      <c r="Z892" s="348"/>
    </row>
    <row r="893" ht="14.25" customHeight="1">
      <c r="A893" s="348"/>
      <c r="B893" s="348"/>
      <c r="C893" s="348"/>
      <c r="D893" s="348"/>
      <c r="E893" s="348"/>
      <c r="F893" s="348"/>
      <c r="G893" s="348"/>
      <c r="H893" s="348"/>
      <c r="I893" s="348"/>
      <c r="J893" s="348"/>
      <c r="K893" s="348"/>
      <c r="L893" s="348"/>
      <c r="M893" s="348"/>
      <c r="N893" s="348"/>
      <c r="O893" s="348"/>
      <c r="P893" s="348"/>
      <c r="Q893" s="348"/>
      <c r="R893" s="348"/>
      <c r="S893" s="348"/>
      <c r="T893" s="348"/>
      <c r="U893" s="348"/>
      <c r="V893" s="348"/>
      <c r="W893" s="348"/>
      <c r="X893" s="348"/>
      <c r="Y893" s="348"/>
      <c r="Z893" s="348"/>
    </row>
    <row r="894" ht="14.25" customHeight="1">
      <c r="A894" s="348"/>
      <c r="B894" s="348"/>
      <c r="C894" s="348"/>
      <c r="D894" s="348"/>
      <c r="E894" s="348"/>
      <c r="F894" s="348"/>
      <c r="G894" s="348"/>
      <c r="H894" s="348"/>
      <c r="I894" s="348"/>
      <c r="J894" s="348"/>
      <c r="K894" s="348"/>
      <c r="L894" s="348"/>
      <c r="M894" s="348"/>
      <c r="N894" s="348"/>
      <c r="O894" s="348"/>
      <c r="P894" s="348"/>
      <c r="Q894" s="348"/>
      <c r="R894" s="348"/>
      <c r="S894" s="348"/>
      <c r="T894" s="348"/>
      <c r="U894" s="348"/>
      <c r="V894" s="348"/>
      <c r="W894" s="348"/>
      <c r="X894" s="348"/>
      <c r="Y894" s="348"/>
      <c r="Z894" s="348"/>
    </row>
    <row r="895" ht="14.25" customHeight="1">
      <c r="A895" s="348"/>
      <c r="B895" s="348"/>
      <c r="C895" s="348"/>
      <c r="D895" s="348"/>
      <c r="E895" s="348"/>
      <c r="F895" s="348"/>
      <c r="G895" s="348"/>
      <c r="H895" s="348"/>
      <c r="I895" s="348"/>
      <c r="J895" s="348"/>
      <c r="K895" s="348"/>
      <c r="L895" s="348"/>
      <c r="M895" s="348"/>
      <c r="N895" s="348"/>
      <c r="O895" s="348"/>
      <c r="P895" s="348"/>
      <c r="Q895" s="348"/>
      <c r="R895" s="348"/>
      <c r="S895" s="348"/>
      <c r="T895" s="348"/>
      <c r="U895" s="348"/>
      <c r="V895" s="348"/>
      <c r="W895" s="348"/>
      <c r="X895" s="348"/>
      <c r="Y895" s="348"/>
      <c r="Z895" s="348"/>
    </row>
    <row r="896" ht="14.25" customHeight="1">
      <c r="A896" s="348"/>
      <c r="B896" s="348"/>
      <c r="C896" s="348"/>
      <c r="D896" s="348"/>
      <c r="E896" s="348"/>
      <c r="F896" s="348"/>
      <c r="G896" s="348"/>
      <c r="H896" s="348"/>
      <c r="I896" s="348"/>
      <c r="J896" s="348"/>
      <c r="K896" s="348"/>
      <c r="L896" s="348"/>
      <c r="M896" s="348"/>
      <c r="N896" s="348"/>
      <c r="O896" s="348"/>
      <c r="P896" s="348"/>
      <c r="Q896" s="348"/>
      <c r="R896" s="348"/>
      <c r="S896" s="348"/>
      <c r="T896" s="348"/>
      <c r="U896" s="348"/>
      <c r="V896" s="348"/>
      <c r="W896" s="348"/>
      <c r="X896" s="348"/>
      <c r="Y896" s="348"/>
      <c r="Z896" s="348"/>
    </row>
    <row r="897" ht="14.25" customHeight="1">
      <c r="A897" s="348"/>
      <c r="B897" s="348"/>
      <c r="C897" s="348"/>
      <c r="D897" s="348"/>
      <c r="E897" s="348"/>
      <c r="F897" s="348"/>
      <c r="G897" s="348"/>
      <c r="H897" s="348"/>
      <c r="I897" s="348"/>
      <c r="J897" s="348"/>
      <c r="K897" s="348"/>
      <c r="L897" s="348"/>
      <c r="M897" s="348"/>
      <c r="N897" s="348"/>
      <c r="O897" s="348"/>
      <c r="P897" s="348"/>
      <c r="Q897" s="348"/>
      <c r="R897" s="348"/>
      <c r="S897" s="348"/>
      <c r="T897" s="348"/>
      <c r="U897" s="348"/>
      <c r="V897" s="348"/>
      <c r="W897" s="348"/>
      <c r="X897" s="348"/>
      <c r="Y897" s="348"/>
      <c r="Z897" s="348"/>
    </row>
    <row r="898" ht="14.25" customHeight="1">
      <c r="A898" s="348"/>
      <c r="B898" s="348"/>
      <c r="C898" s="348"/>
      <c r="D898" s="348"/>
      <c r="E898" s="348"/>
      <c r="F898" s="348"/>
      <c r="G898" s="348"/>
      <c r="H898" s="348"/>
      <c r="I898" s="348"/>
      <c r="J898" s="348"/>
      <c r="K898" s="348"/>
      <c r="L898" s="348"/>
      <c r="M898" s="348"/>
      <c r="N898" s="348"/>
      <c r="O898" s="348"/>
      <c r="P898" s="348"/>
      <c r="Q898" s="348"/>
      <c r="R898" s="348"/>
      <c r="S898" s="348"/>
      <c r="T898" s="348"/>
      <c r="U898" s="348"/>
      <c r="V898" s="348"/>
      <c r="W898" s="348"/>
      <c r="X898" s="348"/>
      <c r="Y898" s="348"/>
      <c r="Z898" s="348"/>
    </row>
    <row r="899" ht="14.25" customHeight="1">
      <c r="A899" s="348"/>
      <c r="B899" s="348"/>
      <c r="C899" s="348"/>
      <c r="D899" s="348"/>
      <c r="E899" s="348"/>
      <c r="F899" s="348"/>
      <c r="G899" s="348"/>
      <c r="H899" s="348"/>
      <c r="I899" s="348"/>
      <c r="J899" s="348"/>
      <c r="K899" s="348"/>
      <c r="L899" s="348"/>
      <c r="M899" s="348"/>
      <c r="N899" s="348"/>
      <c r="O899" s="348"/>
      <c r="P899" s="348"/>
      <c r="Q899" s="348"/>
      <c r="R899" s="348"/>
      <c r="S899" s="348"/>
      <c r="T899" s="348"/>
      <c r="U899" s="348"/>
      <c r="V899" s="348"/>
      <c r="W899" s="348"/>
      <c r="X899" s="348"/>
      <c r="Y899" s="348"/>
      <c r="Z899" s="348"/>
    </row>
    <row r="900" ht="14.25" customHeight="1">
      <c r="A900" s="348"/>
      <c r="B900" s="348"/>
      <c r="C900" s="348"/>
      <c r="D900" s="348"/>
      <c r="E900" s="348"/>
      <c r="F900" s="348"/>
      <c r="G900" s="348"/>
      <c r="H900" s="348"/>
      <c r="I900" s="348"/>
      <c r="J900" s="348"/>
      <c r="K900" s="348"/>
      <c r="L900" s="348"/>
      <c r="M900" s="348"/>
      <c r="N900" s="348"/>
      <c r="O900" s="348"/>
      <c r="P900" s="348"/>
      <c r="Q900" s="348"/>
      <c r="R900" s="348"/>
      <c r="S900" s="348"/>
      <c r="T900" s="348"/>
      <c r="U900" s="348"/>
      <c r="V900" s="348"/>
      <c r="W900" s="348"/>
      <c r="X900" s="348"/>
      <c r="Y900" s="348"/>
      <c r="Z900" s="348"/>
    </row>
    <row r="901" ht="14.25" customHeight="1">
      <c r="A901" s="348"/>
      <c r="B901" s="348"/>
      <c r="C901" s="348"/>
      <c r="D901" s="348"/>
      <c r="E901" s="348"/>
      <c r="F901" s="348"/>
      <c r="G901" s="348"/>
      <c r="H901" s="348"/>
      <c r="I901" s="348"/>
      <c r="J901" s="348"/>
      <c r="K901" s="348"/>
      <c r="L901" s="348"/>
      <c r="M901" s="348"/>
      <c r="N901" s="348"/>
      <c r="O901" s="348"/>
      <c r="P901" s="348"/>
      <c r="Q901" s="348"/>
      <c r="R901" s="348"/>
      <c r="S901" s="348"/>
      <c r="T901" s="348"/>
      <c r="U901" s="348"/>
      <c r="V901" s="348"/>
      <c r="W901" s="348"/>
      <c r="X901" s="348"/>
      <c r="Y901" s="348"/>
      <c r="Z901" s="348"/>
    </row>
    <row r="902" ht="14.25" customHeight="1">
      <c r="A902" s="348"/>
      <c r="B902" s="348"/>
      <c r="C902" s="348"/>
      <c r="D902" s="348"/>
      <c r="E902" s="348"/>
      <c r="F902" s="348"/>
      <c r="G902" s="348"/>
      <c r="H902" s="348"/>
      <c r="I902" s="348"/>
      <c r="J902" s="348"/>
      <c r="K902" s="348"/>
      <c r="L902" s="348"/>
      <c r="M902" s="348"/>
      <c r="N902" s="348"/>
      <c r="O902" s="348"/>
      <c r="P902" s="348"/>
      <c r="Q902" s="348"/>
      <c r="R902" s="348"/>
      <c r="S902" s="348"/>
      <c r="T902" s="348"/>
      <c r="U902" s="348"/>
      <c r="V902" s="348"/>
      <c r="W902" s="348"/>
      <c r="X902" s="348"/>
      <c r="Y902" s="348"/>
      <c r="Z902" s="348"/>
    </row>
    <row r="903" ht="14.25" customHeight="1">
      <c r="A903" s="348"/>
      <c r="B903" s="348"/>
      <c r="C903" s="348"/>
      <c r="D903" s="348"/>
      <c r="E903" s="348"/>
      <c r="F903" s="348"/>
      <c r="G903" s="348"/>
      <c r="H903" s="348"/>
      <c r="I903" s="348"/>
      <c r="J903" s="348"/>
      <c r="K903" s="348"/>
      <c r="L903" s="348"/>
      <c r="M903" s="348"/>
      <c r="N903" s="348"/>
      <c r="O903" s="348"/>
      <c r="P903" s="348"/>
      <c r="Q903" s="348"/>
      <c r="R903" s="348"/>
      <c r="S903" s="348"/>
      <c r="T903" s="348"/>
      <c r="U903" s="348"/>
      <c r="V903" s="348"/>
      <c r="W903" s="348"/>
      <c r="X903" s="348"/>
      <c r="Y903" s="348"/>
      <c r="Z903" s="348"/>
    </row>
    <row r="904" ht="14.25" customHeight="1">
      <c r="A904" s="348"/>
      <c r="B904" s="348"/>
      <c r="C904" s="348"/>
      <c r="D904" s="348"/>
      <c r="E904" s="348"/>
      <c r="F904" s="348"/>
      <c r="G904" s="348"/>
      <c r="H904" s="348"/>
      <c r="I904" s="348"/>
      <c r="J904" s="348"/>
      <c r="K904" s="348"/>
      <c r="L904" s="348"/>
      <c r="M904" s="348"/>
      <c r="N904" s="348"/>
      <c r="O904" s="348"/>
      <c r="P904" s="348"/>
      <c r="Q904" s="348"/>
      <c r="R904" s="348"/>
      <c r="S904" s="348"/>
      <c r="T904" s="348"/>
      <c r="U904" s="348"/>
      <c r="V904" s="348"/>
      <c r="W904" s="348"/>
      <c r="X904" s="348"/>
      <c r="Y904" s="348"/>
      <c r="Z904" s="348"/>
    </row>
    <row r="905" ht="14.25" customHeight="1">
      <c r="A905" s="348"/>
      <c r="B905" s="348"/>
      <c r="C905" s="348"/>
      <c r="D905" s="348"/>
      <c r="E905" s="348"/>
      <c r="F905" s="348"/>
      <c r="G905" s="348"/>
      <c r="H905" s="348"/>
      <c r="I905" s="348"/>
      <c r="J905" s="348"/>
      <c r="K905" s="348"/>
      <c r="L905" s="348"/>
      <c r="M905" s="348"/>
      <c r="N905" s="348"/>
      <c r="O905" s="348"/>
      <c r="P905" s="348"/>
      <c r="Q905" s="348"/>
      <c r="R905" s="348"/>
      <c r="S905" s="348"/>
      <c r="T905" s="348"/>
      <c r="U905" s="348"/>
      <c r="V905" s="348"/>
      <c r="W905" s="348"/>
      <c r="X905" s="348"/>
      <c r="Y905" s="348"/>
      <c r="Z905" s="348"/>
    </row>
    <row r="906" ht="14.25" customHeight="1">
      <c r="A906" s="348"/>
      <c r="B906" s="348"/>
      <c r="C906" s="348"/>
      <c r="D906" s="348"/>
      <c r="E906" s="348"/>
      <c r="F906" s="348"/>
      <c r="G906" s="348"/>
      <c r="H906" s="348"/>
      <c r="I906" s="348"/>
      <c r="J906" s="348"/>
      <c r="K906" s="348"/>
      <c r="L906" s="348"/>
      <c r="M906" s="348"/>
      <c r="N906" s="348"/>
      <c r="O906" s="348"/>
      <c r="P906" s="348"/>
      <c r="Q906" s="348"/>
      <c r="R906" s="348"/>
      <c r="S906" s="348"/>
      <c r="T906" s="348"/>
      <c r="U906" s="348"/>
      <c r="V906" s="348"/>
      <c r="W906" s="348"/>
      <c r="X906" s="348"/>
      <c r="Y906" s="348"/>
      <c r="Z906" s="348"/>
    </row>
    <row r="907" ht="14.25" customHeight="1">
      <c r="A907" s="348"/>
      <c r="B907" s="348"/>
      <c r="C907" s="348"/>
      <c r="D907" s="348"/>
      <c r="E907" s="348"/>
      <c r="F907" s="348"/>
      <c r="G907" s="348"/>
      <c r="H907" s="348"/>
      <c r="I907" s="348"/>
      <c r="J907" s="348"/>
      <c r="K907" s="348"/>
      <c r="L907" s="348"/>
      <c r="M907" s="348"/>
      <c r="N907" s="348"/>
      <c r="O907" s="348"/>
      <c r="P907" s="348"/>
      <c r="Q907" s="348"/>
      <c r="R907" s="348"/>
      <c r="S907" s="348"/>
      <c r="T907" s="348"/>
      <c r="U907" s="348"/>
      <c r="V907" s="348"/>
      <c r="W907" s="348"/>
      <c r="X907" s="348"/>
      <c r="Y907" s="348"/>
      <c r="Z907" s="348"/>
    </row>
    <row r="908" ht="14.25" customHeight="1">
      <c r="A908" s="348"/>
      <c r="B908" s="348"/>
      <c r="C908" s="348"/>
      <c r="D908" s="348"/>
      <c r="E908" s="348"/>
      <c r="F908" s="348"/>
      <c r="G908" s="348"/>
      <c r="H908" s="348"/>
      <c r="I908" s="348"/>
      <c r="J908" s="348"/>
      <c r="K908" s="348"/>
      <c r="L908" s="348"/>
      <c r="M908" s="348"/>
      <c r="N908" s="348"/>
      <c r="O908" s="348"/>
      <c r="P908" s="348"/>
      <c r="Q908" s="348"/>
      <c r="R908" s="348"/>
      <c r="S908" s="348"/>
      <c r="T908" s="348"/>
      <c r="U908" s="348"/>
      <c r="V908" s="348"/>
      <c r="W908" s="348"/>
      <c r="X908" s="348"/>
      <c r="Y908" s="348"/>
      <c r="Z908" s="348"/>
    </row>
    <row r="909" ht="14.25" customHeight="1">
      <c r="A909" s="348"/>
      <c r="B909" s="348"/>
      <c r="C909" s="348"/>
      <c r="D909" s="348"/>
      <c r="E909" s="348"/>
      <c r="F909" s="348"/>
      <c r="G909" s="348"/>
      <c r="H909" s="348"/>
      <c r="I909" s="348"/>
      <c r="J909" s="348"/>
      <c r="K909" s="348"/>
      <c r="L909" s="348"/>
      <c r="M909" s="348"/>
      <c r="N909" s="348"/>
      <c r="O909" s="348"/>
      <c r="P909" s="348"/>
      <c r="Q909" s="348"/>
      <c r="R909" s="348"/>
      <c r="S909" s="348"/>
      <c r="T909" s="348"/>
      <c r="U909" s="348"/>
      <c r="V909" s="348"/>
      <c r="W909" s="348"/>
      <c r="X909" s="348"/>
      <c r="Y909" s="348"/>
      <c r="Z909" s="348"/>
    </row>
    <row r="910" ht="14.25" customHeight="1">
      <c r="A910" s="348"/>
      <c r="B910" s="348"/>
      <c r="C910" s="348"/>
      <c r="D910" s="348"/>
      <c r="E910" s="348"/>
      <c r="F910" s="348"/>
      <c r="G910" s="348"/>
      <c r="H910" s="348"/>
      <c r="I910" s="348"/>
      <c r="J910" s="348"/>
      <c r="K910" s="348"/>
      <c r="L910" s="348"/>
      <c r="M910" s="348"/>
      <c r="N910" s="348"/>
      <c r="O910" s="348"/>
      <c r="P910" s="348"/>
      <c r="Q910" s="348"/>
      <c r="R910" s="348"/>
      <c r="S910" s="348"/>
      <c r="T910" s="348"/>
      <c r="U910" s="348"/>
      <c r="V910" s="348"/>
      <c r="W910" s="348"/>
      <c r="X910" s="348"/>
      <c r="Y910" s="348"/>
      <c r="Z910" s="348"/>
    </row>
    <row r="911" ht="14.25" customHeight="1">
      <c r="A911" s="348"/>
      <c r="B911" s="348"/>
      <c r="C911" s="348"/>
      <c r="D911" s="348"/>
      <c r="E911" s="348"/>
      <c r="F911" s="348"/>
      <c r="G911" s="348"/>
      <c r="H911" s="348"/>
      <c r="I911" s="348"/>
      <c r="J911" s="348"/>
      <c r="K911" s="348"/>
      <c r="L911" s="348"/>
      <c r="M911" s="348"/>
      <c r="N911" s="348"/>
      <c r="O911" s="348"/>
      <c r="P911" s="348"/>
      <c r="Q911" s="348"/>
      <c r="R911" s="348"/>
      <c r="S911" s="348"/>
      <c r="T911" s="348"/>
      <c r="U911" s="348"/>
      <c r="V911" s="348"/>
      <c r="W911" s="348"/>
      <c r="X911" s="348"/>
      <c r="Y911" s="348"/>
      <c r="Z911" s="348"/>
    </row>
    <row r="912" ht="14.25" customHeight="1">
      <c r="A912" s="348"/>
      <c r="B912" s="348"/>
      <c r="C912" s="348"/>
      <c r="D912" s="348"/>
      <c r="E912" s="348"/>
      <c r="F912" s="348"/>
      <c r="G912" s="348"/>
      <c r="H912" s="348"/>
      <c r="I912" s="348"/>
      <c r="J912" s="348"/>
      <c r="K912" s="348"/>
      <c r="L912" s="348"/>
      <c r="M912" s="348"/>
      <c r="N912" s="348"/>
      <c r="O912" s="348"/>
      <c r="P912" s="348"/>
      <c r="Q912" s="348"/>
      <c r="R912" s="348"/>
      <c r="S912" s="348"/>
      <c r="T912" s="348"/>
      <c r="U912" s="348"/>
      <c r="V912" s="348"/>
      <c r="W912" s="348"/>
      <c r="X912" s="348"/>
      <c r="Y912" s="348"/>
      <c r="Z912" s="348"/>
    </row>
    <row r="913" ht="14.25" customHeight="1">
      <c r="A913" s="348"/>
      <c r="B913" s="348"/>
      <c r="C913" s="348"/>
      <c r="D913" s="348"/>
      <c r="E913" s="348"/>
      <c r="F913" s="348"/>
      <c r="G913" s="348"/>
      <c r="H913" s="348"/>
      <c r="I913" s="348"/>
      <c r="J913" s="348"/>
      <c r="K913" s="348"/>
      <c r="L913" s="348"/>
      <c r="M913" s="348"/>
      <c r="N913" s="348"/>
      <c r="O913" s="348"/>
      <c r="P913" s="348"/>
      <c r="Q913" s="348"/>
      <c r="R913" s="348"/>
      <c r="S913" s="348"/>
      <c r="T913" s="348"/>
      <c r="U913" s="348"/>
      <c r="V913" s="348"/>
      <c r="W913" s="348"/>
      <c r="X913" s="348"/>
      <c r="Y913" s="348"/>
      <c r="Z913" s="348"/>
    </row>
    <row r="914" ht="14.25" customHeight="1">
      <c r="A914" s="348"/>
      <c r="B914" s="348"/>
      <c r="C914" s="348"/>
      <c r="D914" s="348"/>
      <c r="E914" s="348"/>
      <c r="F914" s="348"/>
      <c r="G914" s="348"/>
      <c r="H914" s="348"/>
      <c r="I914" s="348"/>
      <c r="J914" s="348"/>
      <c r="K914" s="348"/>
      <c r="L914" s="348"/>
      <c r="M914" s="348"/>
      <c r="N914" s="348"/>
      <c r="O914" s="348"/>
      <c r="P914" s="348"/>
      <c r="Q914" s="348"/>
      <c r="R914" s="348"/>
      <c r="S914" s="348"/>
      <c r="T914" s="348"/>
      <c r="U914" s="348"/>
      <c r="V914" s="348"/>
      <c r="W914" s="348"/>
      <c r="X914" s="348"/>
      <c r="Y914" s="348"/>
      <c r="Z914" s="348"/>
    </row>
    <row r="915" ht="14.25" customHeight="1">
      <c r="A915" s="348"/>
      <c r="B915" s="348"/>
      <c r="C915" s="348"/>
      <c r="D915" s="348"/>
      <c r="E915" s="348"/>
      <c r="F915" s="348"/>
      <c r="G915" s="348"/>
      <c r="H915" s="348"/>
      <c r="I915" s="348"/>
      <c r="J915" s="348"/>
      <c r="K915" s="348"/>
      <c r="L915" s="348"/>
      <c r="M915" s="348"/>
      <c r="N915" s="348"/>
      <c r="O915" s="348"/>
      <c r="P915" s="348"/>
      <c r="Q915" s="348"/>
      <c r="R915" s="348"/>
      <c r="S915" s="348"/>
      <c r="T915" s="348"/>
      <c r="U915" s="348"/>
      <c r="V915" s="348"/>
      <c r="W915" s="348"/>
      <c r="X915" s="348"/>
      <c r="Y915" s="348"/>
      <c r="Z915" s="348"/>
    </row>
    <row r="916" ht="14.25" customHeight="1">
      <c r="A916" s="348"/>
      <c r="B916" s="348"/>
      <c r="C916" s="348"/>
      <c r="D916" s="348"/>
      <c r="E916" s="348"/>
      <c r="F916" s="348"/>
      <c r="G916" s="348"/>
      <c r="H916" s="348"/>
      <c r="I916" s="348"/>
      <c r="J916" s="348"/>
      <c r="K916" s="348"/>
      <c r="L916" s="348"/>
      <c r="M916" s="348"/>
      <c r="N916" s="348"/>
      <c r="O916" s="348"/>
      <c r="P916" s="348"/>
      <c r="Q916" s="348"/>
      <c r="R916" s="348"/>
      <c r="S916" s="348"/>
      <c r="T916" s="348"/>
      <c r="U916" s="348"/>
      <c r="V916" s="348"/>
      <c r="W916" s="348"/>
      <c r="X916" s="348"/>
      <c r="Y916" s="348"/>
      <c r="Z916" s="348"/>
    </row>
    <row r="917" ht="14.25" customHeight="1">
      <c r="A917" s="348"/>
      <c r="B917" s="348"/>
      <c r="C917" s="348"/>
      <c r="D917" s="348"/>
      <c r="E917" s="348"/>
      <c r="F917" s="348"/>
      <c r="G917" s="348"/>
      <c r="H917" s="348"/>
      <c r="I917" s="348"/>
      <c r="J917" s="348"/>
      <c r="K917" s="348"/>
      <c r="L917" s="348"/>
      <c r="M917" s="348"/>
      <c r="N917" s="348"/>
      <c r="O917" s="348"/>
      <c r="P917" s="348"/>
      <c r="Q917" s="348"/>
      <c r="R917" s="348"/>
      <c r="S917" s="348"/>
      <c r="T917" s="348"/>
      <c r="U917" s="348"/>
      <c r="V917" s="348"/>
      <c r="W917" s="348"/>
      <c r="X917" s="348"/>
      <c r="Y917" s="348"/>
      <c r="Z917" s="348"/>
    </row>
    <row r="918" ht="14.25" customHeight="1">
      <c r="A918" s="348"/>
      <c r="B918" s="348"/>
      <c r="C918" s="348"/>
      <c r="D918" s="348"/>
      <c r="E918" s="348"/>
      <c r="F918" s="348"/>
      <c r="G918" s="348"/>
      <c r="H918" s="348"/>
      <c r="I918" s="348"/>
      <c r="J918" s="348"/>
      <c r="K918" s="348"/>
      <c r="L918" s="348"/>
      <c r="M918" s="348"/>
      <c r="N918" s="348"/>
      <c r="O918" s="348"/>
      <c r="P918" s="348"/>
      <c r="Q918" s="348"/>
      <c r="R918" s="348"/>
      <c r="S918" s="348"/>
      <c r="T918" s="348"/>
      <c r="U918" s="348"/>
      <c r="V918" s="348"/>
      <c r="W918" s="348"/>
      <c r="X918" s="348"/>
      <c r="Y918" s="348"/>
      <c r="Z918" s="348"/>
    </row>
    <row r="919" ht="14.25" customHeight="1">
      <c r="A919" s="348"/>
      <c r="B919" s="348"/>
      <c r="C919" s="348"/>
      <c r="D919" s="348"/>
      <c r="E919" s="348"/>
      <c r="F919" s="348"/>
      <c r="G919" s="348"/>
      <c r="H919" s="348"/>
      <c r="I919" s="348"/>
      <c r="J919" s="348"/>
      <c r="K919" s="348"/>
      <c r="L919" s="348"/>
      <c r="M919" s="348"/>
      <c r="N919" s="348"/>
      <c r="O919" s="348"/>
      <c r="P919" s="348"/>
      <c r="Q919" s="348"/>
      <c r="R919" s="348"/>
      <c r="S919" s="348"/>
      <c r="T919" s="348"/>
      <c r="U919" s="348"/>
      <c r="V919" s="348"/>
      <c r="W919" s="348"/>
      <c r="X919" s="348"/>
      <c r="Y919" s="348"/>
      <c r="Z919" s="348"/>
    </row>
    <row r="920" ht="14.25" customHeight="1">
      <c r="A920" s="348"/>
      <c r="B920" s="348"/>
      <c r="C920" s="348"/>
      <c r="D920" s="348"/>
      <c r="E920" s="348"/>
      <c r="F920" s="348"/>
      <c r="G920" s="348"/>
      <c r="H920" s="348"/>
      <c r="I920" s="348"/>
      <c r="J920" s="348"/>
      <c r="K920" s="348"/>
      <c r="L920" s="348"/>
      <c r="M920" s="348"/>
      <c r="N920" s="348"/>
      <c r="O920" s="348"/>
      <c r="P920" s="348"/>
      <c r="Q920" s="348"/>
      <c r="R920" s="348"/>
      <c r="S920" s="348"/>
      <c r="T920" s="348"/>
      <c r="U920" s="348"/>
      <c r="V920" s="348"/>
      <c r="W920" s="348"/>
      <c r="X920" s="348"/>
      <c r="Y920" s="348"/>
      <c r="Z920" s="348"/>
    </row>
    <row r="921" ht="14.25" customHeight="1">
      <c r="A921" s="348"/>
      <c r="B921" s="348"/>
      <c r="C921" s="348"/>
      <c r="D921" s="348"/>
      <c r="E921" s="348"/>
      <c r="F921" s="348"/>
      <c r="G921" s="348"/>
      <c r="H921" s="348"/>
      <c r="I921" s="348"/>
      <c r="J921" s="348"/>
      <c r="K921" s="348"/>
      <c r="L921" s="348"/>
      <c r="M921" s="348"/>
      <c r="N921" s="348"/>
      <c r="O921" s="348"/>
      <c r="P921" s="348"/>
      <c r="Q921" s="348"/>
      <c r="R921" s="348"/>
      <c r="S921" s="348"/>
      <c r="T921" s="348"/>
      <c r="U921" s="348"/>
      <c r="V921" s="348"/>
      <c r="W921" s="348"/>
      <c r="X921" s="348"/>
      <c r="Y921" s="348"/>
      <c r="Z921" s="348"/>
    </row>
    <row r="922" ht="14.25" customHeight="1">
      <c r="A922" s="348"/>
      <c r="B922" s="348"/>
      <c r="C922" s="348"/>
      <c r="D922" s="348"/>
      <c r="E922" s="348"/>
      <c r="F922" s="348"/>
      <c r="G922" s="348"/>
      <c r="H922" s="348"/>
      <c r="I922" s="348"/>
      <c r="J922" s="348"/>
      <c r="K922" s="348"/>
      <c r="L922" s="348"/>
      <c r="M922" s="348"/>
      <c r="N922" s="348"/>
      <c r="O922" s="348"/>
      <c r="P922" s="348"/>
      <c r="Q922" s="348"/>
      <c r="R922" s="348"/>
      <c r="S922" s="348"/>
      <c r="T922" s="348"/>
      <c r="U922" s="348"/>
      <c r="V922" s="348"/>
      <c r="W922" s="348"/>
      <c r="X922" s="348"/>
      <c r="Y922" s="348"/>
      <c r="Z922" s="348"/>
    </row>
    <row r="923" ht="14.25" customHeight="1">
      <c r="A923" s="348"/>
      <c r="B923" s="348"/>
      <c r="C923" s="348"/>
      <c r="D923" s="348"/>
      <c r="E923" s="348"/>
      <c r="F923" s="348"/>
      <c r="G923" s="348"/>
      <c r="H923" s="348"/>
      <c r="I923" s="348"/>
      <c r="J923" s="348"/>
      <c r="K923" s="348"/>
      <c r="L923" s="348"/>
      <c r="M923" s="348"/>
      <c r="N923" s="348"/>
      <c r="O923" s="348"/>
      <c r="P923" s="348"/>
      <c r="Q923" s="348"/>
      <c r="R923" s="348"/>
      <c r="S923" s="348"/>
      <c r="T923" s="348"/>
      <c r="U923" s="348"/>
      <c r="V923" s="348"/>
      <c r="W923" s="348"/>
      <c r="X923" s="348"/>
      <c r="Y923" s="348"/>
      <c r="Z923" s="348"/>
    </row>
    <row r="924" ht="14.25" customHeight="1">
      <c r="A924" s="348"/>
      <c r="B924" s="348"/>
      <c r="C924" s="348"/>
      <c r="D924" s="348"/>
      <c r="E924" s="348"/>
      <c r="F924" s="348"/>
      <c r="G924" s="348"/>
      <c r="H924" s="348"/>
      <c r="I924" s="348"/>
      <c r="J924" s="348"/>
      <c r="K924" s="348"/>
      <c r="L924" s="348"/>
      <c r="M924" s="348"/>
      <c r="N924" s="348"/>
      <c r="O924" s="348"/>
      <c r="P924" s="348"/>
      <c r="Q924" s="348"/>
      <c r="R924" s="348"/>
      <c r="S924" s="348"/>
      <c r="T924" s="348"/>
      <c r="U924" s="348"/>
      <c r="V924" s="348"/>
      <c r="W924" s="348"/>
      <c r="X924" s="348"/>
      <c r="Y924" s="348"/>
      <c r="Z924" s="348"/>
    </row>
    <row r="925" ht="14.25" customHeight="1">
      <c r="A925" s="348"/>
      <c r="B925" s="348"/>
      <c r="C925" s="348"/>
      <c r="D925" s="348"/>
      <c r="E925" s="348"/>
      <c r="F925" s="348"/>
      <c r="G925" s="348"/>
      <c r="H925" s="348"/>
      <c r="I925" s="348"/>
      <c r="J925" s="348"/>
      <c r="K925" s="348"/>
      <c r="L925" s="348"/>
      <c r="M925" s="348"/>
      <c r="N925" s="348"/>
      <c r="O925" s="348"/>
      <c r="P925" s="348"/>
      <c r="Q925" s="348"/>
      <c r="R925" s="348"/>
      <c r="S925" s="348"/>
      <c r="T925" s="348"/>
      <c r="U925" s="348"/>
      <c r="V925" s="348"/>
      <c r="W925" s="348"/>
      <c r="X925" s="348"/>
      <c r="Y925" s="348"/>
      <c r="Z925" s="348"/>
    </row>
    <row r="926" ht="14.25" customHeight="1">
      <c r="A926" s="348"/>
      <c r="B926" s="348"/>
      <c r="C926" s="348"/>
      <c r="D926" s="348"/>
      <c r="E926" s="348"/>
      <c r="F926" s="348"/>
      <c r="G926" s="348"/>
      <c r="H926" s="348"/>
      <c r="I926" s="348"/>
      <c r="J926" s="348"/>
      <c r="K926" s="348"/>
      <c r="L926" s="348"/>
      <c r="M926" s="348"/>
      <c r="N926" s="348"/>
      <c r="O926" s="348"/>
      <c r="P926" s="348"/>
      <c r="Q926" s="348"/>
      <c r="R926" s="348"/>
      <c r="S926" s="348"/>
      <c r="T926" s="348"/>
      <c r="U926" s="348"/>
      <c r="V926" s="348"/>
      <c r="W926" s="348"/>
      <c r="X926" s="348"/>
      <c r="Y926" s="348"/>
      <c r="Z926" s="348"/>
    </row>
    <row r="927" ht="14.25" customHeight="1">
      <c r="A927" s="348"/>
      <c r="B927" s="348"/>
      <c r="C927" s="348"/>
      <c r="D927" s="348"/>
      <c r="E927" s="348"/>
      <c r="F927" s="348"/>
      <c r="G927" s="348"/>
      <c r="H927" s="348"/>
      <c r="I927" s="348"/>
      <c r="J927" s="348"/>
      <c r="K927" s="348"/>
      <c r="L927" s="348"/>
      <c r="M927" s="348"/>
      <c r="N927" s="348"/>
      <c r="O927" s="348"/>
      <c r="P927" s="348"/>
      <c r="Q927" s="348"/>
      <c r="R927" s="348"/>
      <c r="S927" s="348"/>
      <c r="T927" s="348"/>
      <c r="U927" s="348"/>
      <c r="V927" s="348"/>
      <c r="W927" s="348"/>
      <c r="X927" s="348"/>
      <c r="Y927" s="348"/>
      <c r="Z927" s="348"/>
    </row>
    <row r="928" ht="14.25" customHeight="1">
      <c r="A928" s="348"/>
      <c r="B928" s="348"/>
      <c r="C928" s="348"/>
      <c r="D928" s="348"/>
      <c r="E928" s="348"/>
      <c r="F928" s="348"/>
      <c r="G928" s="348"/>
      <c r="H928" s="348"/>
      <c r="I928" s="348"/>
      <c r="J928" s="348"/>
      <c r="K928" s="348"/>
      <c r="L928" s="348"/>
      <c r="M928" s="348"/>
      <c r="N928" s="348"/>
      <c r="O928" s="348"/>
      <c r="P928" s="348"/>
      <c r="Q928" s="348"/>
      <c r="R928" s="348"/>
      <c r="S928" s="348"/>
      <c r="T928" s="348"/>
      <c r="U928" s="348"/>
      <c r="V928" s="348"/>
      <c r="W928" s="348"/>
      <c r="X928" s="348"/>
      <c r="Y928" s="348"/>
      <c r="Z928" s="348"/>
    </row>
    <row r="929" ht="14.25" customHeight="1">
      <c r="A929" s="348"/>
      <c r="B929" s="348"/>
      <c r="C929" s="348"/>
      <c r="D929" s="348"/>
      <c r="E929" s="348"/>
      <c r="F929" s="348"/>
      <c r="G929" s="348"/>
      <c r="H929" s="348"/>
      <c r="I929" s="348"/>
      <c r="J929" s="348"/>
      <c r="K929" s="348"/>
      <c r="L929" s="348"/>
      <c r="M929" s="348"/>
      <c r="N929" s="348"/>
      <c r="O929" s="348"/>
      <c r="P929" s="348"/>
      <c r="Q929" s="348"/>
      <c r="R929" s="348"/>
      <c r="S929" s="348"/>
      <c r="T929" s="348"/>
      <c r="U929" s="348"/>
      <c r="V929" s="348"/>
      <c r="W929" s="348"/>
      <c r="X929" s="348"/>
      <c r="Y929" s="348"/>
      <c r="Z929" s="348"/>
    </row>
    <row r="930" ht="14.25" customHeight="1">
      <c r="A930" s="348"/>
      <c r="B930" s="348"/>
      <c r="C930" s="348"/>
      <c r="D930" s="348"/>
      <c r="E930" s="348"/>
      <c r="F930" s="348"/>
      <c r="G930" s="348"/>
      <c r="H930" s="348"/>
      <c r="I930" s="348"/>
      <c r="J930" s="348"/>
      <c r="K930" s="348"/>
      <c r="L930" s="348"/>
      <c r="M930" s="348"/>
      <c r="N930" s="348"/>
      <c r="O930" s="348"/>
      <c r="P930" s="348"/>
      <c r="Q930" s="348"/>
      <c r="R930" s="348"/>
      <c r="S930" s="348"/>
      <c r="T930" s="348"/>
      <c r="U930" s="348"/>
      <c r="V930" s="348"/>
      <c r="W930" s="348"/>
      <c r="X930" s="348"/>
      <c r="Y930" s="348"/>
      <c r="Z930" s="348"/>
    </row>
    <row r="931" ht="14.25" customHeight="1">
      <c r="A931" s="348"/>
      <c r="B931" s="348"/>
      <c r="C931" s="348"/>
      <c r="D931" s="348"/>
      <c r="E931" s="348"/>
      <c r="F931" s="348"/>
      <c r="G931" s="348"/>
      <c r="H931" s="348"/>
      <c r="I931" s="348"/>
      <c r="J931" s="348"/>
      <c r="K931" s="348"/>
      <c r="L931" s="348"/>
      <c r="M931" s="348"/>
      <c r="N931" s="348"/>
      <c r="O931" s="348"/>
      <c r="P931" s="348"/>
      <c r="Q931" s="348"/>
      <c r="R931" s="348"/>
      <c r="S931" s="348"/>
      <c r="T931" s="348"/>
      <c r="U931" s="348"/>
      <c r="V931" s="348"/>
      <c r="W931" s="348"/>
      <c r="X931" s="348"/>
      <c r="Y931" s="348"/>
      <c r="Z931" s="348"/>
    </row>
    <row r="932" ht="14.25" customHeight="1">
      <c r="A932" s="348"/>
      <c r="B932" s="348"/>
      <c r="C932" s="348"/>
      <c r="D932" s="348"/>
      <c r="E932" s="348"/>
      <c r="F932" s="348"/>
      <c r="G932" s="348"/>
      <c r="H932" s="348"/>
      <c r="I932" s="348"/>
      <c r="J932" s="348"/>
      <c r="K932" s="348"/>
      <c r="L932" s="348"/>
      <c r="M932" s="348"/>
      <c r="N932" s="348"/>
      <c r="O932" s="348"/>
      <c r="P932" s="348"/>
      <c r="Q932" s="348"/>
      <c r="R932" s="348"/>
      <c r="S932" s="348"/>
      <c r="T932" s="348"/>
      <c r="U932" s="348"/>
      <c r="V932" s="348"/>
      <c r="W932" s="348"/>
      <c r="X932" s="348"/>
      <c r="Y932" s="348"/>
      <c r="Z932" s="348"/>
    </row>
    <row r="933" ht="14.25" customHeight="1">
      <c r="A933" s="348"/>
      <c r="B933" s="348"/>
      <c r="C933" s="348"/>
      <c r="D933" s="348"/>
      <c r="E933" s="348"/>
      <c r="F933" s="348"/>
      <c r="G933" s="348"/>
      <c r="H933" s="348"/>
      <c r="I933" s="348"/>
      <c r="J933" s="348"/>
      <c r="K933" s="348"/>
      <c r="L933" s="348"/>
      <c r="M933" s="348"/>
      <c r="N933" s="348"/>
      <c r="O933" s="348"/>
      <c r="P933" s="348"/>
      <c r="Q933" s="348"/>
      <c r="R933" s="348"/>
      <c r="S933" s="348"/>
      <c r="T933" s="348"/>
      <c r="U933" s="348"/>
      <c r="V933" s="348"/>
      <c r="W933" s="348"/>
      <c r="X933" s="348"/>
      <c r="Y933" s="348"/>
      <c r="Z933" s="348"/>
    </row>
    <row r="934" ht="14.25" customHeight="1">
      <c r="A934" s="348"/>
      <c r="B934" s="348"/>
      <c r="C934" s="348"/>
      <c r="D934" s="348"/>
      <c r="E934" s="348"/>
      <c r="F934" s="348"/>
      <c r="G934" s="348"/>
      <c r="H934" s="348"/>
      <c r="I934" s="348"/>
      <c r="J934" s="348"/>
      <c r="K934" s="348"/>
      <c r="L934" s="348"/>
      <c r="M934" s="348"/>
      <c r="N934" s="348"/>
      <c r="O934" s="348"/>
      <c r="P934" s="348"/>
      <c r="Q934" s="348"/>
      <c r="R934" s="348"/>
      <c r="S934" s="348"/>
      <c r="T934" s="348"/>
      <c r="U934" s="348"/>
      <c r="V934" s="348"/>
      <c r="W934" s="348"/>
      <c r="X934" s="348"/>
      <c r="Y934" s="348"/>
      <c r="Z934" s="348"/>
    </row>
    <row r="935" ht="14.25" customHeight="1">
      <c r="A935" s="348"/>
      <c r="B935" s="348"/>
      <c r="C935" s="348"/>
      <c r="D935" s="348"/>
      <c r="E935" s="348"/>
      <c r="F935" s="348"/>
      <c r="G935" s="348"/>
      <c r="H935" s="348"/>
      <c r="I935" s="348"/>
      <c r="J935" s="348"/>
      <c r="K935" s="348"/>
      <c r="L935" s="348"/>
      <c r="M935" s="348"/>
      <c r="N935" s="348"/>
      <c r="O935" s="348"/>
      <c r="P935" s="348"/>
      <c r="Q935" s="348"/>
      <c r="R935" s="348"/>
      <c r="S935" s="348"/>
      <c r="T935" s="348"/>
      <c r="U935" s="348"/>
      <c r="V935" s="348"/>
      <c r="W935" s="348"/>
      <c r="X935" s="348"/>
      <c r="Y935" s="348"/>
      <c r="Z935" s="348"/>
    </row>
    <row r="936" ht="14.25" customHeight="1">
      <c r="A936" s="348"/>
      <c r="B936" s="348"/>
      <c r="C936" s="348"/>
      <c r="D936" s="348"/>
      <c r="E936" s="348"/>
      <c r="F936" s="348"/>
      <c r="G936" s="348"/>
      <c r="H936" s="348"/>
      <c r="I936" s="348"/>
      <c r="J936" s="348"/>
      <c r="K936" s="348"/>
      <c r="L936" s="348"/>
      <c r="M936" s="348"/>
      <c r="N936" s="348"/>
      <c r="O936" s="348"/>
      <c r="P936" s="348"/>
      <c r="Q936" s="348"/>
      <c r="R936" s="348"/>
      <c r="S936" s="348"/>
      <c r="T936" s="348"/>
      <c r="U936" s="348"/>
      <c r="V936" s="348"/>
      <c r="W936" s="348"/>
      <c r="X936" s="348"/>
      <c r="Y936" s="348"/>
      <c r="Z936" s="348"/>
    </row>
    <row r="937" ht="14.25" customHeight="1">
      <c r="A937" s="348"/>
      <c r="B937" s="348"/>
      <c r="C937" s="348"/>
      <c r="D937" s="348"/>
      <c r="E937" s="348"/>
      <c r="F937" s="348"/>
      <c r="G937" s="348"/>
      <c r="H937" s="348"/>
      <c r="I937" s="348"/>
      <c r="J937" s="348"/>
      <c r="K937" s="348"/>
      <c r="L937" s="348"/>
      <c r="M937" s="348"/>
      <c r="N937" s="348"/>
      <c r="O937" s="348"/>
      <c r="P937" s="348"/>
      <c r="Q937" s="348"/>
      <c r="R937" s="348"/>
      <c r="S937" s="348"/>
      <c r="T937" s="348"/>
      <c r="U937" s="348"/>
      <c r="V937" s="348"/>
      <c r="W937" s="348"/>
      <c r="X937" s="348"/>
      <c r="Y937" s="348"/>
      <c r="Z937" s="348"/>
    </row>
    <row r="938" ht="14.25" customHeight="1">
      <c r="A938" s="348"/>
      <c r="B938" s="348"/>
      <c r="C938" s="348"/>
      <c r="D938" s="348"/>
      <c r="E938" s="348"/>
      <c r="F938" s="348"/>
      <c r="G938" s="348"/>
      <c r="H938" s="348"/>
      <c r="I938" s="348"/>
      <c r="J938" s="348"/>
      <c r="K938" s="348"/>
      <c r="L938" s="348"/>
      <c r="M938" s="348"/>
      <c r="N938" s="348"/>
      <c r="O938" s="348"/>
      <c r="P938" s="348"/>
      <c r="Q938" s="348"/>
      <c r="R938" s="348"/>
      <c r="S938" s="348"/>
      <c r="T938" s="348"/>
      <c r="U938" s="348"/>
      <c r="V938" s="348"/>
      <c r="W938" s="348"/>
      <c r="X938" s="348"/>
      <c r="Y938" s="348"/>
      <c r="Z938" s="348"/>
    </row>
    <row r="939" ht="14.25" customHeight="1">
      <c r="A939" s="348"/>
      <c r="B939" s="348"/>
      <c r="C939" s="348"/>
      <c r="D939" s="348"/>
      <c r="E939" s="348"/>
      <c r="F939" s="348"/>
      <c r="G939" s="348"/>
      <c r="H939" s="348"/>
      <c r="I939" s="348"/>
      <c r="J939" s="348"/>
      <c r="K939" s="348"/>
      <c r="L939" s="348"/>
      <c r="M939" s="348"/>
      <c r="N939" s="348"/>
      <c r="O939" s="348"/>
      <c r="P939" s="348"/>
      <c r="Q939" s="348"/>
      <c r="R939" s="348"/>
      <c r="S939" s="348"/>
      <c r="T939" s="348"/>
      <c r="U939" s="348"/>
      <c r="V939" s="348"/>
      <c r="W939" s="348"/>
      <c r="X939" s="348"/>
      <c r="Y939" s="348"/>
      <c r="Z939" s="348"/>
    </row>
    <row r="940" ht="14.25" customHeight="1">
      <c r="A940" s="348"/>
      <c r="B940" s="348"/>
      <c r="C940" s="348"/>
      <c r="D940" s="348"/>
      <c r="E940" s="348"/>
      <c r="F940" s="348"/>
      <c r="G940" s="348"/>
      <c r="H940" s="348"/>
      <c r="I940" s="348"/>
      <c r="J940" s="348"/>
      <c r="K940" s="348"/>
      <c r="L940" s="348"/>
      <c r="M940" s="348"/>
      <c r="N940" s="348"/>
      <c r="O940" s="348"/>
      <c r="P940" s="348"/>
      <c r="Q940" s="348"/>
      <c r="R940" s="348"/>
      <c r="S940" s="348"/>
      <c r="T940" s="348"/>
      <c r="U940" s="348"/>
      <c r="V940" s="348"/>
      <c r="W940" s="348"/>
      <c r="X940" s="348"/>
      <c r="Y940" s="348"/>
      <c r="Z940" s="348"/>
    </row>
    <row r="941" ht="14.25" customHeight="1">
      <c r="A941" s="348"/>
      <c r="B941" s="348"/>
      <c r="C941" s="348"/>
      <c r="D941" s="348"/>
      <c r="E941" s="348"/>
      <c r="F941" s="348"/>
      <c r="G941" s="348"/>
      <c r="H941" s="348"/>
      <c r="I941" s="348"/>
      <c r="J941" s="348"/>
      <c r="K941" s="348"/>
      <c r="L941" s="348"/>
      <c r="M941" s="348"/>
      <c r="N941" s="348"/>
      <c r="O941" s="348"/>
      <c r="P941" s="348"/>
      <c r="Q941" s="348"/>
      <c r="R941" s="348"/>
      <c r="S941" s="348"/>
      <c r="T941" s="348"/>
      <c r="U941" s="348"/>
      <c r="V941" s="348"/>
      <c r="W941" s="348"/>
      <c r="X941" s="348"/>
      <c r="Y941" s="348"/>
      <c r="Z941" s="348"/>
    </row>
    <row r="942" ht="14.25" customHeight="1">
      <c r="A942" s="348"/>
      <c r="B942" s="348"/>
      <c r="C942" s="348"/>
      <c r="D942" s="348"/>
      <c r="E942" s="348"/>
      <c r="F942" s="348"/>
      <c r="G942" s="348"/>
      <c r="H942" s="348"/>
      <c r="I942" s="348"/>
      <c r="J942" s="348"/>
      <c r="K942" s="348"/>
      <c r="L942" s="348"/>
      <c r="M942" s="348"/>
      <c r="N942" s="348"/>
      <c r="O942" s="348"/>
      <c r="P942" s="348"/>
      <c r="Q942" s="348"/>
      <c r="R942" s="348"/>
      <c r="S942" s="348"/>
      <c r="T942" s="348"/>
      <c r="U942" s="348"/>
      <c r="V942" s="348"/>
      <c r="W942" s="348"/>
      <c r="X942" s="348"/>
      <c r="Y942" s="348"/>
      <c r="Z942" s="348"/>
    </row>
    <row r="943" ht="14.25" customHeight="1">
      <c r="A943" s="348"/>
      <c r="B943" s="348"/>
      <c r="C943" s="348"/>
      <c r="D943" s="348"/>
      <c r="E943" s="348"/>
      <c r="F943" s="348"/>
      <c r="G943" s="348"/>
      <c r="H943" s="348"/>
      <c r="I943" s="348"/>
      <c r="J943" s="348"/>
      <c r="K943" s="348"/>
      <c r="L943" s="348"/>
      <c r="M943" s="348"/>
      <c r="N943" s="348"/>
      <c r="O943" s="348"/>
      <c r="P943" s="348"/>
      <c r="Q943" s="348"/>
      <c r="R943" s="348"/>
      <c r="S943" s="348"/>
      <c r="T943" s="348"/>
      <c r="U943" s="348"/>
      <c r="V943" s="348"/>
      <c r="W943" s="348"/>
      <c r="X943" s="348"/>
      <c r="Y943" s="348"/>
      <c r="Z943" s="348"/>
    </row>
    <row r="944" ht="14.25" customHeight="1">
      <c r="A944" s="348"/>
      <c r="B944" s="348"/>
      <c r="C944" s="348"/>
      <c r="D944" s="348"/>
      <c r="E944" s="348"/>
      <c r="F944" s="348"/>
      <c r="G944" s="348"/>
      <c r="H944" s="348"/>
      <c r="I944" s="348"/>
      <c r="J944" s="348"/>
      <c r="K944" s="348"/>
      <c r="L944" s="348"/>
      <c r="M944" s="348"/>
      <c r="N944" s="348"/>
      <c r="O944" s="348"/>
      <c r="P944" s="348"/>
      <c r="Q944" s="348"/>
      <c r="R944" s="348"/>
      <c r="S944" s="348"/>
      <c r="T944" s="348"/>
      <c r="U944" s="348"/>
      <c r="V944" s="348"/>
      <c r="W944" s="348"/>
      <c r="X944" s="348"/>
      <c r="Y944" s="348"/>
      <c r="Z944" s="348"/>
    </row>
    <row r="945" ht="14.25" customHeight="1">
      <c r="A945" s="348"/>
      <c r="B945" s="348"/>
      <c r="C945" s="348"/>
      <c r="D945" s="348"/>
      <c r="E945" s="348"/>
      <c r="F945" s="348"/>
      <c r="G945" s="348"/>
      <c r="H945" s="348"/>
      <c r="I945" s="348"/>
      <c r="J945" s="348"/>
      <c r="K945" s="348"/>
      <c r="L945" s="348"/>
      <c r="M945" s="348"/>
      <c r="N945" s="348"/>
      <c r="O945" s="348"/>
      <c r="P945" s="348"/>
      <c r="Q945" s="348"/>
      <c r="R945" s="348"/>
      <c r="S945" s="348"/>
      <c r="T945" s="348"/>
      <c r="U945" s="348"/>
      <c r="V945" s="348"/>
      <c r="W945" s="348"/>
      <c r="X945" s="348"/>
      <c r="Y945" s="348"/>
      <c r="Z945" s="348"/>
    </row>
    <row r="946" ht="14.25" customHeight="1">
      <c r="A946" s="348"/>
      <c r="B946" s="348"/>
      <c r="C946" s="348"/>
      <c r="D946" s="348"/>
      <c r="E946" s="348"/>
      <c r="F946" s="348"/>
      <c r="G946" s="348"/>
      <c r="H946" s="348"/>
      <c r="I946" s="348"/>
      <c r="J946" s="348"/>
      <c r="K946" s="348"/>
      <c r="L946" s="348"/>
      <c r="M946" s="348"/>
      <c r="N946" s="348"/>
      <c r="O946" s="348"/>
      <c r="P946" s="348"/>
      <c r="Q946" s="348"/>
      <c r="R946" s="348"/>
      <c r="S946" s="348"/>
      <c r="T946" s="348"/>
      <c r="U946" s="348"/>
      <c r="V946" s="348"/>
      <c r="W946" s="348"/>
      <c r="X946" s="348"/>
      <c r="Y946" s="348"/>
      <c r="Z946" s="348"/>
    </row>
    <row r="947" ht="14.25" customHeight="1">
      <c r="A947" s="348"/>
      <c r="B947" s="348"/>
      <c r="C947" s="348"/>
      <c r="D947" s="348"/>
      <c r="E947" s="348"/>
      <c r="F947" s="348"/>
      <c r="G947" s="348"/>
      <c r="H947" s="348"/>
      <c r="I947" s="348"/>
      <c r="J947" s="348"/>
      <c r="K947" s="348"/>
      <c r="L947" s="348"/>
      <c r="M947" s="348"/>
      <c r="N947" s="348"/>
      <c r="O947" s="348"/>
      <c r="P947" s="348"/>
      <c r="Q947" s="348"/>
      <c r="R947" s="348"/>
      <c r="S947" s="348"/>
      <c r="T947" s="348"/>
      <c r="U947" s="348"/>
      <c r="V947" s="348"/>
      <c r="W947" s="348"/>
      <c r="X947" s="348"/>
      <c r="Y947" s="348"/>
      <c r="Z947" s="348"/>
    </row>
    <row r="948" ht="14.25" customHeight="1">
      <c r="A948" s="348"/>
      <c r="B948" s="348"/>
      <c r="C948" s="348"/>
      <c r="D948" s="348"/>
      <c r="E948" s="348"/>
      <c r="F948" s="348"/>
      <c r="G948" s="348"/>
      <c r="H948" s="348"/>
      <c r="I948" s="348"/>
      <c r="J948" s="348"/>
      <c r="K948" s="348"/>
      <c r="L948" s="348"/>
      <c r="M948" s="348"/>
      <c r="N948" s="348"/>
      <c r="O948" s="348"/>
      <c r="P948" s="348"/>
      <c r="Q948" s="348"/>
      <c r="R948" s="348"/>
      <c r="S948" s="348"/>
      <c r="T948" s="348"/>
      <c r="U948" s="348"/>
      <c r="V948" s="348"/>
      <c r="W948" s="348"/>
      <c r="X948" s="348"/>
      <c r="Y948" s="348"/>
      <c r="Z948" s="348"/>
    </row>
    <row r="949" ht="14.25" customHeight="1">
      <c r="A949" s="348"/>
      <c r="B949" s="348"/>
      <c r="C949" s="348"/>
      <c r="D949" s="348"/>
      <c r="E949" s="348"/>
      <c r="F949" s="348"/>
      <c r="G949" s="348"/>
      <c r="H949" s="348"/>
      <c r="I949" s="348"/>
      <c r="J949" s="348"/>
      <c r="K949" s="348"/>
      <c r="L949" s="348"/>
      <c r="M949" s="348"/>
      <c r="N949" s="348"/>
      <c r="O949" s="348"/>
      <c r="P949" s="348"/>
      <c r="Q949" s="348"/>
      <c r="R949" s="348"/>
      <c r="S949" s="348"/>
      <c r="T949" s="348"/>
      <c r="U949" s="348"/>
      <c r="V949" s="348"/>
      <c r="W949" s="348"/>
      <c r="X949" s="348"/>
      <c r="Y949" s="348"/>
      <c r="Z949" s="348"/>
    </row>
    <row r="950" ht="14.25" customHeight="1">
      <c r="A950" s="348"/>
      <c r="B950" s="348"/>
      <c r="C950" s="348"/>
      <c r="D950" s="348"/>
      <c r="E950" s="348"/>
      <c r="F950" s="348"/>
      <c r="G950" s="348"/>
      <c r="H950" s="348"/>
      <c r="I950" s="348"/>
      <c r="J950" s="348"/>
      <c r="K950" s="348"/>
      <c r="L950" s="348"/>
      <c r="M950" s="348"/>
      <c r="N950" s="348"/>
      <c r="O950" s="348"/>
      <c r="P950" s="348"/>
      <c r="Q950" s="348"/>
      <c r="R950" s="348"/>
      <c r="S950" s="348"/>
      <c r="T950" s="348"/>
      <c r="U950" s="348"/>
      <c r="V950" s="348"/>
      <c r="W950" s="348"/>
      <c r="X950" s="348"/>
      <c r="Y950" s="348"/>
      <c r="Z950" s="348"/>
    </row>
    <row r="951" ht="14.25" customHeight="1">
      <c r="A951" s="348"/>
      <c r="B951" s="348"/>
      <c r="C951" s="348"/>
      <c r="D951" s="348"/>
      <c r="E951" s="348"/>
      <c r="F951" s="348"/>
      <c r="G951" s="348"/>
      <c r="H951" s="348"/>
      <c r="I951" s="348"/>
      <c r="J951" s="348"/>
      <c r="K951" s="348"/>
      <c r="L951" s="348"/>
      <c r="M951" s="348"/>
      <c r="N951" s="348"/>
      <c r="O951" s="348"/>
      <c r="P951" s="348"/>
      <c r="Q951" s="348"/>
      <c r="R951" s="348"/>
      <c r="S951" s="348"/>
      <c r="T951" s="348"/>
      <c r="U951" s="348"/>
      <c r="V951" s="348"/>
      <c r="W951" s="348"/>
      <c r="X951" s="348"/>
      <c r="Y951" s="348"/>
      <c r="Z951" s="348"/>
    </row>
    <row r="952" ht="14.25" customHeight="1">
      <c r="A952" s="348"/>
      <c r="B952" s="348"/>
      <c r="C952" s="348"/>
      <c r="D952" s="348"/>
      <c r="E952" s="348"/>
      <c r="F952" s="348"/>
      <c r="G952" s="348"/>
      <c r="H952" s="348"/>
      <c r="I952" s="348"/>
      <c r="J952" s="348"/>
      <c r="K952" s="348"/>
      <c r="L952" s="348"/>
      <c r="M952" s="348"/>
      <c r="N952" s="348"/>
      <c r="O952" s="348"/>
      <c r="P952" s="348"/>
      <c r="Q952" s="348"/>
      <c r="R952" s="348"/>
      <c r="S952" s="348"/>
      <c r="T952" s="348"/>
      <c r="U952" s="348"/>
      <c r="V952" s="348"/>
      <c r="W952" s="348"/>
      <c r="X952" s="348"/>
      <c r="Y952" s="348"/>
      <c r="Z952" s="348"/>
    </row>
    <row r="953" ht="14.25" customHeight="1">
      <c r="A953" s="348"/>
      <c r="B953" s="348"/>
      <c r="C953" s="348"/>
      <c r="D953" s="348"/>
      <c r="E953" s="348"/>
      <c r="F953" s="348"/>
      <c r="G953" s="348"/>
      <c r="H953" s="348"/>
      <c r="I953" s="348"/>
      <c r="J953" s="348"/>
      <c r="K953" s="348"/>
      <c r="L953" s="348"/>
      <c r="M953" s="348"/>
      <c r="N953" s="348"/>
      <c r="O953" s="348"/>
      <c r="P953" s="348"/>
      <c r="Q953" s="348"/>
      <c r="R953" s="348"/>
      <c r="S953" s="348"/>
      <c r="T953" s="348"/>
      <c r="U953" s="348"/>
      <c r="V953" s="348"/>
      <c r="W953" s="348"/>
      <c r="X953" s="348"/>
      <c r="Y953" s="348"/>
      <c r="Z953" s="348"/>
    </row>
    <row r="954" ht="14.25" customHeight="1">
      <c r="A954" s="348"/>
      <c r="B954" s="348"/>
      <c r="C954" s="348"/>
      <c r="D954" s="348"/>
      <c r="E954" s="348"/>
      <c r="F954" s="348"/>
      <c r="G954" s="348"/>
      <c r="H954" s="348"/>
      <c r="I954" s="348"/>
      <c r="J954" s="348"/>
      <c r="K954" s="348"/>
      <c r="L954" s="348"/>
      <c r="M954" s="348"/>
      <c r="N954" s="348"/>
      <c r="O954" s="348"/>
      <c r="P954" s="348"/>
      <c r="Q954" s="348"/>
      <c r="R954" s="348"/>
      <c r="S954" s="348"/>
      <c r="T954" s="348"/>
      <c r="U954" s="348"/>
      <c r="V954" s="348"/>
      <c r="W954" s="348"/>
      <c r="X954" s="348"/>
      <c r="Y954" s="348"/>
      <c r="Z954" s="348"/>
    </row>
    <row r="955" ht="14.25" customHeight="1">
      <c r="A955" s="348"/>
      <c r="B955" s="348"/>
      <c r="C955" s="348"/>
      <c r="D955" s="348"/>
      <c r="E955" s="348"/>
      <c r="F955" s="348"/>
      <c r="G955" s="348"/>
      <c r="H955" s="348"/>
      <c r="I955" s="348"/>
      <c r="J955" s="348"/>
      <c r="K955" s="348"/>
      <c r="L955" s="348"/>
      <c r="M955" s="348"/>
      <c r="N955" s="348"/>
      <c r="O955" s="348"/>
      <c r="P955" s="348"/>
      <c r="Q955" s="348"/>
      <c r="R955" s="348"/>
      <c r="S955" s="348"/>
      <c r="T955" s="348"/>
      <c r="U955" s="348"/>
      <c r="V955" s="348"/>
      <c r="W955" s="348"/>
      <c r="X955" s="348"/>
      <c r="Y955" s="348"/>
      <c r="Z955" s="348"/>
    </row>
    <row r="956" ht="14.25" customHeight="1">
      <c r="A956" s="348"/>
      <c r="B956" s="348"/>
      <c r="C956" s="348"/>
      <c r="D956" s="348"/>
      <c r="E956" s="348"/>
      <c r="F956" s="348"/>
      <c r="G956" s="348"/>
      <c r="H956" s="348"/>
      <c r="I956" s="348"/>
      <c r="J956" s="348"/>
      <c r="K956" s="348"/>
      <c r="L956" s="348"/>
      <c r="M956" s="348"/>
      <c r="N956" s="348"/>
      <c r="O956" s="348"/>
      <c r="P956" s="348"/>
      <c r="Q956" s="348"/>
      <c r="R956" s="348"/>
      <c r="S956" s="348"/>
      <c r="T956" s="348"/>
      <c r="U956" s="348"/>
      <c r="V956" s="348"/>
      <c r="W956" s="348"/>
      <c r="X956" s="348"/>
      <c r="Y956" s="348"/>
      <c r="Z956" s="348"/>
    </row>
    <row r="957" ht="14.25" customHeight="1">
      <c r="A957" s="348"/>
      <c r="B957" s="348"/>
      <c r="C957" s="348"/>
      <c r="D957" s="348"/>
      <c r="E957" s="348"/>
      <c r="F957" s="348"/>
      <c r="G957" s="348"/>
      <c r="H957" s="348"/>
      <c r="I957" s="348"/>
      <c r="J957" s="348"/>
      <c r="K957" s="348"/>
      <c r="L957" s="348"/>
      <c r="M957" s="348"/>
      <c r="N957" s="348"/>
      <c r="O957" s="348"/>
      <c r="P957" s="348"/>
      <c r="Q957" s="348"/>
      <c r="R957" s="348"/>
      <c r="S957" s="348"/>
      <c r="T957" s="348"/>
      <c r="U957" s="348"/>
      <c r="V957" s="348"/>
      <c r="W957" s="348"/>
      <c r="X957" s="348"/>
      <c r="Y957" s="348"/>
      <c r="Z957" s="348"/>
    </row>
    <row r="958" ht="14.25" customHeight="1">
      <c r="A958" s="348"/>
      <c r="B958" s="348"/>
      <c r="C958" s="348"/>
      <c r="D958" s="348"/>
      <c r="E958" s="348"/>
      <c r="F958" s="348"/>
      <c r="G958" s="348"/>
      <c r="H958" s="348"/>
      <c r="I958" s="348"/>
      <c r="J958" s="348"/>
      <c r="K958" s="348"/>
      <c r="L958" s="348"/>
      <c r="M958" s="348"/>
      <c r="N958" s="348"/>
      <c r="O958" s="348"/>
      <c r="P958" s="348"/>
      <c r="Q958" s="348"/>
      <c r="R958" s="348"/>
      <c r="S958" s="348"/>
      <c r="T958" s="348"/>
      <c r="U958" s="348"/>
      <c r="V958" s="348"/>
      <c r="W958" s="348"/>
      <c r="X958" s="348"/>
      <c r="Y958" s="348"/>
      <c r="Z958" s="348"/>
    </row>
    <row r="959" ht="14.25" customHeight="1">
      <c r="A959" s="348"/>
      <c r="B959" s="348"/>
      <c r="C959" s="348"/>
      <c r="D959" s="348"/>
      <c r="E959" s="348"/>
      <c r="F959" s="348"/>
      <c r="G959" s="348"/>
      <c r="H959" s="348"/>
      <c r="I959" s="348"/>
      <c r="J959" s="348"/>
      <c r="K959" s="348"/>
      <c r="L959" s="348"/>
      <c r="M959" s="348"/>
      <c r="N959" s="348"/>
      <c r="O959" s="348"/>
      <c r="P959" s="348"/>
      <c r="Q959" s="348"/>
      <c r="R959" s="348"/>
      <c r="S959" s="348"/>
      <c r="T959" s="348"/>
      <c r="U959" s="348"/>
      <c r="V959" s="348"/>
      <c r="W959" s="348"/>
      <c r="X959" s="348"/>
      <c r="Y959" s="348"/>
      <c r="Z959" s="348"/>
    </row>
    <row r="960" ht="14.25" customHeight="1">
      <c r="A960" s="348"/>
      <c r="B960" s="348"/>
      <c r="C960" s="348"/>
      <c r="D960" s="348"/>
      <c r="E960" s="348"/>
      <c r="F960" s="348"/>
      <c r="G960" s="348"/>
      <c r="H960" s="348"/>
      <c r="I960" s="348"/>
      <c r="J960" s="348"/>
      <c r="K960" s="348"/>
      <c r="L960" s="348"/>
      <c r="M960" s="348"/>
      <c r="N960" s="348"/>
      <c r="O960" s="348"/>
      <c r="P960" s="348"/>
      <c r="Q960" s="348"/>
      <c r="R960" s="348"/>
      <c r="S960" s="348"/>
      <c r="T960" s="348"/>
      <c r="U960" s="348"/>
      <c r="V960" s="348"/>
      <c r="W960" s="348"/>
      <c r="X960" s="348"/>
      <c r="Y960" s="348"/>
      <c r="Z960" s="348"/>
    </row>
    <row r="961" ht="14.25" customHeight="1">
      <c r="A961" s="348"/>
      <c r="B961" s="348"/>
      <c r="C961" s="348"/>
      <c r="D961" s="348"/>
      <c r="E961" s="348"/>
      <c r="F961" s="348"/>
      <c r="G961" s="348"/>
      <c r="H961" s="348"/>
      <c r="I961" s="348"/>
      <c r="J961" s="348"/>
      <c r="K961" s="348"/>
      <c r="L961" s="348"/>
      <c r="M961" s="348"/>
      <c r="N961" s="348"/>
      <c r="O961" s="348"/>
      <c r="P961" s="348"/>
      <c r="Q961" s="348"/>
      <c r="R961" s="348"/>
      <c r="S961" s="348"/>
      <c r="T961" s="348"/>
      <c r="U961" s="348"/>
      <c r="V961" s="348"/>
      <c r="W961" s="348"/>
      <c r="X961" s="348"/>
      <c r="Y961" s="348"/>
      <c r="Z961" s="348"/>
    </row>
    <row r="962" ht="14.25" customHeight="1">
      <c r="A962" s="348"/>
      <c r="B962" s="348"/>
      <c r="C962" s="348"/>
      <c r="D962" s="348"/>
      <c r="E962" s="348"/>
      <c r="F962" s="348"/>
      <c r="G962" s="348"/>
      <c r="H962" s="348"/>
      <c r="I962" s="348"/>
      <c r="J962" s="348"/>
      <c r="K962" s="348"/>
      <c r="L962" s="348"/>
      <c r="M962" s="348"/>
      <c r="N962" s="348"/>
      <c r="O962" s="348"/>
      <c r="P962" s="348"/>
      <c r="Q962" s="348"/>
      <c r="R962" s="348"/>
      <c r="S962" s="348"/>
      <c r="T962" s="348"/>
      <c r="U962" s="348"/>
      <c r="V962" s="348"/>
      <c r="W962" s="348"/>
      <c r="X962" s="348"/>
      <c r="Y962" s="348"/>
      <c r="Z962" s="348"/>
    </row>
    <row r="963" ht="14.25" customHeight="1">
      <c r="A963" s="348"/>
      <c r="B963" s="348"/>
      <c r="C963" s="348"/>
      <c r="D963" s="348"/>
      <c r="E963" s="348"/>
      <c r="F963" s="348"/>
      <c r="G963" s="348"/>
      <c r="H963" s="348"/>
      <c r="I963" s="348"/>
      <c r="J963" s="348"/>
      <c r="K963" s="348"/>
      <c r="L963" s="348"/>
      <c r="M963" s="348"/>
      <c r="N963" s="348"/>
      <c r="O963" s="348"/>
      <c r="P963" s="348"/>
      <c r="Q963" s="348"/>
      <c r="R963" s="348"/>
      <c r="S963" s="348"/>
      <c r="T963" s="348"/>
      <c r="U963" s="348"/>
      <c r="V963" s="348"/>
      <c r="W963" s="348"/>
      <c r="X963" s="348"/>
      <c r="Y963" s="348"/>
      <c r="Z963" s="348"/>
    </row>
    <row r="964" ht="14.25" customHeight="1">
      <c r="A964" s="348"/>
      <c r="B964" s="348"/>
      <c r="C964" s="348"/>
      <c r="D964" s="348"/>
      <c r="E964" s="348"/>
      <c r="F964" s="348"/>
      <c r="G964" s="348"/>
      <c r="H964" s="348"/>
      <c r="I964" s="348"/>
      <c r="J964" s="348"/>
      <c r="K964" s="348"/>
      <c r="L964" s="348"/>
      <c r="M964" s="348"/>
      <c r="N964" s="348"/>
      <c r="O964" s="348"/>
      <c r="P964" s="348"/>
      <c r="Q964" s="348"/>
      <c r="R964" s="348"/>
      <c r="S964" s="348"/>
      <c r="T964" s="348"/>
      <c r="U964" s="348"/>
      <c r="V964" s="348"/>
      <c r="W964" s="348"/>
      <c r="X964" s="348"/>
      <c r="Y964" s="348"/>
      <c r="Z964" s="348"/>
    </row>
    <row r="965" ht="14.25" customHeight="1">
      <c r="A965" s="348"/>
      <c r="B965" s="348"/>
      <c r="C965" s="348"/>
      <c r="D965" s="348"/>
      <c r="E965" s="348"/>
      <c r="F965" s="348"/>
      <c r="G965" s="348"/>
      <c r="H965" s="348"/>
      <c r="I965" s="348"/>
      <c r="J965" s="348"/>
      <c r="K965" s="348"/>
      <c r="L965" s="348"/>
      <c r="M965" s="348"/>
      <c r="N965" s="348"/>
      <c r="O965" s="348"/>
      <c r="P965" s="348"/>
      <c r="Q965" s="348"/>
      <c r="R965" s="348"/>
      <c r="S965" s="348"/>
      <c r="T965" s="348"/>
      <c r="U965" s="348"/>
      <c r="V965" s="348"/>
      <c r="W965" s="348"/>
      <c r="X965" s="348"/>
      <c r="Y965" s="348"/>
      <c r="Z965" s="348"/>
    </row>
    <row r="966" ht="14.25" customHeight="1">
      <c r="A966" s="348"/>
      <c r="B966" s="348"/>
      <c r="C966" s="348"/>
      <c r="D966" s="348"/>
      <c r="E966" s="348"/>
      <c r="F966" s="348"/>
      <c r="G966" s="348"/>
      <c r="H966" s="348"/>
      <c r="I966" s="348"/>
      <c r="J966" s="348"/>
      <c r="K966" s="348"/>
      <c r="L966" s="348"/>
      <c r="M966" s="348"/>
      <c r="N966" s="348"/>
      <c r="O966" s="348"/>
      <c r="P966" s="348"/>
      <c r="Q966" s="348"/>
      <c r="R966" s="348"/>
      <c r="S966" s="348"/>
      <c r="T966" s="348"/>
      <c r="U966" s="348"/>
      <c r="V966" s="348"/>
      <c r="W966" s="348"/>
      <c r="X966" s="348"/>
      <c r="Y966" s="348"/>
      <c r="Z966" s="348"/>
    </row>
    <row r="967" ht="14.25" customHeight="1">
      <c r="A967" s="348"/>
      <c r="B967" s="348"/>
      <c r="C967" s="348"/>
      <c r="D967" s="348"/>
      <c r="E967" s="348"/>
      <c r="F967" s="348"/>
      <c r="G967" s="348"/>
      <c r="H967" s="348"/>
      <c r="I967" s="348"/>
      <c r="J967" s="348"/>
      <c r="K967" s="348"/>
      <c r="L967" s="348"/>
      <c r="M967" s="348"/>
      <c r="N967" s="348"/>
      <c r="O967" s="348"/>
      <c r="P967" s="348"/>
      <c r="Q967" s="348"/>
      <c r="R967" s="348"/>
      <c r="S967" s="348"/>
      <c r="T967" s="348"/>
      <c r="U967" s="348"/>
      <c r="V967" s="348"/>
      <c r="W967" s="348"/>
      <c r="X967" s="348"/>
      <c r="Y967" s="348"/>
      <c r="Z967" s="348"/>
    </row>
    <row r="968" ht="14.25" customHeight="1">
      <c r="A968" s="348"/>
      <c r="B968" s="348"/>
      <c r="C968" s="348"/>
      <c r="D968" s="348"/>
      <c r="E968" s="348"/>
      <c r="F968" s="348"/>
      <c r="G968" s="348"/>
      <c r="H968" s="348"/>
      <c r="I968" s="348"/>
      <c r="J968" s="348"/>
      <c r="K968" s="348"/>
      <c r="L968" s="348"/>
      <c r="M968" s="348"/>
      <c r="N968" s="348"/>
      <c r="O968" s="348"/>
      <c r="P968" s="348"/>
      <c r="Q968" s="348"/>
      <c r="R968" s="348"/>
      <c r="S968" s="348"/>
      <c r="T968" s="348"/>
      <c r="U968" s="348"/>
      <c r="V968" s="348"/>
      <c r="W968" s="348"/>
      <c r="X968" s="348"/>
      <c r="Y968" s="348"/>
      <c r="Z968" s="348"/>
    </row>
    <row r="969" ht="14.25" customHeight="1">
      <c r="A969" s="348"/>
      <c r="B969" s="348"/>
      <c r="C969" s="348"/>
      <c r="D969" s="348"/>
      <c r="E969" s="348"/>
      <c r="F969" s="348"/>
      <c r="G969" s="348"/>
      <c r="H969" s="348"/>
      <c r="I969" s="348"/>
      <c r="J969" s="348"/>
      <c r="K969" s="348"/>
      <c r="L969" s="348"/>
      <c r="M969" s="348"/>
      <c r="N969" s="348"/>
      <c r="O969" s="348"/>
      <c r="P969" s="348"/>
      <c r="Q969" s="348"/>
      <c r="R969" s="348"/>
      <c r="S969" s="348"/>
      <c r="T969" s="348"/>
      <c r="U969" s="348"/>
      <c r="V969" s="348"/>
      <c r="W969" s="348"/>
      <c r="X969" s="348"/>
      <c r="Y969" s="348"/>
      <c r="Z969" s="348"/>
    </row>
    <row r="970" ht="14.25" customHeight="1">
      <c r="A970" s="348"/>
      <c r="B970" s="348"/>
      <c r="C970" s="348"/>
      <c r="D970" s="348"/>
      <c r="E970" s="348"/>
      <c r="F970" s="348"/>
      <c r="G970" s="348"/>
      <c r="H970" s="348"/>
      <c r="I970" s="348"/>
      <c r="J970" s="348"/>
      <c r="K970" s="348"/>
      <c r="L970" s="348"/>
      <c r="M970" s="348"/>
      <c r="N970" s="348"/>
      <c r="O970" s="348"/>
      <c r="P970" s="348"/>
      <c r="Q970" s="348"/>
      <c r="R970" s="348"/>
      <c r="S970" s="348"/>
      <c r="T970" s="348"/>
      <c r="U970" s="348"/>
      <c r="V970" s="348"/>
      <c r="W970" s="348"/>
      <c r="X970" s="348"/>
      <c r="Y970" s="348"/>
      <c r="Z970" s="348"/>
    </row>
    <row r="971" ht="14.25" customHeight="1">
      <c r="A971" s="348"/>
      <c r="B971" s="348"/>
      <c r="C971" s="348"/>
      <c r="D971" s="348"/>
      <c r="E971" s="348"/>
      <c r="F971" s="348"/>
      <c r="G971" s="348"/>
      <c r="H971" s="348"/>
      <c r="I971" s="348"/>
      <c r="J971" s="348"/>
      <c r="K971" s="348"/>
      <c r="L971" s="348"/>
      <c r="M971" s="348"/>
      <c r="N971" s="348"/>
      <c r="O971" s="348"/>
      <c r="P971" s="348"/>
      <c r="Q971" s="348"/>
      <c r="R971" s="348"/>
      <c r="S971" s="348"/>
      <c r="T971" s="348"/>
      <c r="U971" s="348"/>
      <c r="V971" s="348"/>
      <c r="W971" s="348"/>
      <c r="X971" s="348"/>
      <c r="Y971" s="348"/>
      <c r="Z971" s="348"/>
    </row>
    <row r="972" ht="14.25" customHeight="1">
      <c r="A972" s="348"/>
      <c r="B972" s="348"/>
      <c r="C972" s="348"/>
      <c r="D972" s="348"/>
      <c r="E972" s="348"/>
      <c r="F972" s="348"/>
      <c r="G972" s="348"/>
      <c r="H972" s="348"/>
      <c r="I972" s="348"/>
      <c r="J972" s="348"/>
      <c r="K972" s="348"/>
      <c r="L972" s="348"/>
      <c r="M972" s="348"/>
      <c r="N972" s="348"/>
      <c r="O972" s="348"/>
      <c r="P972" s="348"/>
      <c r="Q972" s="348"/>
      <c r="R972" s="348"/>
      <c r="S972" s="348"/>
      <c r="T972" s="348"/>
      <c r="U972" s="348"/>
      <c r="V972" s="348"/>
      <c r="W972" s="348"/>
      <c r="X972" s="348"/>
      <c r="Y972" s="348"/>
      <c r="Z972" s="348"/>
    </row>
    <row r="973" ht="14.25" customHeight="1">
      <c r="A973" s="348"/>
      <c r="B973" s="348"/>
      <c r="C973" s="348"/>
      <c r="D973" s="348"/>
      <c r="E973" s="348"/>
      <c r="F973" s="348"/>
      <c r="G973" s="348"/>
      <c r="H973" s="348"/>
      <c r="I973" s="348"/>
      <c r="J973" s="348"/>
      <c r="K973" s="348"/>
      <c r="L973" s="348"/>
      <c r="M973" s="348"/>
      <c r="N973" s="348"/>
      <c r="O973" s="348"/>
      <c r="P973" s="348"/>
      <c r="Q973" s="348"/>
      <c r="R973" s="348"/>
      <c r="S973" s="348"/>
      <c r="T973" s="348"/>
      <c r="U973" s="348"/>
      <c r="V973" s="348"/>
      <c r="W973" s="348"/>
      <c r="X973" s="348"/>
      <c r="Y973" s="348"/>
      <c r="Z973" s="348"/>
    </row>
    <row r="974" ht="14.25" customHeight="1">
      <c r="A974" s="348"/>
      <c r="B974" s="348"/>
      <c r="C974" s="348"/>
      <c r="D974" s="348"/>
      <c r="E974" s="348"/>
      <c r="F974" s="348"/>
      <c r="G974" s="348"/>
      <c r="H974" s="348"/>
      <c r="I974" s="348"/>
      <c r="J974" s="348"/>
      <c r="K974" s="348"/>
      <c r="L974" s="348"/>
      <c r="M974" s="348"/>
      <c r="N974" s="348"/>
      <c r="O974" s="348"/>
      <c r="P974" s="348"/>
      <c r="Q974" s="348"/>
      <c r="R974" s="348"/>
      <c r="S974" s="348"/>
      <c r="T974" s="348"/>
      <c r="U974" s="348"/>
      <c r="V974" s="348"/>
      <c r="W974" s="348"/>
      <c r="X974" s="348"/>
      <c r="Y974" s="348"/>
      <c r="Z974" s="348"/>
    </row>
    <row r="975" ht="14.25" customHeight="1">
      <c r="A975" s="348"/>
      <c r="B975" s="348"/>
      <c r="C975" s="348"/>
      <c r="D975" s="348"/>
      <c r="E975" s="348"/>
      <c r="F975" s="348"/>
      <c r="G975" s="348"/>
      <c r="H975" s="348"/>
      <c r="I975" s="348"/>
      <c r="J975" s="348"/>
      <c r="K975" s="348"/>
      <c r="L975" s="348"/>
      <c r="M975" s="348"/>
      <c r="N975" s="348"/>
      <c r="O975" s="348"/>
      <c r="P975" s="348"/>
      <c r="Q975" s="348"/>
      <c r="R975" s="348"/>
      <c r="S975" s="348"/>
      <c r="T975" s="348"/>
      <c r="U975" s="348"/>
      <c r="V975" s="348"/>
      <c r="W975" s="348"/>
      <c r="X975" s="348"/>
      <c r="Y975" s="348"/>
      <c r="Z975" s="348"/>
    </row>
    <row r="976" ht="14.25" customHeight="1">
      <c r="A976" s="348"/>
      <c r="B976" s="348"/>
      <c r="C976" s="348"/>
      <c r="D976" s="348"/>
      <c r="E976" s="348"/>
      <c r="F976" s="348"/>
      <c r="G976" s="348"/>
      <c r="H976" s="348"/>
      <c r="I976" s="348"/>
      <c r="J976" s="348"/>
      <c r="K976" s="348"/>
      <c r="L976" s="348"/>
      <c r="M976" s="348"/>
      <c r="N976" s="348"/>
      <c r="O976" s="348"/>
      <c r="P976" s="348"/>
      <c r="Q976" s="348"/>
      <c r="R976" s="348"/>
      <c r="S976" s="348"/>
      <c r="T976" s="348"/>
      <c r="U976" s="348"/>
      <c r="V976" s="348"/>
      <c r="W976" s="348"/>
      <c r="X976" s="348"/>
      <c r="Y976" s="348"/>
      <c r="Z976" s="348"/>
    </row>
    <row r="977" ht="14.25" customHeight="1">
      <c r="A977" s="348"/>
      <c r="B977" s="348"/>
      <c r="C977" s="348"/>
      <c r="D977" s="348"/>
      <c r="E977" s="348"/>
      <c r="F977" s="348"/>
      <c r="G977" s="348"/>
      <c r="H977" s="348"/>
      <c r="I977" s="348"/>
      <c r="J977" s="348"/>
      <c r="K977" s="348"/>
      <c r="L977" s="348"/>
      <c r="M977" s="348"/>
      <c r="N977" s="348"/>
      <c r="O977" s="348"/>
      <c r="P977" s="348"/>
      <c r="Q977" s="348"/>
      <c r="R977" s="348"/>
      <c r="S977" s="348"/>
      <c r="T977" s="348"/>
      <c r="U977" s="348"/>
      <c r="V977" s="348"/>
      <c r="W977" s="348"/>
      <c r="X977" s="348"/>
      <c r="Y977" s="348"/>
      <c r="Z977" s="348"/>
    </row>
    <row r="978" ht="14.25" customHeight="1">
      <c r="A978" s="348"/>
      <c r="B978" s="348"/>
      <c r="C978" s="348"/>
      <c r="D978" s="348"/>
      <c r="E978" s="348"/>
      <c r="F978" s="348"/>
      <c r="G978" s="348"/>
      <c r="H978" s="348"/>
      <c r="I978" s="348"/>
      <c r="J978" s="348"/>
      <c r="K978" s="348"/>
      <c r="L978" s="348"/>
      <c r="M978" s="348"/>
      <c r="N978" s="348"/>
      <c r="O978" s="348"/>
      <c r="P978" s="348"/>
      <c r="Q978" s="348"/>
      <c r="R978" s="348"/>
      <c r="S978" s="348"/>
      <c r="T978" s="348"/>
      <c r="U978" s="348"/>
      <c r="V978" s="348"/>
      <c r="W978" s="348"/>
      <c r="X978" s="348"/>
      <c r="Y978" s="348"/>
      <c r="Z978" s="348"/>
    </row>
    <row r="979" ht="14.25" customHeight="1">
      <c r="A979" s="348"/>
      <c r="B979" s="348"/>
      <c r="C979" s="348"/>
      <c r="D979" s="348"/>
      <c r="E979" s="348"/>
      <c r="F979" s="348"/>
      <c r="G979" s="348"/>
      <c r="H979" s="348"/>
      <c r="I979" s="348"/>
      <c r="J979" s="348"/>
      <c r="K979" s="348"/>
      <c r="L979" s="348"/>
      <c r="M979" s="348"/>
      <c r="N979" s="348"/>
      <c r="O979" s="348"/>
      <c r="P979" s="348"/>
      <c r="Q979" s="348"/>
      <c r="R979" s="348"/>
      <c r="S979" s="348"/>
      <c r="T979" s="348"/>
      <c r="U979" s="348"/>
      <c r="V979" s="348"/>
      <c r="W979" s="348"/>
      <c r="X979" s="348"/>
      <c r="Y979" s="348"/>
      <c r="Z979" s="348"/>
    </row>
    <row r="980" ht="14.25" customHeight="1">
      <c r="A980" s="348"/>
      <c r="B980" s="348"/>
      <c r="C980" s="348"/>
      <c r="D980" s="348"/>
      <c r="E980" s="348"/>
      <c r="F980" s="348"/>
      <c r="G980" s="348"/>
      <c r="H980" s="348"/>
      <c r="I980" s="348"/>
      <c r="J980" s="348"/>
      <c r="K980" s="348"/>
      <c r="L980" s="348"/>
      <c r="M980" s="348"/>
      <c r="N980" s="348"/>
      <c r="O980" s="348"/>
      <c r="P980" s="348"/>
      <c r="Q980" s="348"/>
      <c r="R980" s="348"/>
      <c r="S980" s="348"/>
      <c r="T980" s="348"/>
      <c r="U980" s="348"/>
      <c r="V980" s="348"/>
      <c r="W980" s="348"/>
      <c r="X980" s="348"/>
      <c r="Y980" s="348"/>
      <c r="Z980" s="348"/>
    </row>
    <row r="981" ht="14.25" customHeight="1">
      <c r="A981" s="348"/>
      <c r="B981" s="348"/>
      <c r="C981" s="348"/>
      <c r="D981" s="348"/>
      <c r="E981" s="348"/>
      <c r="F981" s="348"/>
      <c r="G981" s="348"/>
      <c r="H981" s="348"/>
      <c r="I981" s="348"/>
      <c r="J981" s="348"/>
      <c r="K981" s="348"/>
      <c r="L981" s="348"/>
      <c r="M981" s="348"/>
      <c r="N981" s="348"/>
      <c r="O981" s="348"/>
      <c r="P981" s="348"/>
      <c r="Q981" s="348"/>
      <c r="R981" s="348"/>
      <c r="S981" s="348"/>
      <c r="T981" s="348"/>
      <c r="U981" s="348"/>
      <c r="V981" s="348"/>
      <c r="W981" s="348"/>
      <c r="X981" s="348"/>
      <c r="Y981" s="348"/>
      <c r="Z981" s="348"/>
    </row>
    <row r="982" ht="14.25" customHeight="1">
      <c r="A982" s="348"/>
      <c r="B982" s="348"/>
      <c r="C982" s="348"/>
      <c r="D982" s="348"/>
      <c r="E982" s="348"/>
      <c r="F982" s="348"/>
      <c r="G982" s="348"/>
      <c r="H982" s="348"/>
      <c r="I982" s="348"/>
      <c r="J982" s="348"/>
      <c r="K982" s="348"/>
      <c r="L982" s="348"/>
      <c r="M982" s="348"/>
      <c r="N982" s="348"/>
      <c r="O982" s="348"/>
      <c r="P982" s="348"/>
      <c r="Q982" s="348"/>
      <c r="R982" s="348"/>
      <c r="S982" s="348"/>
      <c r="T982" s="348"/>
      <c r="U982" s="348"/>
      <c r="V982" s="348"/>
      <c r="W982" s="348"/>
      <c r="X982" s="348"/>
      <c r="Y982" s="348"/>
      <c r="Z982" s="348"/>
    </row>
    <row r="983" ht="14.25" customHeight="1">
      <c r="A983" s="348"/>
      <c r="B983" s="348"/>
      <c r="C983" s="348"/>
      <c r="D983" s="348"/>
      <c r="E983" s="348"/>
      <c r="F983" s="348"/>
      <c r="G983" s="348"/>
      <c r="H983" s="348"/>
      <c r="I983" s="348"/>
      <c r="J983" s="348"/>
      <c r="K983" s="348"/>
      <c r="L983" s="348"/>
      <c r="M983" s="348"/>
      <c r="N983" s="348"/>
      <c r="O983" s="348"/>
      <c r="P983" s="348"/>
      <c r="Q983" s="348"/>
      <c r="R983" s="348"/>
      <c r="S983" s="348"/>
      <c r="T983" s="348"/>
      <c r="U983" s="348"/>
      <c r="V983" s="348"/>
      <c r="W983" s="348"/>
      <c r="X983" s="348"/>
      <c r="Y983" s="348"/>
      <c r="Z983" s="348"/>
    </row>
    <row r="984" ht="14.25" customHeight="1">
      <c r="A984" s="348"/>
      <c r="B984" s="348"/>
      <c r="C984" s="348"/>
      <c r="D984" s="348"/>
      <c r="E984" s="348"/>
      <c r="F984" s="348"/>
      <c r="G984" s="348"/>
      <c r="H984" s="348"/>
      <c r="I984" s="348"/>
      <c r="J984" s="348"/>
      <c r="K984" s="348"/>
      <c r="L984" s="348"/>
      <c r="M984" s="348"/>
      <c r="N984" s="348"/>
      <c r="O984" s="348"/>
      <c r="P984" s="348"/>
      <c r="Q984" s="348"/>
      <c r="R984" s="348"/>
      <c r="S984" s="348"/>
      <c r="T984" s="348"/>
      <c r="U984" s="348"/>
      <c r="V984" s="348"/>
      <c r="W984" s="348"/>
      <c r="X984" s="348"/>
      <c r="Y984" s="348"/>
      <c r="Z984" s="348"/>
    </row>
    <row r="985" ht="14.25" customHeight="1">
      <c r="A985" s="348"/>
      <c r="B985" s="348"/>
      <c r="C985" s="348"/>
      <c r="D985" s="348"/>
      <c r="E985" s="348"/>
      <c r="F985" s="348"/>
      <c r="G985" s="348"/>
      <c r="H985" s="348"/>
      <c r="I985" s="348"/>
      <c r="J985" s="348"/>
      <c r="K985" s="348"/>
      <c r="L985" s="348"/>
      <c r="M985" s="348"/>
      <c r="N985" s="348"/>
      <c r="O985" s="348"/>
      <c r="P985" s="348"/>
      <c r="Q985" s="348"/>
      <c r="R985" s="348"/>
      <c r="S985" s="348"/>
      <c r="T985" s="348"/>
      <c r="U985" s="348"/>
      <c r="V985" s="348"/>
      <c r="W985" s="348"/>
      <c r="X985" s="348"/>
      <c r="Y985" s="348"/>
      <c r="Z985" s="348"/>
    </row>
    <row r="986" ht="14.25" customHeight="1">
      <c r="A986" s="348"/>
      <c r="B986" s="348"/>
      <c r="C986" s="348"/>
      <c r="D986" s="348"/>
      <c r="E986" s="348"/>
      <c r="F986" s="348"/>
      <c r="G986" s="348"/>
      <c r="H986" s="348"/>
      <c r="I986" s="348"/>
      <c r="J986" s="348"/>
      <c r="K986" s="348"/>
      <c r="L986" s="348"/>
      <c r="M986" s="348"/>
      <c r="N986" s="348"/>
      <c r="O986" s="348"/>
      <c r="P986" s="348"/>
      <c r="Q986" s="348"/>
      <c r="R986" s="348"/>
      <c r="S986" s="348"/>
      <c r="T986" s="348"/>
      <c r="U986" s="348"/>
      <c r="V986" s="348"/>
      <c r="W986" s="348"/>
      <c r="X986" s="348"/>
      <c r="Y986" s="348"/>
      <c r="Z986" s="348"/>
    </row>
    <row r="987" ht="14.25" customHeight="1">
      <c r="A987" s="348"/>
      <c r="B987" s="348"/>
      <c r="C987" s="348"/>
      <c r="D987" s="348"/>
      <c r="E987" s="348"/>
      <c r="F987" s="348"/>
      <c r="G987" s="348"/>
      <c r="H987" s="348"/>
      <c r="I987" s="348"/>
      <c r="J987" s="348"/>
      <c r="K987" s="348"/>
      <c r="L987" s="348"/>
      <c r="M987" s="348"/>
      <c r="N987" s="348"/>
      <c r="O987" s="348"/>
      <c r="P987" s="348"/>
      <c r="Q987" s="348"/>
      <c r="R987" s="348"/>
      <c r="S987" s="348"/>
      <c r="T987" s="348"/>
      <c r="U987" s="348"/>
      <c r="V987" s="348"/>
      <c r="W987" s="348"/>
      <c r="X987" s="348"/>
      <c r="Y987" s="348"/>
      <c r="Z987" s="348"/>
    </row>
    <row r="988" ht="14.25" customHeight="1">
      <c r="A988" s="348"/>
      <c r="B988" s="348"/>
      <c r="C988" s="348"/>
      <c r="D988" s="348"/>
      <c r="E988" s="348"/>
      <c r="F988" s="348"/>
      <c r="G988" s="348"/>
      <c r="H988" s="348"/>
      <c r="I988" s="348"/>
      <c r="J988" s="348"/>
      <c r="K988" s="348"/>
      <c r="L988" s="348"/>
      <c r="M988" s="348"/>
      <c r="N988" s="348"/>
      <c r="O988" s="348"/>
      <c r="P988" s="348"/>
      <c r="Q988" s="348"/>
      <c r="R988" s="348"/>
      <c r="S988" s="348"/>
      <c r="T988" s="348"/>
      <c r="U988" s="348"/>
      <c r="V988" s="348"/>
      <c r="W988" s="348"/>
      <c r="X988" s="348"/>
      <c r="Y988" s="348"/>
      <c r="Z988" s="348"/>
    </row>
    <row r="989" ht="14.25" customHeight="1">
      <c r="A989" s="348"/>
      <c r="B989" s="348"/>
      <c r="C989" s="348"/>
      <c r="D989" s="348"/>
      <c r="E989" s="348"/>
      <c r="F989" s="348"/>
      <c r="G989" s="348"/>
      <c r="H989" s="348"/>
      <c r="I989" s="348"/>
      <c r="J989" s="348"/>
      <c r="K989" s="348"/>
      <c r="L989" s="348"/>
      <c r="M989" s="348"/>
      <c r="N989" s="348"/>
      <c r="O989" s="348"/>
      <c r="P989" s="348"/>
      <c r="Q989" s="348"/>
      <c r="R989" s="348"/>
      <c r="S989" s="348"/>
      <c r="T989" s="348"/>
      <c r="U989" s="348"/>
      <c r="V989" s="348"/>
      <c r="W989" s="348"/>
      <c r="X989" s="348"/>
      <c r="Y989" s="348"/>
      <c r="Z989" s="348"/>
    </row>
    <row r="990" ht="14.25" customHeight="1">
      <c r="A990" s="348"/>
      <c r="B990" s="348"/>
      <c r="C990" s="348"/>
      <c r="D990" s="348"/>
      <c r="E990" s="348"/>
      <c r="F990" s="348"/>
      <c r="G990" s="348"/>
      <c r="H990" s="348"/>
      <c r="I990" s="348"/>
      <c r="J990" s="348"/>
      <c r="K990" s="348"/>
      <c r="L990" s="348"/>
      <c r="M990" s="348"/>
      <c r="N990" s="348"/>
      <c r="O990" s="348"/>
      <c r="P990" s="348"/>
      <c r="Q990" s="348"/>
      <c r="R990" s="348"/>
      <c r="S990" s="348"/>
      <c r="T990" s="348"/>
      <c r="U990" s="348"/>
      <c r="V990" s="348"/>
      <c r="W990" s="348"/>
      <c r="X990" s="348"/>
      <c r="Y990" s="348"/>
      <c r="Z990" s="348"/>
    </row>
    <row r="991" ht="14.25" customHeight="1">
      <c r="A991" s="348"/>
      <c r="B991" s="348"/>
      <c r="C991" s="348"/>
      <c r="D991" s="348"/>
      <c r="E991" s="348"/>
      <c r="F991" s="348"/>
      <c r="G991" s="348"/>
      <c r="H991" s="348"/>
      <c r="I991" s="348"/>
      <c r="J991" s="348"/>
      <c r="K991" s="348"/>
      <c r="L991" s="348"/>
      <c r="M991" s="348"/>
      <c r="N991" s="348"/>
      <c r="O991" s="348"/>
      <c r="P991" s="348"/>
      <c r="Q991" s="348"/>
      <c r="R991" s="348"/>
      <c r="S991" s="348"/>
      <c r="T991" s="348"/>
      <c r="U991" s="348"/>
      <c r="V991" s="348"/>
      <c r="W991" s="348"/>
      <c r="X991" s="348"/>
      <c r="Y991" s="348"/>
      <c r="Z991" s="348"/>
    </row>
    <row r="992" ht="14.25" customHeight="1">
      <c r="A992" s="348"/>
      <c r="B992" s="348"/>
      <c r="C992" s="348"/>
      <c r="D992" s="348"/>
      <c r="E992" s="348"/>
      <c r="F992" s="348"/>
      <c r="G992" s="348"/>
      <c r="H992" s="348"/>
      <c r="I992" s="348"/>
      <c r="J992" s="348"/>
      <c r="K992" s="348"/>
      <c r="L992" s="348"/>
      <c r="M992" s="348"/>
      <c r="N992" s="348"/>
      <c r="O992" s="348"/>
      <c r="P992" s="348"/>
      <c r="Q992" s="348"/>
      <c r="R992" s="348"/>
      <c r="S992" s="348"/>
      <c r="T992" s="348"/>
      <c r="U992" s="348"/>
      <c r="V992" s="348"/>
      <c r="W992" s="348"/>
      <c r="X992" s="348"/>
      <c r="Y992" s="348"/>
      <c r="Z992" s="348"/>
    </row>
    <row r="993" ht="14.25" customHeight="1">
      <c r="A993" s="348"/>
      <c r="B993" s="348"/>
      <c r="C993" s="348"/>
      <c r="D993" s="348"/>
      <c r="E993" s="348"/>
      <c r="F993" s="348"/>
      <c r="G993" s="348"/>
      <c r="H993" s="348"/>
      <c r="I993" s="348"/>
      <c r="J993" s="348"/>
      <c r="K993" s="348"/>
      <c r="L993" s="348"/>
      <c r="M993" s="348"/>
      <c r="N993" s="348"/>
      <c r="O993" s="348"/>
      <c r="P993" s="348"/>
      <c r="Q993" s="348"/>
      <c r="R993" s="348"/>
      <c r="S993" s="348"/>
      <c r="T993" s="348"/>
      <c r="U993" s="348"/>
      <c r="V993" s="348"/>
      <c r="W993" s="348"/>
      <c r="X993" s="348"/>
      <c r="Y993" s="348"/>
      <c r="Z993" s="348"/>
    </row>
    <row r="994" ht="14.25" customHeight="1">
      <c r="A994" s="348"/>
      <c r="B994" s="348"/>
      <c r="C994" s="348"/>
      <c r="D994" s="348"/>
      <c r="E994" s="348"/>
      <c r="F994" s="348"/>
      <c r="G994" s="348"/>
      <c r="H994" s="348"/>
      <c r="I994" s="348"/>
      <c r="J994" s="348"/>
      <c r="K994" s="348"/>
      <c r="L994" s="348"/>
      <c r="M994" s="348"/>
      <c r="N994" s="348"/>
      <c r="O994" s="348"/>
      <c r="P994" s="348"/>
      <c r="Q994" s="348"/>
      <c r="R994" s="348"/>
      <c r="S994" s="348"/>
      <c r="T994" s="348"/>
      <c r="U994" s="348"/>
      <c r="V994" s="348"/>
      <c r="W994" s="348"/>
      <c r="X994" s="348"/>
      <c r="Y994" s="348"/>
      <c r="Z994" s="348"/>
    </row>
    <row r="995" ht="14.25" customHeight="1">
      <c r="A995" s="348"/>
      <c r="B995" s="348"/>
      <c r="C995" s="348"/>
      <c r="D995" s="348"/>
      <c r="E995" s="348"/>
      <c r="F995" s="348"/>
      <c r="G995" s="348"/>
      <c r="H995" s="348"/>
      <c r="I995" s="348"/>
      <c r="J995" s="348"/>
      <c r="K995" s="348"/>
      <c r="L995" s="348"/>
      <c r="M995" s="348"/>
      <c r="N995" s="348"/>
      <c r="O995" s="348"/>
      <c r="P995" s="348"/>
      <c r="Q995" s="348"/>
      <c r="R995" s="348"/>
      <c r="S995" s="348"/>
      <c r="T995" s="348"/>
      <c r="U995" s="348"/>
      <c r="V995" s="348"/>
      <c r="W995" s="348"/>
      <c r="X995" s="348"/>
      <c r="Y995" s="348"/>
      <c r="Z995" s="348"/>
    </row>
    <row r="996" ht="14.25" customHeight="1">
      <c r="A996" s="348"/>
      <c r="B996" s="348"/>
      <c r="C996" s="348"/>
      <c r="D996" s="348"/>
      <c r="E996" s="348"/>
      <c r="F996" s="348"/>
      <c r="G996" s="348"/>
      <c r="H996" s="348"/>
      <c r="I996" s="348"/>
      <c r="J996" s="348"/>
      <c r="K996" s="348"/>
      <c r="L996" s="348"/>
      <c r="M996" s="348"/>
      <c r="N996" s="348"/>
      <c r="O996" s="348"/>
      <c r="P996" s="348"/>
      <c r="Q996" s="348"/>
      <c r="R996" s="348"/>
      <c r="S996" s="348"/>
      <c r="T996" s="348"/>
      <c r="U996" s="348"/>
      <c r="V996" s="348"/>
      <c r="W996" s="348"/>
      <c r="X996" s="348"/>
      <c r="Y996" s="348"/>
      <c r="Z996" s="348"/>
    </row>
    <row r="997" ht="14.25" customHeight="1">
      <c r="A997" s="348"/>
      <c r="B997" s="348"/>
      <c r="C997" s="348"/>
      <c r="D997" s="348"/>
      <c r="E997" s="348"/>
      <c r="F997" s="348"/>
      <c r="G997" s="348"/>
      <c r="H997" s="348"/>
      <c r="I997" s="348"/>
      <c r="J997" s="348"/>
      <c r="K997" s="348"/>
      <c r="L997" s="348"/>
      <c r="M997" s="348"/>
      <c r="N997" s="348"/>
      <c r="O997" s="348"/>
      <c r="P997" s="348"/>
      <c r="Q997" s="348"/>
      <c r="R997" s="348"/>
      <c r="S997" s="348"/>
      <c r="T997" s="348"/>
      <c r="U997" s="348"/>
      <c r="V997" s="348"/>
      <c r="W997" s="348"/>
      <c r="X997" s="348"/>
      <c r="Y997" s="348"/>
      <c r="Z997" s="348"/>
    </row>
    <row r="998" ht="14.25" customHeight="1">
      <c r="A998" s="348"/>
      <c r="B998" s="348"/>
      <c r="C998" s="348"/>
      <c r="D998" s="348"/>
      <c r="E998" s="348"/>
      <c r="F998" s="348"/>
      <c r="G998" s="348"/>
      <c r="H998" s="348"/>
      <c r="I998" s="348"/>
      <c r="J998" s="348"/>
      <c r="K998" s="348"/>
      <c r="L998" s="348"/>
      <c r="M998" s="348"/>
      <c r="N998" s="348"/>
      <c r="O998" s="348"/>
      <c r="P998" s="348"/>
      <c r="Q998" s="348"/>
      <c r="R998" s="348"/>
      <c r="S998" s="348"/>
      <c r="T998" s="348"/>
      <c r="U998" s="348"/>
      <c r="V998" s="348"/>
      <c r="W998" s="348"/>
      <c r="X998" s="348"/>
      <c r="Y998" s="348"/>
      <c r="Z998" s="348"/>
    </row>
    <row r="999" ht="14.25" customHeight="1">
      <c r="A999" s="348"/>
      <c r="B999" s="348"/>
      <c r="C999" s="348"/>
      <c r="D999" s="348"/>
      <c r="E999" s="348"/>
      <c r="F999" s="348"/>
      <c r="G999" s="348"/>
      <c r="H999" s="348"/>
      <c r="I999" s="348"/>
      <c r="J999" s="348"/>
      <c r="K999" s="348"/>
      <c r="L999" s="348"/>
      <c r="M999" s="348"/>
      <c r="N999" s="348"/>
      <c r="O999" s="348"/>
      <c r="P999" s="348"/>
      <c r="Q999" s="348"/>
      <c r="R999" s="348"/>
      <c r="S999" s="348"/>
      <c r="T999" s="348"/>
      <c r="U999" s="348"/>
      <c r="V999" s="348"/>
      <c r="W999" s="348"/>
      <c r="X999" s="348"/>
      <c r="Y999" s="348"/>
      <c r="Z999" s="348"/>
    </row>
    <row r="1000" ht="14.25" customHeight="1">
      <c r="A1000" s="348"/>
      <c r="B1000" s="348"/>
      <c r="C1000" s="348"/>
      <c r="D1000" s="348"/>
      <c r="E1000" s="348"/>
      <c r="F1000" s="348"/>
      <c r="G1000" s="348"/>
      <c r="H1000" s="348"/>
      <c r="I1000" s="348"/>
      <c r="J1000" s="348"/>
      <c r="K1000" s="348"/>
      <c r="L1000" s="348"/>
      <c r="M1000" s="348"/>
      <c r="N1000" s="348"/>
      <c r="O1000" s="348"/>
      <c r="P1000" s="348"/>
      <c r="Q1000" s="348"/>
      <c r="R1000" s="348"/>
      <c r="S1000" s="348"/>
      <c r="T1000" s="348"/>
      <c r="U1000" s="348"/>
      <c r="V1000" s="348"/>
      <c r="W1000" s="348"/>
      <c r="X1000" s="348"/>
      <c r="Y1000" s="348"/>
      <c r="Z1000" s="348"/>
    </row>
  </sheetData>
  <mergeCells count="144">
    <mergeCell ref="K3:K4"/>
    <mergeCell ref="L3:M4"/>
    <mergeCell ref="K1:K2"/>
    <mergeCell ref="K5:K6"/>
    <mergeCell ref="B1:B6"/>
    <mergeCell ref="C1:J1"/>
    <mergeCell ref="L1:M2"/>
    <mergeCell ref="N1:N6"/>
    <mergeCell ref="C2:J2"/>
    <mergeCell ref="C3:J4"/>
    <mergeCell ref="C5:J5"/>
    <mergeCell ref="C6:J6"/>
    <mergeCell ref="L5:L6"/>
    <mergeCell ref="M5:M6"/>
    <mergeCell ref="F8:I9"/>
    <mergeCell ref="B10:D10"/>
    <mergeCell ref="F10:G10"/>
    <mergeCell ref="H10:I10"/>
    <mergeCell ref="B12:E12"/>
    <mergeCell ref="J32:K32"/>
    <mergeCell ref="L32:M32"/>
    <mergeCell ref="B13:D13"/>
    <mergeCell ref="H13:I13"/>
    <mergeCell ref="K13:L13"/>
    <mergeCell ref="D14:E14"/>
    <mergeCell ref="L15:N15"/>
    <mergeCell ref="B30:N30"/>
    <mergeCell ref="C32:I32"/>
    <mergeCell ref="C33:I33"/>
    <mergeCell ref="J33:K33"/>
    <mergeCell ref="L33:M33"/>
    <mergeCell ref="B35:N35"/>
    <mergeCell ref="C37:I37"/>
    <mergeCell ref="L37:M37"/>
    <mergeCell ref="L38:M38"/>
    <mergeCell ref="L60:M60"/>
    <mergeCell ref="L61:M61"/>
    <mergeCell ref="C57:I57"/>
    <mergeCell ref="C58:I58"/>
    <mergeCell ref="L58:M58"/>
    <mergeCell ref="C59:I59"/>
    <mergeCell ref="L59:M59"/>
    <mergeCell ref="C60:I60"/>
    <mergeCell ref="C61:I61"/>
    <mergeCell ref="L41:M41"/>
    <mergeCell ref="L42:M42"/>
    <mergeCell ref="C38:I38"/>
    <mergeCell ref="C39:I39"/>
    <mergeCell ref="L39:M39"/>
    <mergeCell ref="C40:I40"/>
    <mergeCell ref="L40:M40"/>
    <mergeCell ref="C41:I41"/>
    <mergeCell ref="C42:I42"/>
    <mergeCell ref="C43:I43"/>
    <mergeCell ref="L43:M43"/>
    <mergeCell ref="C44:I44"/>
    <mergeCell ref="L44:M44"/>
    <mergeCell ref="C45:I45"/>
    <mergeCell ref="L45:M45"/>
    <mergeCell ref="L46:M46"/>
    <mergeCell ref="L49:M49"/>
    <mergeCell ref="L50:M50"/>
    <mergeCell ref="C46:I46"/>
    <mergeCell ref="C47:I47"/>
    <mergeCell ref="L47:M47"/>
    <mergeCell ref="C48:I48"/>
    <mergeCell ref="L48:M48"/>
    <mergeCell ref="C49:I49"/>
    <mergeCell ref="C50:I50"/>
    <mergeCell ref="C51:I51"/>
    <mergeCell ref="L51:M51"/>
    <mergeCell ref="C52:I52"/>
    <mergeCell ref="L52:M52"/>
    <mergeCell ref="B53:M53"/>
    <mergeCell ref="B55:N55"/>
    <mergeCell ref="L57:M57"/>
    <mergeCell ref="L68:M68"/>
    <mergeCell ref="L69:M69"/>
    <mergeCell ref="C94:H94"/>
    <mergeCell ref="L94:M94"/>
    <mergeCell ref="C95:H95"/>
    <mergeCell ref="L95:M95"/>
    <mergeCell ref="C96:H96"/>
    <mergeCell ref="L96:M96"/>
    <mergeCell ref="L97:M97"/>
    <mergeCell ref="L105:N105"/>
    <mergeCell ref="L106:N106"/>
    <mergeCell ref="L107:N107"/>
    <mergeCell ref="B108:M108"/>
    <mergeCell ref="B110:M110"/>
    <mergeCell ref="B126:N127"/>
    <mergeCell ref="B128:N129"/>
    <mergeCell ref="B139:N139"/>
    <mergeCell ref="C97:H97"/>
    <mergeCell ref="B98:M98"/>
    <mergeCell ref="B100:M100"/>
    <mergeCell ref="B102:N102"/>
    <mergeCell ref="B104:H104"/>
    <mergeCell ref="L104:N104"/>
    <mergeCell ref="B105:H105"/>
    <mergeCell ref="C62:I62"/>
    <mergeCell ref="L62:M62"/>
    <mergeCell ref="C63:I63"/>
    <mergeCell ref="L63:M63"/>
    <mergeCell ref="C64:I64"/>
    <mergeCell ref="L64:M64"/>
    <mergeCell ref="L65:M65"/>
    <mergeCell ref="C65:I65"/>
    <mergeCell ref="C66:I66"/>
    <mergeCell ref="L66:M66"/>
    <mergeCell ref="C67:I67"/>
    <mergeCell ref="L67:M67"/>
    <mergeCell ref="C68:I68"/>
    <mergeCell ref="C69:I69"/>
    <mergeCell ref="C70:I70"/>
    <mergeCell ref="L70:M70"/>
    <mergeCell ref="C71:I71"/>
    <mergeCell ref="L71:M71"/>
    <mergeCell ref="C72:I72"/>
    <mergeCell ref="L72:M72"/>
    <mergeCell ref="B73:M73"/>
    <mergeCell ref="B75:N75"/>
    <mergeCell ref="C77:H77"/>
    <mergeCell ref="C78:H78"/>
    <mergeCell ref="C79:H79"/>
    <mergeCell ref="C80:H80"/>
    <mergeCell ref="C81:H81"/>
    <mergeCell ref="C82:H82"/>
    <mergeCell ref="B83:M83"/>
    <mergeCell ref="B85:N85"/>
    <mergeCell ref="C87:H87"/>
    <mergeCell ref="L87:M87"/>
    <mergeCell ref="C88:H88"/>
    <mergeCell ref="L88:M88"/>
    <mergeCell ref="L89:M89"/>
    <mergeCell ref="L92:M92"/>
    <mergeCell ref="L93:M93"/>
    <mergeCell ref="C89:H89"/>
    <mergeCell ref="C90:H90"/>
    <mergeCell ref="L90:M90"/>
    <mergeCell ref="C91:H91"/>
    <mergeCell ref="L91:M91"/>
    <mergeCell ref="C92:H92"/>
    <mergeCell ref="C93:H93"/>
  </mergeCells>
  <printOptions verticalCentered="1"/>
  <pageMargins bottom="0.15748031496062992" footer="0.0" header="0.0" left="0.11811023622047245" right="0.11811023622047245" top="0.15748031496062992"/>
  <pageSetup paperSize="5"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0"/>
    <col customWidth="1" min="2" max="2" width="14.25"/>
    <col customWidth="1" min="3" max="3" width="11.63"/>
    <col customWidth="1" min="4" max="4" width="17.0"/>
    <col customWidth="1" min="5" max="5" width="12.63"/>
    <col customWidth="1" min="6" max="6" width="8.0"/>
    <col customWidth="1" min="7" max="7" width="8.75"/>
    <col customWidth="1" min="8" max="8" width="10.63"/>
    <col customWidth="1" min="9" max="9" width="14.63"/>
    <col customWidth="1" min="10" max="10" width="23.38"/>
    <col customWidth="1" min="11" max="11" width="18.0"/>
    <col customWidth="1" min="12" max="12" width="11.38"/>
    <col customWidth="1" min="13" max="13" width="12.75"/>
    <col customWidth="1" min="14" max="14" width="21.63"/>
    <col customWidth="1" min="15" max="26" width="10.63"/>
  </cols>
  <sheetData>
    <row r="1" ht="13.5" customHeight="1">
      <c r="A1" s="339"/>
      <c r="B1" s="340"/>
      <c r="C1" s="341"/>
      <c r="D1" s="342"/>
      <c r="E1" s="342"/>
      <c r="F1" s="342"/>
      <c r="G1" s="342"/>
      <c r="H1" s="342"/>
      <c r="I1" s="342"/>
      <c r="J1" s="343"/>
      <c r="K1" s="344" t="s">
        <v>522</v>
      </c>
      <c r="L1" s="345" t="s">
        <v>523</v>
      </c>
      <c r="M1" s="379"/>
      <c r="N1" s="347"/>
      <c r="O1" s="348"/>
      <c r="P1" s="348"/>
      <c r="Q1" s="348"/>
      <c r="R1" s="348"/>
      <c r="S1" s="348"/>
      <c r="T1" s="348"/>
      <c r="U1" s="348"/>
      <c r="V1" s="348"/>
      <c r="W1" s="348"/>
      <c r="X1" s="348"/>
      <c r="Y1" s="348"/>
      <c r="Z1" s="348"/>
    </row>
    <row r="2" ht="14.25" customHeight="1">
      <c r="A2" s="339"/>
      <c r="B2" s="349"/>
      <c r="C2" s="350" t="s">
        <v>524</v>
      </c>
      <c r="D2" s="351"/>
      <c r="E2" s="351"/>
      <c r="F2" s="351"/>
      <c r="G2" s="351"/>
      <c r="H2" s="351"/>
      <c r="I2" s="351"/>
      <c r="J2" s="352"/>
      <c r="K2" s="353"/>
      <c r="L2" s="28"/>
      <c r="M2" s="584"/>
      <c r="N2" s="354"/>
      <c r="O2" s="348"/>
      <c r="P2" s="348"/>
      <c r="Q2" s="348"/>
      <c r="R2" s="348"/>
      <c r="S2" s="348"/>
      <c r="T2" s="348"/>
      <c r="U2" s="348"/>
      <c r="V2" s="348"/>
      <c r="W2" s="348"/>
      <c r="X2" s="348"/>
      <c r="Y2" s="348"/>
      <c r="Z2" s="348"/>
    </row>
    <row r="3" ht="17.25" customHeight="1">
      <c r="A3" s="339"/>
      <c r="B3" s="349"/>
      <c r="C3" s="355" t="s">
        <v>525</v>
      </c>
      <c r="D3" s="356"/>
      <c r="E3" s="356"/>
      <c r="F3" s="356"/>
      <c r="G3" s="356"/>
      <c r="H3" s="356"/>
      <c r="I3" s="356"/>
      <c r="J3" s="357"/>
      <c r="K3" s="358" t="s">
        <v>526</v>
      </c>
      <c r="L3" s="359">
        <v>2021.0</v>
      </c>
      <c r="M3" s="585"/>
      <c r="N3" s="354"/>
      <c r="O3" s="348"/>
      <c r="P3" s="348"/>
      <c r="Q3" s="348"/>
      <c r="R3" s="348"/>
      <c r="S3" s="348"/>
      <c r="T3" s="348"/>
      <c r="U3" s="348"/>
      <c r="V3" s="348"/>
      <c r="W3" s="348"/>
      <c r="X3" s="348"/>
      <c r="Y3" s="348"/>
      <c r="Z3" s="348"/>
    </row>
    <row r="4" ht="2.25" customHeight="1">
      <c r="A4" s="339"/>
      <c r="B4" s="349"/>
      <c r="C4" s="360"/>
      <c r="D4" s="361"/>
      <c r="E4" s="361"/>
      <c r="F4" s="361"/>
      <c r="G4" s="361"/>
      <c r="H4" s="361"/>
      <c r="I4" s="361"/>
      <c r="J4" s="362"/>
      <c r="K4" s="353"/>
      <c r="L4" s="28"/>
      <c r="M4" s="584"/>
      <c r="N4" s="354"/>
      <c r="O4" s="348"/>
      <c r="P4" s="348"/>
      <c r="Q4" s="348"/>
      <c r="R4" s="348"/>
      <c r="S4" s="348"/>
      <c r="T4" s="348"/>
      <c r="U4" s="348"/>
      <c r="V4" s="348"/>
      <c r="W4" s="348"/>
      <c r="X4" s="348"/>
      <c r="Y4" s="348"/>
      <c r="Z4" s="348"/>
    </row>
    <row r="5" ht="14.25" customHeight="1">
      <c r="A5" s="339"/>
      <c r="B5" s="349"/>
      <c r="C5" s="363" t="s">
        <v>527</v>
      </c>
      <c r="D5" s="351"/>
      <c r="E5" s="351"/>
      <c r="F5" s="351"/>
      <c r="G5" s="351"/>
      <c r="H5" s="351"/>
      <c r="I5" s="351"/>
      <c r="J5" s="352"/>
      <c r="K5" s="358" t="s">
        <v>528</v>
      </c>
      <c r="L5" s="364"/>
      <c r="M5" s="364"/>
      <c r="N5" s="354"/>
      <c r="O5" s="348"/>
      <c r="P5" s="348"/>
      <c r="Q5" s="348"/>
      <c r="R5" s="348"/>
      <c r="S5" s="348"/>
      <c r="T5" s="348"/>
      <c r="U5" s="348"/>
      <c r="V5" s="348"/>
      <c r="W5" s="348"/>
      <c r="X5" s="348"/>
      <c r="Y5" s="348"/>
      <c r="Z5" s="348"/>
    </row>
    <row r="6" ht="3.75" customHeight="1">
      <c r="A6" s="339"/>
      <c r="B6" s="365"/>
      <c r="C6" s="366"/>
      <c r="D6" s="367"/>
      <c r="E6" s="367"/>
      <c r="F6" s="367"/>
      <c r="G6" s="367"/>
      <c r="H6" s="367"/>
      <c r="I6" s="367"/>
      <c r="J6" s="368"/>
      <c r="K6" s="369"/>
      <c r="L6" s="370"/>
      <c r="M6" s="370"/>
      <c r="N6" s="371"/>
      <c r="O6" s="348"/>
      <c r="P6" s="348"/>
      <c r="Q6" s="348"/>
      <c r="R6" s="348"/>
      <c r="S6" s="348"/>
      <c r="T6" s="348"/>
      <c r="U6" s="348"/>
      <c r="V6" s="348"/>
      <c r="W6" s="348"/>
      <c r="X6" s="348"/>
      <c r="Y6" s="348"/>
      <c r="Z6" s="348"/>
    </row>
    <row r="7" ht="3.75" customHeight="1">
      <c r="A7" s="339"/>
      <c r="B7" s="372"/>
      <c r="C7" s="373"/>
      <c r="D7" s="373"/>
      <c r="E7" s="373"/>
      <c r="F7" s="373"/>
      <c r="G7" s="373"/>
      <c r="H7" s="373"/>
      <c r="I7" s="373"/>
      <c r="J7" s="373"/>
      <c r="K7" s="373"/>
      <c r="L7" s="374"/>
      <c r="M7" s="374"/>
      <c r="N7" s="375"/>
      <c r="O7" s="348"/>
      <c r="P7" s="348"/>
      <c r="Q7" s="348"/>
      <c r="R7" s="348"/>
      <c r="S7" s="348"/>
      <c r="T7" s="348"/>
      <c r="U7" s="348"/>
      <c r="V7" s="348"/>
      <c r="W7" s="348"/>
      <c r="X7" s="348"/>
      <c r="Y7" s="348"/>
      <c r="Z7" s="348"/>
    </row>
    <row r="8" ht="14.25" customHeight="1">
      <c r="A8" s="339"/>
      <c r="B8" s="376"/>
      <c r="C8" s="377"/>
      <c r="D8" s="377"/>
      <c r="E8" s="377"/>
      <c r="F8" s="378"/>
      <c r="G8" s="264"/>
      <c r="H8" s="264"/>
      <c r="I8" s="379"/>
      <c r="J8" s="377"/>
      <c r="K8" s="380" t="s">
        <v>529</v>
      </c>
      <c r="L8" s="381"/>
      <c r="M8" s="381"/>
      <c r="N8" s="382"/>
      <c r="O8" s="348"/>
      <c r="P8" s="348"/>
      <c r="Q8" s="348"/>
      <c r="R8" s="348"/>
      <c r="S8" s="348"/>
      <c r="T8" s="348"/>
      <c r="U8" s="348"/>
      <c r="V8" s="348"/>
      <c r="W8" s="348"/>
      <c r="X8" s="348"/>
      <c r="Y8" s="348"/>
      <c r="Z8" s="348"/>
    </row>
    <row r="9" ht="12.0" customHeight="1">
      <c r="A9" s="339"/>
      <c r="B9" s="383"/>
      <c r="C9" s="384"/>
      <c r="D9" s="384"/>
      <c r="E9" s="384"/>
      <c r="F9" s="360"/>
      <c r="G9" s="361"/>
      <c r="H9" s="361"/>
      <c r="I9" s="385"/>
      <c r="J9" s="384"/>
      <c r="K9" s="386"/>
      <c r="L9" s="387" t="s">
        <v>530</v>
      </c>
      <c r="M9" s="387" t="s">
        <v>531</v>
      </c>
      <c r="N9" s="388" t="s">
        <v>532</v>
      </c>
      <c r="O9" s="348"/>
      <c r="P9" s="348"/>
      <c r="Q9" s="348"/>
      <c r="R9" s="348"/>
      <c r="S9" s="348"/>
      <c r="T9" s="348"/>
      <c r="U9" s="348"/>
      <c r="V9" s="348"/>
      <c r="W9" s="348"/>
      <c r="X9" s="348"/>
      <c r="Y9" s="348"/>
      <c r="Z9" s="348"/>
    </row>
    <row r="10" ht="21.75" customHeight="1">
      <c r="A10" s="339"/>
      <c r="B10" s="389" t="s">
        <v>533</v>
      </c>
      <c r="C10" s="351"/>
      <c r="D10" s="390"/>
      <c r="E10" s="391" t="s">
        <v>534</v>
      </c>
      <c r="F10" s="392" t="s">
        <v>535</v>
      </c>
      <c r="G10" s="390"/>
      <c r="H10" s="393" t="str">
        <f>+'[6]433.3'!H10</f>
        <v>#REF!</v>
      </c>
      <c r="I10" s="390"/>
      <c r="J10" s="384"/>
      <c r="K10" s="394"/>
      <c r="L10" s="387"/>
      <c r="M10" s="387"/>
      <c r="N10" s="388"/>
      <c r="O10" s="348"/>
      <c r="P10" s="348"/>
      <c r="Q10" s="348"/>
      <c r="R10" s="348"/>
      <c r="S10" s="348"/>
      <c r="T10" s="348"/>
      <c r="U10" s="348"/>
      <c r="V10" s="348"/>
      <c r="W10" s="348"/>
      <c r="X10" s="348"/>
      <c r="Y10" s="348"/>
      <c r="Z10" s="348"/>
    </row>
    <row r="11" ht="5.25" customHeight="1">
      <c r="A11" s="339"/>
      <c r="B11" s="395"/>
      <c r="C11" s="396"/>
      <c r="D11" s="396"/>
      <c r="E11" s="397"/>
      <c r="F11" s="384"/>
      <c r="G11" s="384"/>
      <c r="H11" s="398"/>
      <c r="I11" s="384"/>
      <c r="J11" s="384"/>
      <c r="K11" s="394"/>
      <c r="L11" s="387"/>
      <c r="M11" s="387"/>
      <c r="N11" s="388"/>
      <c r="O11" s="348"/>
      <c r="P11" s="348"/>
      <c r="Q11" s="348"/>
      <c r="R11" s="348"/>
      <c r="S11" s="348"/>
      <c r="T11" s="348"/>
      <c r="U11" s="348"/>
      <c r="V11" s="348"/>
      <c r="W11" s="348"/>
      <c r="X11" s="348"/>
      <c r="Y11" s="348"/>
      <c r="Z11" s="348"/>
    </row>
    <row r="12" ht="18.75" customHeight="1">
      <c r="A12" s="339"/>
      <c r="B12" s="399" t="s">
        <v>536</v>
      </c>
      <c r="C12" s="351"/>
      <c r="D12" s="351"/>
      <c r="E12" s="390"/>
      <c r="F12" s="384"/>
      <c r="G12" s="384"/>
      <c r="H12" s="384"/>
      <c r="I12" s="384"/>
      <c r="J12" s="384"/>
      <c r="K12" s="386"/>
      <c r="L12" s="387"/>
      <c r="M12" s="387"/>
      <c r="N12" s="388"/>
      <c r="O12" s="348"/>
      <c r="P12" s="348"/>
      <c r="Q12" s="348"/>
      <c r="R12" s="348"/>
      <c r="S12" s="348"/>
      <c r="T12" s="348"/>
      <c r="U12" s="348"/>
      <c r="V12" s="348"/>
      <c r="W12" s="348"/>
      <c r="X12" s="348"/>
      <c r="Y12" s="348"/>
      <c r="Z12" s="348"/>
    </row>
    <row r="13" ht="22.5" customHeight="1">
      <c r="A13" s="339"/>
      <c r="B13" s="389" t="s">
        <v>537</v>
      </c>
      <c r="C13" s="351"/>
      <c r="D13" s="390"/>
      <c r="E13" s="400" t="s">
        <v>538</v>
      </c>
      <c r="F13" s="400"/>
      <c r="G13" s="384"/>
      <c r="H13" s="363" t="s">
        <v>539</v>
      </c>
      <c r="I13" s="390"/>
      <c r="J13" s="401" t="s">
        <v>538</v>
      </c>
      <c r="K13" s="363" t="s">
        <v>540</v>
      </c>
      <c r="L13" s="390"/>
      <c r="M13" s="401" t="s">
        <v>538</v>
      </c>
      <c r="N13" s="402"/>
      <c r="O13" s="348"/>
      <c r="P13" s="348"/>
      <c r="Q13" s="348"/>
      <c r="R13" s="348"/>
      <c r="S13" s="348"/>
      <c r="T13" s="348"/>
      <c r="U13" s="348"/>
      <c r="V13" s="348"/>
      <c r="W13" s="348"/>
      <c r="X13" s="348"/>
      <c r="Y13" s="348"/>
      <c r="Z13" s="348"/>
    </row>
    <row r="14" ht="18.0" customHeight="1">
      <c r="A14" s="339"/>
      <c r="B14" s="403" t="s">
        <v>541</v>
      </c>
      <c r="C14" s="404"/>
      <c r="D14" s="405"/>
      <c r="E14" s="406"/>
      <c r="F14" s="407"/>
      <c r="G14" s="407"/>
      <c r="H14" s="404"/>
      <c r="I14" s="408"/>
      <c r="J14" s="409" t="s">
        <v>542</v>
      </c>
      <c r="K14" s="410"/>
      <c r="L14" s="407"/>
      <c r="M14" s="407"/>
      <c r="N14" s="411"/>
      <c r="O14" s="348"/>
      <c r="P14" s="348"/>
      <c r="Q14" s="348"/>
      <c r="R14" s="348"/>
      <c r="S14" s="348"/>
      <c r="T14" s="348"/>
      <c r="U14" s="348"/>
      <c r="V14" s="348"/>
      <c r="W14" s="348"/>
      <c r="X14" s="348"/>
      <c r="Y14" s="348"/>
      <c r="Z14" s="348"/>
    </row>
    <row r="15" ht="14.25" customHeight="1">
      <c r="A15" s="339"/>
      <c r="B15" s="412"/>
      <c r="C15" s="413"/>
      <c r="D15" s="414"/>
      <c r="E15" s="414"/>
      <c r="F15" s="414"/>
      <c r="G15" s="414"/>
      <c r="H15" s="413"/>
      <c r="I15" s="414"/>
      <c r="J15" s="413"/>
      <c r="K15" s="414"/>
      <c r="L15" s="415"/>
      <c r="M15" s="367"/>
      <c r="N15" s="368"/>
      <c r="O15" s="348"/>
      <c r="P15" s="348"/>
      <c r="Q15" s="348"/>
      <c r="R15" s="348"/>
      <c r="S15" s="348"/>
      <c r="T15" s="348"/>
      <c r="U15" s="348"/>
      <c r="V15" s="348"/>
      <c r="W15" s="348"/>
      <c r="X15" s="348"/>
      <c r="Y15" s="348"/>
      <c r="Z15" s="348"/>
    </row>
    <row r="16" ht="8.25" customHeight="1">
      <c r="A16" s="339"/>
      <c r="B16" s="416"/>
      <c r="C16" s="417"/>
      <c r="D16" s="417"/>
      <c r="E16" s="417"/>
      <c r="F16" s="417"/>
      <c r="G16" s="417"/>
      <c r="H16" s="417"/>
      <c r="I16" s="417"/>
      <c r="J16" s="417"/>
      <c r="K16" s="417"/>
      <c r="L16" s="417"/>
      <c r="M16" s="417"/>
      <c r="N16" s="418"/>
      <c r="O16" s="348"/>
      <c r="P16" s="348"/>
      <c r="Q16" s="348"/>
      <c r="R16" s="348"/>
      <c r="S16" s="348"/>
      <c r="T16" s="348"/>
      <c r="U16" s="348"/>
      <c r="V16" s="348"/>
      <c r="W16" s="348"/>
      <c r="X16" s="348"/>
      <c r="Y16" s="348"/>
      <c r="Z16" s="348"/>
    </row>
    <row r="17" ht="18.0" customHeight="1">
      <c r="A17" s="419"/>
      <c r="B17" s="420" t="s">
        <v>543</v>
      </c>
      <c r="C17" s="421"/>
      <c r="D17" s="422" t="s">
        <v>544</v>
      </c>
      <c r="E17" s="423"/>
      <c r="F17" s="424"/>
      <c r="G17" s="424"/>
      <c r="H17" s="424"/>
      <c r="I17" s="424"/>
      <c r="J17" s="424"/>
      <c r="K17" s="424"/>
      <c r="L17" s="424"/>
      <c r="M17" s="424"/>
      <c r="N17" s="425"/>
      <c r="O17" s="426"/>
      <c r="P17" s="426"/>
      <c r="Q17" s="426"/>
      <c r="R17" s="426"/>
      <c r="S17" s="426"/>
      <c r="T17" s="426"/>
      <c r="U17" s="426"/>
      <c r="V17" s="426"/>
      <c r="W17" s="426"/>
      <c r="X17" s="426"/>
      <c r="Y17" s="426"/>
      <c r="Z17" s="426"/>
    </row>
    <row r="18" ht="24.0" customHeight="1">
      <c r="A18" s="419"/>
      <c r="B18" s="427" t="s">
        <v>545</v>
      </c>
      <c r="C18" s="428"/>
      <c r="D18" s="429"/>
      <c r="E18" s="429"/>
      <c r="F18" s="429"/>
      <c r="G18" s="429"/>
      <c r="H18" s="429"/>
      <c r="I18" s="429"/>
      <c r="J18" s="429"/>
      <c r="K18" s="429"/>
      <c r="L18" s="429"/>
      <c r="M18" s="429"/>
      <c r="N18" s="425"/>
      <c r="O18" s="426"/>
      <c r="P18" s="426"/>
      <c r="Q18" s="426"/>
      <c r="R18" s="426"/>
      <c r="S18" s="426"/>
      <c r="T18" s="426"/>
      <c r="U18" s="426"/>
      <c r="V18" s="426"/>
      <c r="W18" s="426"/>
      <c r="X18" s="426"/>
      <c r="Y18" s="426"/>
      <c r="Z18" s="426"/>
    </row>
    <row r="19" ht="20.25" customHeight="1">
      <c r="A19" s="419"/>
      <c r="B19" s="430"/>
      <c r="C19" s="428"/>
      <c r="D19" s="431"/>
      <c r="E19" s="429"/>
      <c r="F19" s="429"/>
      <c r="G19" s="429"/>
      <c r="H19" s="429"/>
      <c r="I19" s="429"/>
      <c r="J19" s="429"/>
      <c r="K19" s="429"/>
      <c r="L19" s="429"/>
      <c r="M19" s="429"/>
      <c r="N19" s="425"/>
      <c r="O19" s="426"/>
      <c r="P19" s="426"/>
      <c r="Q19" s="426"/>
      <c r="R19" s="426"/>
      <c r="S19" s="426"/>
      <c r="T19" s="426"/>
      <c r="U19" s="426"/>
      <c r="V19" s="426"/>
      <c r="W19" s="426"/>
      <c r="X19" s="426"/>
      <c r="Y19" s="426"/>
      <c r="Z19" s="426"/>
    </row>
    <row r="20" ht="11.25" customHeight="1">
      <c r="A20" s="419"/>
      <c r="B20" s="430"/>
      <c r="C20" s="428"/>
      <c r="D20" s="432"/>
      <c r="E20" s="432"/>
      <c r="F20" s="432"/>
      <c r="G20" s="432"/>
      <c r="H20" s="432"/>
      <c r="I20" s="432"/>
      <c r="J20" s="432"/>
      <c r="K20" s="432"/>
      <c r="L20" s="432"/>
      <c r="M20" s="432"/>
      <c r="N20" s="433"/>
      <c r="O20" s="426"/>
      <c r="P20" s="426"/>
      <c r="Q20" s="426"/>
      <c r="R20" s="426"/>
      <c r="S20" s="426"/>
      <c r="T20" s="426"/>
      <c r="U20" s="426"/>
      <c r="V20" s="426"/>
      <c r="W20" s="426"/>
      <c r="X20" s="426"/>
      <c r="Y20" s="426"/>
      <c r="Z20" s="426"/>
    </row>
    <row r="21" ht="14.25" customHeight="1">
      <c r="A21" s="419"/>
      <c r="B21" s="430" t="s">
        <v>546</v>
      </c>
      <c r="C21" s="434"/>
      <c r="D21" s="429"/>
      <c r="E21" s="429"/>
      <c r="F21" s="429"/>
      <c r="G21" s="429"/>
      <c r="H21" s="429"/>
      <c r="I21" s="423"/>
      <c r="J21" s="435" t="s">
        <v>547</v>
      </c>
      <c r="K21" s="429"/>
      <c r="L21" s="429"/>
      <c r="M21" s="429"/>
      <c r="N21" s="433"/>
      <c r="O21" s="426"/>
      <c r="P21" s="426"/>
      <c r="Q21" s="426"/>
      <c r="R21" s="426"/>
      <c r="S21" s="426"/>
      <c r="T21" s="426"/>
      <c r="U21" s="426"/>
      <c r="V21" s="426"/>
      <c r="W21" s="426"/>
      <c r="X21" s="426"/>
      <c r="Y21" s="426"/>
      <c r="Z21" s="426"/>
    </row>
    <row r="22" ht="14.25" customHeight="1">
      <c r="A22" s="419"/>
      <c r="B22" s="430"/>
      <c r="C22" s="428"/>
      <c r="D22" s="432"/>
      <c r="E22" s="432"/>
      <c r="F22" s="432"/>
      <c r="G22" s="432"/>
      <c r="H22" s="432"/>
      <c r="I22" s="432"/>
      <c r="J22" s="432"/>
      <c r="K22" s="432"/>
      <c r="L22" s="432"/>
      <c r="M22" s="432"/>
      <c r="N22" s="433"/>
      <c r="O22" s="426"/>
      <c r="P22" s="426"/>
      <c r="Q22" s="426"/>
      <c r="R22" s="426"/>
      <c r="S22" s="426"/>
      <c r="T22" s="426"/>
      <c r="U22" s="426"/>
      <c r="V22" s="426"/>
      <c r="W22" s="426"/>
      <c r="X22" s="426"/>
      <c r="Y22" s="426"/>
      <c r="Z22" s="426"/>
    </row>
    <row r="23" ht="14.25" customHeight="1">
      <c r="A23" s="419"/>
      <c r="B23" s="430" t="s">
        <v>548</v>
      </c>
      <c r="C23" s="434"/>
      <c r="D23" s="429"/>
      <c r="E23" s="429"/>
      <c r="F23" s="429"/>
      <c r="G23" s="429"/>
      <c r="H23" s="429"/>
      <c r="I23" s="429"/>
      <c r="J23" s="429"/>
      <c r="K23" s="429"/>
      <c r="L23" s="429"/>
      <c r="M23" s="429"/>
      <c r="N23" s="436"/>
      <c r="O23" s="426"/>
      <c r="P23" s="426"/>
      <c r="Q23" s="426"/>
      <c r="R23" s="426"/>
      <c r="S23" s="426"/>
      <c r="T23" s="426"/>
      <c r="U23" s="426"/>
      <c r="V23" s="426"/>
      <c r="W23" s="426"/>
      <c r="X23" s="426"/>
      <c r="Y23" s="426"/>
      <c r="Z23" s="426"/>
    </row>
    <row r="24" ht="14.25" customHeight="1">
      <c r="A24" s="419"/>
      <c r="B24" s="430"/>
      <c r="C24" s="428"/>
      <c r="D24" s="432"/>
      <c r="E24" s="432"/>
      <c r="F24" s="432"/>
      <c r="G24" s="432"/>
      <c r="H24" s="432"/>
      <c r="I24" s="432"/>
      <c r="J24" s="432"/>
      <c r="K24" s="432"/>
      <c r="L24" s="432"/>
      <c r="M24" s="432"/>
      <c r="N24" s="433"/>
      <c r="O24" s="426"/>
      <c r="P24" s="426"/>
      <c r="Q24" s="426"/>
      <c r="R24" s="426"/>
      <c r="S24" s="426"/>
      <c r="T24" s="426"/>
      <c r="U24" s="426"/>
      <c r="V24" s="426"/>
      <c r="W24" s="426"/>
      <c r="X24" s="426"/>
      <c r="Y24" s="426"/>
      <c r="Z24" s="426"/>
    </row>
    <row r="25" ht="14.25" customHeight="1">
      <c r="A25" s="419"/>
      <c r="B25" s="430" t="s">
        <v>549</v>
      </c>
      <c r="C25" s="434"/>
      <c r="D25" s="429"/>
      <c r="E25" s="429"/>
      <c r="F25" s="429"/>
      <c r="G25" s="429"/>
      <c r="H25" s="429"/>
      <c r="I25" s="429"/>
      <c r="J25" s="429"/>
      <c r="K25" s="437" t="s">
        <v>543</v>
      </c>
      <c r="L25" s="438"/>
      <c r="M25" s="437" t="s">
        <v>544</v>
      </c>
      <c r="N25" s="439" t="s">
        <v>550</v>
      </c>
      <c r="O25" s="426"/>
      <c r="P25" s="426"/>
      <c r="Q25" s="426"/>
      <c r="R25" s="426"/>
      <c r="S25" s="426"/>
      <c r="T25" s="426"/>
      <c r="U25" s="426"/>
      <c r="V25" s="426"/>
      <c r="W25" s="426"/>
      <c r="X25" s="426"/>
      <c r="Y25" s="426"/>
      <c r="Z25" s="426"/>
    </row>
    <row r="26" ht="12.0" customHeight="1">
      <c r="A26" s="419"/>
      <c r="B26" s="430"/>
      <c r="C26" s="428"/>
      <c r="D26" s="432"/>
      <c r="E26" s="432"/>
      <c r="F26" s="432"/>
      <c r="G26" s="432"/>
      <c r="H26" s="432"/>
      <c r="I26" s="432"/>
      <c r="J26" s="432"/>
      <c r="K26" s="432"/>
      <c r="L26" s="432"/>
      <c r="M26" s="432"/>
      <c r="N26" s="433"/>
      <c r="O26" s="426"/>
      <c r="P26" s="426"/>
      <c r="Q26" s="426"/>
      <c r="R26" s="426"/>
      <c r="S26" s="426"/>
      <c r="T26" s="426"/>
      <c r="U26" s="426"/>
      <c r="V26" s="426"/>
      <c r="W26" s="426"/>
      <c r="X26" s="426"/>
      <c r="Y26" s="426"/>
      <c r="Z26" s="426"/>
    </row>
    <row r="27" ht="14.25" customHeight="1">
      <c r="A27" s="419"/>
      <c r="B27" s="430" t="s">
        <v>551</v>
      </c>
      <c r="C27" s="428"/>
      <c r="D27" s="432"/>
      <c r="E27" s="432"/>
      <c r="F27" s="432"/>
      <c r="G27" s="432"/>
      <c r="H27" s="423"/>
      <c r="I27" s="440" t="s">
        <v>552</v>
      </c>
      <c r="J27" s="440" t="s">
        <v>552</v>
      </c>
      <c r="K27" s="424"/>
      <c r="L27" s="432"/>
      <c r="M27" s="432"/>
      <c r="N27" s="433"/>
      <c r="O27" s="426"/>
      <c r="P27" s="426"/>
      <c r="Q27" s="426"/>
      <c r="R27" s="426"/>
      <c r="S27" s="426"/>
      <c r="T27" s="426"/>
      <c r="U27" s="426"/>
      <c r="V27" s="426"/>
      <c r="W27" s="426"/>
      <c r="X27" s="426"/>
      <c r="Y27" s="426"/>
      <c r="Z27" s="426"/>
    </row>
    <row r="28" ht="14.25" customHeight="1">
      <c r="A28" s="419"/>
      <c r="B28" s="430"/>
      <c r="C28" s="428"/>
      <c r="D28" s="432"/>
      <c r="E28" s="432"/>
      <c r="F28" s="424" t="s">
        <v>553</v>
      </c>
      <c r="G28" s="441"/>
      <c r="H28" s="441" t="s">
        <v>530</v>
      </c>
      <c r="I28" s="441" t="s">
        <v>531</v>
      </c>
      <c r="J28" s="442" t="s">
        <v>532</v>
      </c>
      <c r="K28" s="424"/>
      <c r="L28" s="432"/>
      <c r="M28" s="432"/>
      <c r="N28" s="433"/>
      <c r="O28" s="426"/>
      <c r="P28" s="426"/>
      <c r="Q28" s="426"/>
      <c r="R28" s="426"/>
      <c r="S28" s="426"/>
      <c r="T28" s="426"/>
      <c r="U28" s="426"/>
      <c r="V28" s="426"/>
      <c r="W28" s="426"/>
      <c r="X28" s="426"/>
      <c r="Y28" s="426"/>
      <c r="Z28" s="426"/>
    </row>
    <row r="29" ht="4.5" customHeight="1">
      <c r="A29" s="339"/>
      <c r="B29" s="443"/>
      <c r="C29" s="444"/>
      <c r="D29" s="444"/>
      <c r="E29" s="444"/>
      <c r="F29" s="444"/>
      <c r="G29" s="444"/>
      <c r="H29" s="444"/>
      <c r="I29" s="444"/>
      <c r="J29" s="444"/>
      <c r="K29" s="444"/>
      <c r="L29" s="444"/>
      <c r="M29" s="444"/>
      <c r="N29" s="445"/>
      <c r="O29" s="348"/>
      <c r="P29" s="348"/>
      <c r="Q29" s="348"/>
      <c r="R29" s="348"/>
      <c r="S29" s="348"/>
      <c r="T29" s="348"/>
      <c r="U29" s="348"/>
      <c r="V29" s="348"/>
      <c r="W29" s="348"/>
      <c r="X29" s="348"/>
      <c r="Y29" s="348"/>
      <c r="Z29" s="348"/>
    </row>
    <row r="30" ht="25.5" customHeight="1">
      <c r="A30" s="419"/>
      <c r="B30" s="446" t="s">
        <v>554</v>
      </c>
      <c r="C30" s="255"/>
      <c r="D30" s="255"/>
      <c r="E30" s="255"/>
      <c r="F30" s="255"/>
      <c r="G30" s="255"/>
      <c r="H30" s="255"/>
      <c r="I30" s="255"/>
      <c r="J30" s="255"/>
      <c r="K30" s="255"/>
      <c r="L30" s="255"/>
      <c r="M30" s="255"/>
      <c r="N30" s="257"/>
      <c r="O30" s="426"/>
      <c r="P30" s="426"/>
      <c r="Q30" s="426"/>
      <c r="R30" s="426"/>
      <c r="S30" s="426"/>
      <c r="T30" s="426"/>
      <c r="U30" s="426"/>
      <c r="V30" s="426"/>
      <c r="W30" s="426"/>
      <c r="X30" s="426"/>
      <c r="Y30" s="426"/>
      <c r="Z30" s="426"/>
    </row>
    <row r="31" ht="5.25" customHeight="1">
      <c r="A31" s="339"/>
      <c r="B31" s="447"/>
      <c r="C31" s="448"/>
      <c r="D31" s="448"/>
      <c r="E31" s="448"/>
      <c r="F31" s="448"/>
      <c r="G31" s="448"/>
      <c r="H31" s="448"/>
      <c r="I31" s="448"/>
      <c r="J31" s="448"/>
      <c r="K31" s="448"/>
      <c r="L31" s="448"/>
      <c r="M31" s="448"/>
      <c r="N31" s="449"/>
      <c r="O31" s="348"/>
      <c r="P31" s="348"/>
      <c r="Q31" s="348"/>
      <c r="R31" s="348"/>
      <c r="S31" s="348"/>
      <c r="T31" s="348"/>
      <c r="U31" s="348"/>
      <c r="V31" s="348"/>
      <c r="W31" s="348"/>
      <c r="X31" s="348"/>
      <c r="Y31" s="348"/>
      <c r="Z31" s="348"/>
    </row>
    <row r="32" ht="25.5" customHeight="1">
      <c r="A32" s="339"/>
      <c r="B32" s="450" t="s">
        <v>8</v>
      </c>
      <c r="C32" s="451" t="s">
        <v>10</v>
      </c>
      <c r="D32" s="452"/>
      <c r="E32" s="452"/>
      <c r="F32" s="452"/>
      <c r="G32" s="452"/>
      <c r="H32" s="452"/>
      <c r="I32" s="453"/>
      <c r="J32" s="451" t="s">
        <v>555</v>
      </c>
      <c r="K32" s="453"/>
      <c r="L32" s="454" t="s">
        <v>556</v>
      </c>
      <c r="M32" s="453"/>
      <c r="N32" s="455" t="s">
        <v>14</v>
      </c>
      <c r="O32" s="348"/>
      <c r="P32" s="348"/>
      <c r="Q32" s="348"/>
      <c r="R32" s="348"/>
      <c r="S32" s="348"/>
      <c r="T32" s="348"/>
      <c r="U32" s="348"/>
      <c r="V32" s="348"/>
      <c r="W32" s="348"/>
      <c r="X32" s="348"/>
      <c r="Y32" s="348"/>
      <c r="Z32" s="348"/>
    </row>
    <row r="33" ht="33.0" customHeight="1">
      <c r="A33" s="339"/>
      <c r="B33" s="456" t="s">
        <v>53</v>
      </c>
      <c r="C33" s="457" t="s">
        <v>54</v>
      </c>
      <c r="D33" s="458"/>
      <c r="E33" s="458"/>
      <c r="F33" s="458"/>
      <c r="G33" s="458"/>
      <c r="H33" s="458"/>
      <c r="I33" s="459"/>
      <c r="J33" s="457"/>
      <c r="K33" s="459"/>
      <c r="L33" s="457" t="s">
        <v>559</v>
      </c>
      <c r="M33" s="459"/>
      <c r="N33" s="460"/>
      <c r="O33" s="348"/>
      <c r="P33" s="348"/>
      <c r="Q33" s="348"/>
      <c r="R33" s="348"/>
      <c r="S33" s="348"/>
      <c r="T33" s="348"/>
      <c r="U33" s="348"/>
      <c r="V33" s="348"/>
      <c r="W33" s="348"/>
      <c r="X33" s="348"/>
      <c r="Y33" s="348"/>
      <c r="Z33" s="348"/>
    </row>
    <row r="34" ht="4.5" customHeight="1">
      <c r="A34" s="339"/>
      <c r="B34" s="461"/>
      <c r="C34" s="462"/>
      <c r="D34" s="462"/>
      <c r="E34" s="462"/>
      <c r="F34" s="462"/>
      <c r="G34" s="462"/>
      <c r="H34" s="462"/>
      <c r="I34" s="462"/>
      <c r="J34" s="462"/>
      <c r="K34" s="462"/>
      <c r="L34" s="462"/>
      <c r="M34" s="462"/>
      <c r="N34" s="463"/>
      <c r="O34" s="348"/>
      <c r="P34" s="348"/>
      <c r="Q34" s="348"/>
      <c r="R34" s="348"/>
      <c r="S34" s="348"/>
      <c r="T34" s="348"/>
      <c r="U34" s="348"/>
      <c r="V34" s="348"/>
      <c r="W34" s="348"/>
      <c r="X34" s="348"/>
      <c r="Y34" s="348"/>
      <c r="Z34" s="348"/>
    </row>
    <row r="35" ht="19.5" customHeight="1">
      <c r="A35" s="339"/>
      <c r="B35" s="594" t="s">
        <v>560</v>
      </c>
      <c r="C35" s="467"/>
      <c r="D35" s="467"/>
      <c r="E35" s="467"/>
      <c r="F35" s="467"/>
      <c r="G35" s="467"/>
      <c r="H35" s="467"/>
      <c r="I35" s="467"/>
      <c r="J35" s="467"/>
      <c r="K35" s="467"/>
      <c r="L35" s="467"/>
      <c r="M35" s="467"/>
      <c r="N35" s="468"/>
      <c r="O35" s="348"/>
      <c r="P35" s="348"/>
      <c r="Q35" s="348"/>
      <c r="R35" s="348"/>
      <c r="S35" s="348"/>
      <c r="T35" s="348"/>
      <c r="U35" s="348"/>
      <c r="V35" s="348"/>
      <c r="W35" s="348"/>
      <c r="X35" s="348"/>
      <c r="Y35" s="348"/>
      <c r="Z35" s="348"/>
    </row>
    <row r="36" ht="5.25" customHeight="1">
      <c r="A36" s="339"/>
      <c r="B36" s="595"/>
      <c r="C36" s="462"/>
      <c r="D36" s="462"/>
      <c r="E36" s="462"/>
      <c r="F36" s="462"/>
      <c r="G36" s="462"/>
      <c r="H36" s="462"/>
      <c r="I36" s="462"/>
      <c r="J36" s="462"/>
      <c r="K36" s="462"/>
      <c r="L36" s="462"/>
      <c r="M36" s="462"/>
      <c r="N36" s="463"/>
      <c r="O36" s="348"/>
      <c r="P36" s="348"/>
      <c r="Q36" s="348"/>
      <c r="R36" s="348"/>
      <c r="S36" s="348"/>
      <c r="T36" s="348"/>
      <c r="U36" s="348"/>
      <c r="V36" s="348"/>
      <c r="W36" s="348"/>
      <c r="X36" s="348"/>
      <c r="Y36" s="348"/>
      <c r="Z36" s="348"/>
    </row>
    <row r="37" ht="21.0" customHeight="1">
      <c r="A37" s="339"/>
      <c r="B37" s="469" t="s">
        <v>522</v>
      </c>
      <c r="C37" s="451" t="s">
        <v>10</v>
      </c>
      <c r="D37" s="452"/>
      <c r="E37" s="452"/>
      <c r="F37" s="452"/>
      <c r="G37" s="452"/>
      <c r="H37" s="452"/>
      <c r="I37" s="453"/>
      <c r="J37" s="470" t="s">
        <v>561</v>
      </c>
      <c r="K37" s="470" t="s">
        <v>562</v>
      </c>
      <c r="L37" s="451" t="s">
        <v>563</v>
      </c>
      <c r="M37" s="453"/>
      <c r="N37" s="471" t="s">
        <v>564</v>
      </c>
      <c r="O37" s="348"/>
      <c r="P37" s="348"/>
      <c r="Q37" s="348"/>
      <c r="R37" s="348"/>
      <c r="S37" s="348"/>
      <c r="T37" s="348"/>
      <c r="U37" s="348"/>
      <c r="V37" s="348"/>
      <c r="W37" s="348"/>
      <c r="X37" s="348"/>
      <c r="Y37" s="348"/>
      <c r="Z37" s="348"/>
    </row>
    <row r="38" ht="21.0" customHeight="1">
      <c r="A38" s="596"/>
      <c r="B38" s="472" t="s">
        <v>626</v>
      </c>
      <c r="C38" s="473" t="s">
        <v>627</v>
      </c>
      <c r="D38" s="29"/>
      <c r="E38" s="29"/>
      <c r="F38" s="29"/>
      <c r="G38" s="29"/>
      <c r="H38" s="29"/>
      <c r="I38" s="30"/>
      <c r="J38" s="474"/>
      <c r="K38" s="475" t="str">
        <f>IFERROR(VLOOKUP(B38,[6]EQUIPOS!$C$6:$G$155,5,0),0)</f>
        <v>#ERROR!</v>
      </c>
      <c r="L38" s="476">
        <f t="shared" ref="L38:L39" si="1">1/600</f>
        <v>0.001666666667</v>
      </c>
      <c r="M38" s="30"/>
      <c r="N38" s="477" t="str">
        <f t="shared" ref="N38:N51" si="2">K38*L38</f>
        <v>#ERROR!</v>
      </c>
      <c r="O38" s="348"/>
      <c r="P38" s="348"/>
      <c r="Q38" s="348"/>
      <c r="R38" s="348"/>
      <c r="S38" s="348"/>
      <c r="T38" s="348"/>
      <c r="U38" s="348"/>
      <c r="V38" s="348"/>
      <c r="W38" s="348"/>
      <c r="X38" s="348"/>
      <c r="Y38" s="348"/>
      <c r="Z38" s="348"/>
    </row>
    <row r="39" ht="21.0" customHeight="1">
      <c r="A39" s="596"/>
      <c r="B39" s="478" t="s">
        <v>615</v>
      </c>
      <c r="C39" s="479" t="s">
        <v>616</v>
      </c>
      <c r="D39" s="32"/>
      <c r="E39" s="32"/>
      <c r="F39" s="32"/>
      <c r="G39" s="32"/>
      <c r="H39" s="32"/>
      <c r="I39" s="33"/>
      <c r="J39" s="480"/>
      <c r="K39" s="591" t="str">
        <f>VLOOKUP(B39,[6]EQUIPOS!$C$6:$G$137,5,0)</f>
        <v>#ERROR!</v>
      </c>
      <c r="L39" s="481">
        <f t="shared" si="1"/>
        <v>0.001666666667</v>
      </c>
      <c r="M39" s="33"/>
      <c r="N39" s="477" t="str">
        <f t="shared" si="2"/>
        <v>#ERROR!</v>
      </c>
      <c r="O39" s="348"/>
      <c r="P39" s="348"/>
      <c r="Q39" s="348"/>
      <c r="R39" s="348"/>
      <c r="S39" s="348"/>
      <c r="T39" s="348"/>
      <c r="U39" s="348"/>
      <c r="V39" s="348"/>
      <c r="W39" s="348"/>
      <c r="X39" s="348"/>
      <c r="Y39" s="348"/>
      <c r="Z39" s="348"/>
    </row>
    <row r="40" ht="21.0" customHeight="1">
      <c r="A40" s="339"/>
      <c r="B40" s="478"/>
      <c r="C40" s="479"/>
      <c r="D40" s="32"/>
      <c r="E40" s="32"/>
      <c r="F40" s="32"/>
      <c r="G40" s="32"/>
      <c r="H40" s="32"/>
      <c r="I40" s="33"/>
      <c r="J40" s="480"/>
      <c r="K40" s="591"/>
      <c r="L40" s="481"/>
      <c r="M40" s="33"/>
      <c r="N40" s="477">
        <f t="shared" si="2"/>
        <v>0</v>
      </c>
      <c r="O40" s="348"/>
      <c r="P40" s="348"/>
      <c r="Q40" s="348"/>
      <c r="R40" s="348"/>
      <c r="S40" s="348"/>
      <c r="T40" s="348"/>
      <c r="U40" s="348"/>
      <c r="V40" s="348"/>
      <c r="W40" s="348"/>
      <c r="X40" s="348"/>
      <c r="Y40" s="348"/>
      <c r="Z40" s="348"/>
    </row>
    <row r="41" ht="21.0" customHeight="1">
      <c r="A41" s="339"/>
      <c r="B41" s="478"/>
      <c r="C41" s="479"/>
      <c r="D41" s="32"/>
      <c r="E41" s="32"/>
      <c r="F41" s="32"/>
      <c r="G41" s="32"/>
      <c r="H41" s="32"/>
      <c r="I41" s="33"/>
      <c r="J41" s="480"/>
      <c r="K41" s="591"/>
      <c r="L41" s="481"/>
      <c r="M41" s="33"/>
      <c r="N41" s="477">
        <f t="shared" si="2"/>
        <v>0</v>
      </c>
      <c r="O41" s="348"/>
      <c r="P41" s="348"/>
      <c r="Q41" s="348"/>
      <c r="R41" s="348"/>
      <c r="S41" s="348"/>
      <c r="T41" s="348"/>
      <c r="U41" s="348"/>
      <c r="V41" s="348"/>
      <c r="W41" s="348"/>
      <c r="X41" s="348"/>
      <c r="Y41" s="348"/>
      <c r="Z41" s="348"/>
    </row>
    <row r="42" ht="21.0" customHeight="1">
      <c r="A42" s="339"/>
      <c r="B42" s="478"/>
      <c r="C42" s="479"/>
      <c r="D42" s="32"/>
      <c r="E42" s="32"/>
      <c r="F42" s="32"/>
      <c r="G42" s="32"/>
      <c r="H42" s="32"/>
      <c r="I42" s="33"/>
      <c r="J42" s="480"/>
      <c r="K42" s="591"/>
      <c r="L42" s="481"/>
      <c r="M42" s="33"/>
      <c r="N42" s="477">
        <f t="shared" si="2"/>
        <v>0</v>
      </c>
      <c r="O42" s="348"/>
      <c r="P42" s="348"/>
      <c r="Q42" s="348"/>
      <c r="R42" s="348"/>
      <c r="S42" s="348"/>
      <c r="T42" s="348"/>
      <c r="U42" s="348"/>
      <c r="V42" s="348"/>
      <c r="W42" s="348"/>
      <c r="X42" s="348"/>
      <c r="Y42" s="348"/>
      <c r="Z42" s="348"/>
    </row>
    <row r="43" ht="21.0" customHeight="1">
      <c r="A43" s="339"/>
      <c r="B43" s="478"/>
      <c r="C43" s="479"/>
      <c r="D43" s="32"/>
      <c r="E43" s="32"/>
      <c r="F43" s="32"/>
      <c r="G43" s="32"/>
      <c r="H43" s="32"/>
      <c r="I43" s="33"/>
      <c r="J43" s="480"/>
      <c r="K43" s="591"/>
      <c r="L43" s="481"/>
      <c r="M43" s="33"/>
      <c r="N43" s="477">
        <f t="shared" si="2"/>
        <v>0</v>
      </c>
      <c r="O43" s="348"/>
      <c r="P43" s="348"/>
      <c r="Q43" s="348"/>
      <c r="R43" s="348"/>
      <c r="S43" s="348"/>
      <c r="T43" s="348"/>
      <c r="U43" s="348"/>
      <c r="V43" s="348"/>
      <c r="W43" s="348"/>
      <c r="X43" s="348"/>
      <c r="Y43" s="348"/>
      <c r="Z43" s="348"/>
    </row>
    <row r="44" ht="21.0" customHeight="1">
      <c r="A44" s="339"/>
      <c r="B44" s="478"/>
      <c r="C44" s="479"/>
      <c r="D44" s="32"/>
      <c r="E44" s="32"/>
      <c r="F44" s="32"/>
      <c r="G44" s="32"/>
      <c r="H44" s="32"/>
      <c r="I44" s="33"/>
      <c r="J44" s="480"/>
      <c r="K44" s="591"/>
      <c r="L44" s="481"/>
      <c r="M44" s="33"/>
      <c r="N44" s="477">
        <f t="shared" si="2"/>
        <v>0</v>
      </c>
      <c r="O44" s="348"/>
      <c r="P44" s="348"/>
      <c r="Q44" s="348"/>
      <c r="R44" s="348"/>
      <c r="S44" s="348"/>
      <c r="T44" s="348"/>
      <c r="U44" s="348"/>
      <c r="V44" s="348"/>
      <c r="W44" s="348"/>
      <c r="X44" s="348"/>
      <c r="Y44" s="348"/>
      <c r="Z44" s="348"/>
    </row>
    <row r="45" ht="21.0" customHeight="1">
      <c r="A45" s="339"/>
      <c r="B45" s="478"/>
      <c r="C45" s="479"/>
      <c r="D45" s="32"/>
      <c r="E45" s="32"/>
      <c r="F45" s="32"/>
      <c r="G45" s="32"/>
      <c r="H45" s="32"/>
      <c r="I45" s="33"/>
      <c r="J45" s="480"/>
      <c r="K45" s="591"/>
      <c r="L45" s="481"/>
      <c r="M45" s="33"/>
      <c r="N45" s="477">
        <f t="shared" si="2"/>
        <v>0</v>
      </c>
      <c r="O45" s="348"/>
      <c r="P45" s="348"/>
      <c r="Q45" s="348"/>
      <c r="R45" s="348"/>
      <c r="S45" s="348"/>
      <c r="T45" s="348"/>
      <c r="U45" s="348"/>
      <c r="V45" s="348"/>
      <c r="W45" s="348"/>
      <c r="X45" s="348"/>
      <c r="Y45" s="348"/>
      <c r="Z45" s="348"/>
    </row>
    <row r="46" ht="21.0" customHeight="1">
      <c r="A46" s="339"/>
      <c r="B46" s="478"/>
      <c r="C46" s="479"/>
      <c r="D46" s="32"/>
      <c r="E46" s="32"/>
      <c r="F46" s="32"/>
      <c r="G46" s="32"/>
      <c r="H46" s="32"/>
      <c r="I46" s="33"/>
      <c r="J46" s="480"/>
      <c r="K46" s="591"/>
      <c r="L46" s="481"/>
      <c r="M46" s="33"/>
      <c r="N46" s="477">
        <f t="shared" si="2"/>
        <v>0</v>
      </c>
      <c r="O46" s="348"/>
      <c r="P46" s="348"/>
      <c r="Q46" s="348"/>
      <c r="R46" s="348"/>
      <c r="S46" s="348"/>
      <c r="T46" s="348"/>
      <c r="U46" s="348"/>
      <c r="V46" s="348"/>
      <c r="W46" s="348"/>
      <c r="X46" s="348"/>
      <c r="Y46" s="348"/>
      <c r="Z46" s="348"/>
    </row>
    <row r="47" ht="21.0" customHeight="1">
      <c r="A47" s="339"/>
      <c r="B47" s="478"/>
      <c r="C47" s="479"/>
      <c r="D47" s="32"/>
      <c r="E47" s="32"/>
      <c r="F47" s="32"/>
      <c r="G47" s="32"/>
      <c r="H47" s="32"/>
      <c r="I47" s="33"/>
      <c r="J47" s="480"/>
      <c r="K47" s="591"/>
      <c r="L47" s="481"/>
      <c r="M47" s="33"/>
      <c r="N47" s="477">
        <f t="shared" si="2"/>
        <v>0</v>
      </c>
      <c r="O47" s="348"/>
      <c r="P47" s="348"/>
      <c r="Q47" s="348"/>
      <c r="R47" s="348"/>
      <c r="S47" s="348"/>
      <c r="T47" s="348"/>
      <c r="U47" s="348"/>
      <c r="V47" s="348"/>
      <c r="W47" s="348"/>
      <c r="X47" s="348"/>
      <c r="Y47" s="348"/>
      <c r="Z47" s="348"/>
    </row>
    <row r="48" ht="21.0" customHeight="1">
      <c r="A48" s="339"/>
      <c r="B48" s="478"/>
      <c r="C48" s="479"/>
      <c r="D48" s="32"/>
      <c r="E48" s="32"/>
      <c r="F48" s="32"/>
      <c r="G48" s="32"/>
      <c r="H48" s="32"/>
      <c r="I48" s="33"/>
      <c r="J48" s="480"/>
      <c r="K48" s="591"/>
      <c r="L48" s="481"/>
      <c r="M48" s="33"/>
      <c r="N48" s="477">
        <f t="shared" si="2"/>
        <v>0</v>
      </c>
      <c r="O48" s="348"/>
      <c r="P48" s="348"/>
      <c r="Q48" s="348"/>
      <c r="R48" s="348"/>
      <c r="S48" s="348"/>
      <c r="T48" s="348"/>
      <c r="U48" s="348"/>
      <c r="V48" s="348"/>
      <c r="W48" s="348"/>
      <c r="X48" s="348"/>
      <c r="Y48" s="348"/>
      <c r="Z48" s="348"/>
    </row>
    <row r="49" ht="21.0" customHeight="1">
      <c r="A49" s="339"/>
      <c r="B49" s="478"/>
      <c r="C49" s="479"/>
      <c r="D49" s="32"/>
      <c r="E49" s="32"/>
      <c r="F49" s="32"/>
      <c r="G49" s="32"/>
      <c r="H49" s="32"/>
      <c r="I49" s="33"/>
      <c r="J49" s="480"/>
      <c r="K49" s="591"/>
      <c r="L49" s="481"/>
      <c r="M49" s="33"/>
      <c r="N49" s="477">
        <f t="shared" si="2"/>
        <v>0</v>
      </c>
      <c r="O49" s="348"/>
      <c r="P49" s="348"/>
      <c r="Q49" s="348"/>
      <c r="R49" s="348"/>
      <c r="S49" s="348"/>
      <c r="T49" s="348"/>
      <c r="U49" s="348"/>
      <c r="V49" s="348"/>
      <c r="W49" s="348"/>
      <c r="X49" s="348"/>
      <c r="Y49" s="348"/>
      <c r="Z49" s="348"/>
    </row>
    <row r="50" ht="21.0" customHeight="1">
      <c r="A50" s="339"/>
      <c r="B50" s="478"/>
      <c r="C50" s="479"/>
      <c r="D50" s="32"/>
      <c r="E50" s="32"/>
      <c r="F50" s="32"/>
      <c r="G50" s="32"/>
      <c r="H50" s="32"/>
      <c r="I50" s="33"/>
      <c r="J50" s="480"/>
      <c r="K50" s="591"/>
      <c r="L50" s="481"/>
      <c r="M50" s="33"/>
      <c r="N50" s="477">
        <f t="shared" si="2"/>
        <v>0</v>
      </c>
      <c r="O50" s="348"/>
      <c r="P50" s="348"/>
      <c r="Q50" s="348"/>
      <c r="R50" s="348"/>
      <c r="S50" s="348"/>
      <c r="T50" s="348"/>
      <c r="U50" s="348"/>
      <c r="V50" s="348"/>
      <c r="W50" s="348"/>
      <c r="X50" s="348"/>
      <c r="Y50" s="348"/>
      <c r="Z50" s="348"/>
    </row>
    <row r="51" ht="21.0" customHeight="1">
      <c r="A51" s="339"/>
      <c r="B51" s="478"/>
      <c r="C51" s="479"/>
      <c r="D51" s="32"/>
      <c r="E51" s="32"/>
      <c r="F51" s="32"/>
      <c r="G51" s="32"/>
      <c r="H51" s="32"/>
      <c r="I51" s="33"/>
      <c r="J51" s="480"/>
      <c r="K51" s="591"/>
      <c r="L51" s="481"/>
      <c r="M51" s="33"/>
      <c r="N51" s="477">
        <f t="shared" si="2"/>
        <v>0</v>
      </c>
      <c r="O51" s="348"/>
      <c r="P51" s="348"/>
      <c r="Q51" s="348"/>
      <c r="R51" s="348"/>
      <c r="S51" s="348"/>
      <c r="T51" s="348"/>
      <c r="U51" s="348"/>
      <c r="V51" s="348"/>
      <c r="W51" s="348"/>
      <c r="X51" s="348"/>
      <c r="Y51" s="348"/>
      <c r="Z51" s="348"/>
    </row>
    <row r="52" ht="21.0" customHeight="1">
      <c r="A52" s="339"/>
      <c r="B52" s="482"/>
      <c r="C52" s="483" t="s">
        <v>569</v>
      </c>
      <c r="D52" s="458"/>
      <c r="E52" s="458"/>
      <c r="F52" s="458"/>
      <c r="G52" s="458"/>
      <c r="H52" s="458"/>
      <c r="I52" s="459"/>
      <c r="J52" s="484"/>
      <c r="K52" s="592"/>
      <c r="L52" s="486">
        <v>0.01</v>
      </c>
      <c r="M52" s="459"/>
      <c r="N52" s="487" t="str">
        <f>L52*N98</f>
        <v>#REF!</v>
      </c>
      <c r="O52" s="348"/>
      <c r="P52" s="348"/>
      <c r="Q52" s="348"/>
      <c r="R52" s="348"/>
      <c r="S52" s="348"/>
      <c r="T52" s="348"/>
      <c r="U52" s="348"/>
      <c r="V52" s="348"/>
      <c r="W52" s="348"/>
      <c r="X52" s="348"/>
      <c r="Y52" s="348"/>
      <c r="Z52" s="348"/>
    </row>
    <row r="53" ht="14.25" customHeight="1">
      <c r="A53" s="339"/>
      <c r="B53" s="488" t="s">
        <v>570</v>
      </c>
      <c r="C53" s="367"/>
      <c r="D53" s="367"/>
      <c r="E53" s="367"/>
      <c r="F53" s="367"/>
      <c r="G53" s="367"/>
      <c r="H53" s="367"/>
      <c r="I53" s="367"/>
      <c r="J53" s="367"/>
      <c r="K53" s="367"/>
      <c r="L53" s="367"/>
      <c r="M53" s="368"/>
      <c r="N53" s="489" t="str">
        <f>SUM(N38:N52)</f>
        <v>#ERROR!</v>
      </c>
      <c r="O53" s="348"/>
      <c r="P53" s="348"/>
      <c r="Q53" s="348"/>
      <c r="R53" s="348"/>
      <c r="S53" s="348"/>
      <c r="T53" s="348"/>
      <c r="U53" s="348"/>
      <c r="V53" s="348"/>
      <c r="W53" s="348"/>
      <c r="X53" s="348"/>
      <c r="Y53" s="348"/>
      <c r="Z53" s="348"/>
    </row>
    <row r="54" ht="3.0" customHeight="1">
      <c r="A54" s="339"/>
      <c r="B54" s="490"/>
      <c r="C54" s="448"/>
      <c r="D54" s="448"/>
      <c r="E54" s="448"/>
      <c r="F54" s="448"/>
      <c r="G54" s="448"/>
      <c r="H54" s="448"/>
      <c r="I54" s="448"/>
      <c r="J54" s="448"/>
      <c r="K54" s="448"/>
      <c r="L54" s="448"/>
      <c r="M54" s="448"/>
      <c r="N54" s="449"/>
      <c r="O54" s="348"/>
      <c r="P54" s="348"/>
      <c r="Q54" s="348"/>
      <c r="R54" s="348"/>
      <c r="S54" s="348"/>
      <c r="T54" s="348"/>
      <c r="U54" s="348"/>
      <c r="V54" s="348"/>
      <c r="W54" s="348"/>
      <c r="X54" s="348"/>
      <c r="Y54" s="348"/>
      <c r="Z54" s="348"/>
    </row>
    <row r="55" ht="19.5" customHeight="1">
      <c r="A55" s="339"/>
      <c r="B55" s="491" t="s">
        <v>571</v>
      </c>
      <c r="C55" s="32"/>
      <c r="D55" s="32"/>
      <c r="E55" s="32"/>
      <c r="F55" s="32"/>
      <c r="G55" s="32"/>
      <c r="H55" s="32"/>
      <c r="I55" s="32"/>
      <c r="J55" s="32"/>
      <c r="K55" s="32"/>
      <c r="L55" s="32"/>
      <c r="M55" s="32"/>
      <c r="N55" s="465"/>
      <c r="O55" s="348"/>
      <c r="P55" s="348"/>
      <c r="Q55" s="348"/>
      <c r="R55" s="348"/>
      <c r="S55" s="348"/>
      <c r="T55" s="348"/>
      <c r="U55" s="348"/>
      <c r="V55" s="348"/>
      <c r="W55" s="348"/>
      <c r="X55" s="348"/>
      <c r="Y55" s="348"/>
      <c r="Z55" s="348"/>
    </row>
    <row r="56" ht="6.75" customHeight="1">
      <c r="A56" s="339"/>
      <c r="B56" s="598"/>
      <c r="C56" s="599"/>
      <c r="D56" s="599"/>
      <c r="E56" s="599"/>
      <c r="F56" s="599"/>
      <c r="G56" s="599"/>
      <c r="H56" s="599"/>
      <c r="I56" s="599"/>
      <c r="J56" s="599"/>
      <c r="K56" s="599"/>
      <c r="L56" s="599"/>
      <c r="M56" s="599"/>
      <c r="N56" s="600"/>
      <c r="O56" s="348"/>
      <c r="P56" s="348"/>
      <c r="Q56" s="348"/>
      <c r="R56" s="348"/>
      <c r="S56" s="348"/>
      <c r="T56" s="348"/>
      <c r="U56" s="348"/>
      <c r="V56" s="348"/>
      <c r="W56" s="348"/>
      <c r="X56" s="348"/>
      <c r="Y56" s="348"/>
      <c r="Z56" s="348"/>
    </row>
    <row r="57" ht="21.0" customHeight="1">
      <c r="A57" s="339"/>
      <c r="B57" s="469" t="s">
        <v>522</v>
      </c>
      <c r="C57" s="451" t="s">
        <v>10</v>
      </c>
      <c r="D57" s="452"/>
      <c r="E57" s="452"/>
      <c r="F57" s="452"/>
      <c r="G57" s="452"/>
      <c r="H57" s="452"/>
      <c r="I57" s="453"/>
      <c r="J57" s="470" t="s">
        <v>556</v>
      </c>
      <c r="K57" s="470" t="s">
        <v>14</v>
      </c>
      <c r="L57" s="451" t="s">
        <v>572</v>
      </c>
      <c r="M57" s="453"/>
      <c r="N57" s="471" t="s">
        <v>564</v>
      </c>
      <c r="O57" s="348"/>
      <c r="P57" s="348"/>
      <c r="Q57" s="348"/>
      <c r="R57" s="348"/>
      <c r="S57" s="348"/>
      <c r="T57" s="348"/>
      <c r="U57" s="348"/>
      <c r="V57" s="348"/>
      <c r="W57" s="348"/>
      <c r="X57" s="348"/>
      <c r="Y57" s="348"/>
      <c r="Z57" s="348"/>
    </row>
    <row r="58" ht="14.25" customHeight="1">
      <c r="A58" s="339"/>
      <c r="B58" s="472" t="s">
        <v>636</v>
      </c>
      <c r="C58" s="473" t="s">
        <v>637</v>
      </c>
      <c r="D58" s="29"/>
      <c r="E58" s="29"/>
      <c r="F58" s="29"/>
      <c r="G58" s="29"/>
      <c r="H58" s="29"/>
      <c r="I58" s="30"/>
      <c r="J58" s="493" t="s">
        <v>575</v>
      </c>
      <c r="K58" s="494">
        <v>0.00475</v>
      </c>
      <c r="L58" s="495" t="str">
        <f>VLOOKUP(B58,[6]MATERIALES!$C$6:$F$373,4,0)</f>
        <v>#ERROR!</v>
      </c>
      <c r="M58" s="30"/>
      <c r="N58" s="496" t="str">
        <f t="shared" ref="N58:N72" si="3">K58*L58</f>
        <v>#ERROR!</v>
      </c>
      <c r="O58" s="348"/>
      <c r="P58" s="348"/>
      <c r="Q58" s="348"/>
      <c r="R58" s="348"/>
      <c r="S58" s="348"/>
      <c r="T58" s="348"/>
      <c r="U58" s="348"/>
      <c r="V58" s="348"/>
      <c r="W58" s="348"/>
      <c r="X58" s="348"/>
      <c r="Y58" s="348"/>
      <c r="Z58" s="348"/>
    </row>
    <row r="59" ht="15.0" customHeight="1">
      <c r="A59" s="602"/>
      <c r="B59" s="478" t="s">
        <v>630</v>
      </c>
      <c r="C59" s="479" t="s">
        <v>631</v>
      </c>
      <c r="D59" s="32"/>
      <c r="E59" s="32"/>
      <c r="F59" s="32"/>
      <c r="G59" s="32"/>
      <c r="H59" s="32"/>
      <c r="I59" s="33"/>
      <c r="J59" s="497" t="s">
        <v>621</v>
      </c>
      <c r="K59" s="498">
        <v>1.0687499999999999</v>
      </c>
      <c r="L59" s="499" t="str">
        <f>VLOOKUP(B59,[6]MATERIALES!$C$6:$F$373,4,0)</f>
        <v>#ERROR!</v>
      </c>
      <c r="M59" s="33"/>
      <c r="N59" s="496" t="str">
        <f t="shared" si="3"/>
        <v>#ERROR!</v>
      </c>
      <c r="O59" s="348"/>
      <c r="P59" s="348"/>
      <c r="Q59" s="348"/>
      <c r="R59" s="348"/>
      <c r="S59" s="348"/>
      <c r="T59" s="348"/>
      <c r="U59" s="348"/>
      <c r="V59" s="348"/>
      <c r="W59" s="348"/>
      <c r="X59" s="348"/>
      <c r="Y59" s="348"/>
      <c r="Z59" s="348"/>
    </row>
    <row r="60" ht="14.25" customHeight="1">
      <c r="A60" s="339"/>
      <c r="B60" s="478" t="s">
        <v>632</v>
      </c>
      <c r="C60" s="479" t="s">
        <v>633</v>
      </c>
      <c r="D60" s="32"/>
      <c r="E60" s="32"/>
      <c r="F60" s="32"/>
      <c r="G60" s="32"/>
      <c r="H60" s="32"/>
      <c r="I60" s="33"/>
      <c r="J60" s="497" t="s">
        <v>621</v>
      </c>
      <c r="K60" s="498">
        <f>(K59/12)*10</f>
        <v>0.890625</v>
      </c>
      <c r="L60" s="499" t="str">
        <f>VLOOKUP(B60,[6]MATERIALES!$C$6:$F$373,4,0)</f>
        <v>#ERROR!</v>
      </c>
      <c r="M60" s="33"/>
      <c r="N60" s="496" t="str">
        <f t="shared" si="3"/>
        <v>#ERROR!</v>
      </c>
      <c r="O60" s="348"/>
      <c r="P60" s="348"/>
      <c r="Q60" s="348"/>
      <c r="R60" s="348"/>
      <c r="S60" s="348"/>
      <c r="T60" s="348"/>
      <c r="U60" s="348"/>
      <c r="V60" s="348"/>
      <c r="W60" s="348"/>
      <c r="X60" s="348"/>
      <c r="Y60" s="348"/>
      <c r="Z60" s="348"/>
    </row>
    <row r="61" ht="14.25" customHeight="1">
      <c r="A61" s="339"/>
      <c r="B61" s="478"/>
      <c r="C61" s="479"/>
      <c r="D61" s="32"/>
      <c r="E61" s="32"/>
      <c r="F61" s="32"/>
      <c r="G61" s="32"/>
      <c r="H61" s="32"/>
      <c r="I61" s="33"/>
      <c r="J61" s="497"/>
      <c r="K61" s="498"/>
      <c r="L61" s="499"/>
      <c r="M61" s="33"/>
      <c r="N61" s="496">
        <f t="shared" si="3"/>
        <v>0</v>
      </c>
      <c r="O61" s="348"/>
      <c r="P61" s="348"/>
      <c r="Q61" s="348"/>
      <c r="R61" s="348"/>
      <c r="S61" s="348"/>
      <c r="T61" s="348"/>
      <c r="U61" s="348"/>
      <c r="V61" s="348"/>
      <c r="W61" s="348"/>
      <c r="X61" s="348"/>
      <c r="Y61" s="348"/>
      <c r="Z61" s="348"/>
    </row>
    <row r="62" ht="14.25" customHeight="1">
      <c r="A62" s="339"/>
      <c r="B62" s="478"/>
      <c r="C62" s="479"/>
      <c r="D62" s="32"/>
      <c r="E62" s="32"/>
      <c r="F62" s="32"/>
      <c r="G62" s="32"/>
      <c r="H62" s="32"/>
      <c r="I62" s="33"/>
      <c r="J62" s="497"/>
      <c r="K62" s="498"/>
      <c r="L62" s="499"/>
      <c r="M62" s="33"/>
      <c r="N62" s="496">
        <f t="shared" si="3"/>
        <v>0</v>
      </c>
      <c r="O62" s="348"/>
      <c r="P62" s="348"/>
      <c r="Q62" s="348"/>
      <c r="R62" s="348"/>
      <c r="S62" s="348"/>
      <c r="T62" s="348"/>
      <c r="U62" s="348"/>
      <c r="V62" s="348"/>
      <c r="W62" s="348"/>
      <c r="X62" s="348"/>
      <c r="Y62" s="348"/>
      <c r="Z62" s="348"/>
    </row>
    <row r="63" ht="14.25" customHeight="1">
      <c r="A63" s="339"/>
      <c r="B63" s="478"/>
      <c r="C63" s="479"/>
      <c r="D63" s="32"/>
      <c r="E63" s="32"/>
      <c r="F63" s="32"/>
      <c r="G63" s="32"/>
      <c r="H63" s="32"/>
      <c r="I63" s="33"/>
      <c r="J63" s="497"/>
      <c r="K63" s="498"/>
      <c r="L63" s="499"/>
      <c r="M63" s="33"/>
      <c r="N63" s="496">
        <f t="shared" si="3"/>
        <v>0</v>
      </c>
      <c r="O63" s="348"/>
      <c r="P63" s="348"/>
      <c r="Q63" s="348"/>
      <c r="R63" s="348"/>
      <c r="S63" s="348"/>
      <c r="T63" s="348"/>
      <c r="U63" s="348"/>
      <c r="V63" s="348"/>
      <c r="W63" s="348"/>
      <c r="X63" s="348"/>
      <c r="Y63" s="348"/>
      <c r="Z63" s="348"/>
    </row>
    <row r="64" ht="13.5" customHeight="1">
      <c r="A64" s="339"/>
      <c r="B64" s="478"/>
      <c r="C64" s="479"/>
      <c r="D64" s="32"/>
      <c r="E64" s="32"/>
      <c r="F64" s="32"/>
      <c r="G64" s="32"/>
      <c r="H64" s="32"/>
      <c r="I64" s="33"/>
      <c r="J64" s="497"/>
      <c r="K64" s="498"/>
      <c r="L64" s="499"/>
      <c r="M64" s="33"/>
      <c r="N64" s="496">
        <f t="shared" si="3"/>
        <v>0</v>
      </c>
      <c r="O64" s="348"/>
      <c r="P64" s="348"/>
      <c r="Q64" s="348"/>
      <c r="R64" s="348"/>
      <c r="S64" s="348"/>
      <c r="T64" s="348"/>
      <c r="U64" s="348"/>
      <c r="V64" s="348"/>
      <c r="W64" s="348"/>
      <c r="X64" s="348"/>
      <c r="Y64" s="348"/>
      <c r="Z64" s="348"/>
    </row>
    <row r="65" ht="13.5" customHeight="1">
      <c r="A65" s="339"/>
      <c r="B65" s="478"/>
      <c r="C65" s="479"/>
      <c r="D65" s="32"/>
      <c r="E65" s="32"/>
      <c r="F65" s="32"/>
      <c r="G65" s="32"/>
      <c r="H65" s="32"/>
      <c r="I65" s="33"/>
      <c r="J65" s="497"/>
      <c r="K65" s="498"/>
      <c r="L65" s="499"/>
      <c r="M65" s="33"/>
      <c r="N65" s="496">
        <f t="shared" si="3"/>
        <v>0</v>
      </c>
      <c r="O65" s="348"/>
      <c r="P65" s="348"/>
      <c r="Q65" s="348"/>
      <c r="R65" s="348"/>
      <c r="S65" s="348"/>
      <c r="T65" s="348"/>
      <c r="U65" s="348"/>
      <c r="V65" s="348"/>
      <c r="W65" s="348"/>
      <c r="X65" s="348"/>
      <c r="Y65" s="348"/>
      <c r="Z65" s="348"/>
    </row>
    <row r="66" ht="14.25" customHeight="1">
      <c r="A66" s="339"/>
      <c r="B66" s="478"/>
      <c r="C66" s="479"/>
      <c r="D66" s="32"/>
      <c r="E66" s="32"/>
      <c r="F66" s="32"/>
      <c r="G66" s="32"/>
      <c r="H66" s="32"/>
      <c r="I66" s="33"/>
      <c r="J66" s="497"/>
      <c r="K66" s="498"/>
      <c r="L66" s="499"/>
      <c r="M66" s="33"/>
      <c r="N66" s="496">
        <f t="shared" si="3"/>
        <v>0</v>
      </c>
      <c r="O66" s="348"/>
      <c r="P66" s="348"/>
      <c r="Q66" s="348"/>
      <c r="R66" s="348"/>
      <c r="S66" s="348"/>
      <c r="T66" s="348"/>
      <c r="U66" s="348"/>
      <c r="V66" s="348"/>
      <c r="W66" s="348"/>
      <c r="X66" s="348"/>
      <c r="Y66" s="348"/>
      <c r="Z66" s="348"/>
    </row>
    <row r="67" ht="14.25" customHeight="1">
      <c r="A67" s="339"/>
      <c r="B67" s="478"/>
      <c r="C67" s="479"/>
      <c r="D67" s="32"/>
      <c r="E67" s="32"/>
      <c r="F67" s="32"/>
      <c r="G67" s="32"/>
      <c r="H67" s="32"/>
      <c r="I67" s="33"/>
      <c r="J67" s="497"/>
      <c r="K67" s="498"/>
      <c r="L67" s="499"/>
      <c r="M67" s="33"/>
      <c r="N67" s="496">
        <f t="shared" si="3"/>
        <v>0</v>
      </c>
      <c r="O67" s="348"/>
      <c r="P67" s="348"/>
      <c r="Q67" s="348"/>
      <c r="R67" s="348"/>
      <c r="S67" s="348"/>
      <c r="T67" s="348"/>
      <c r="U67" s="348"/>
      <c r="V67" s="348"/>
      <c r="W67" s="348"/>
      <c r="X67" s="348"/>
      <c r="Y67" s="348"/>
      <c r="Z67" s="348"/>
    </row>
    <row r="68" ht="14.25" customHeight="1">
      <c r="A68" s="339"/>
      <c r="B68" s="478"/>
      <c r="C68" s="479"/>
      <c r="D68" s="32"/>
      <c r="E68" s="32"/>
      <c r="F68" s="32"/>
      <c r="G68" s="32"/>
      <c r="H68" s="32"/>
      <c r="I68" s="33"/>
      <c r="J68" s="497"/>
      <c r="K68" s="498"/>
      <c r="L68" s="499"/>
      <c r="M68" s="33"/>
      <c r="N68" s="496">
        <f t="shared" si="3"/>
        <v>0</v>
      </c>
      <c r="O68" s="348"/>
      <c r="P68" s="348"/>
      <c r="Q68" s="348"/>
      <c r="R68" s="348"/>
      <c r="S68" s="348"/>
      <c r="T68" s="348"/>
      <c r="U68" s="348"/>
      <c r="V68" s="348"/>
      <c r="W68" s="348"/>
      <c r="X68" s="348"/>
      <c r="Y68" s="348"/>
      <c r="Z68" s="348"/>
    </row>
    <row r="69" ht="14.25" customHeight="1">
      <c r="A69" s="339"/>
      <c r="B69" s="478"/>
      <c r="C69" s="479"/>
      <c r="D69" s="32"/>
      <c r="E69" s="32"/>
      <c r="F69" s="32"/>
      <c r="G69" s="32"/>
      <c r="H69" s="32"/>
      <c r="I69" s="33"/>
      <c r="J69" s="497"/>
      <c r="K69" s="498"/>
      <c r="L69" s="499"/>
      <c r="M69" s="33"/>
      <c r="N69" s="496">
        <f t="shared" si="3"/>
        <v>0</v>
      </c>
      <c r="O69" s="348"/>
      <c r="P69" s="348"/>
      <c r="Q69" s="348"/>
      <c r="R69" s="348"/>
      <c r="S69" s="348"/>
      <c r="T69" s="348"/>
      <c r="U69" s="348"/>
      <c r="V69" s="348"/>
      <c r="W69" s="348"/>
      <c r="X69" s="348"/>
      <c r="Y69" s="348"/>
      <c r="Z69" s="348"/>
    </row>
    <row r="70" ht="14.25" customHeight="1">
      <c r="A70" s="339"/>
      <c r="B70" s="478"/>
      <c r="C70" s="479"/>
      <c r="D70" s="32"/>
      <c r="E70" s="32"/>
      <c r="F70" s="32"/>
      <c r="G70" s="32"/>
      <c r="H70" s="32"/>
      <c r="I70" s="33"/>
      <c r="J70" s="497"/>
      <c r="K70" s="498"/>
      <c r="L70" s="499"/>
      <c r="M70" s="33"/>
      <c r="N70" s="496">
        <f t="shared" si="3"/>
        <v>0</v>
      </c>
      <c r="O70" s="348"/>
      <c r="P70" s="348"/>
      <c r="Q70" s="348"/>
      <c r="R70" s="348"/>
      <c r="S70" s="348"/>
      <c r="T70" s="348"/>
      <c r="U70" s="348"/>
      <c r="V70" s="348"/>
      <c r="W70" s="348"/>
      <c r="X70" s="348"/>
      <c r="Y70" s="348"/>
      <c r="Z70" s="348"/>
    </row>
    <row r="71" ht="14.25" customHeight="1">
      <c r="A71" s="339"/>
      <c r="B71" s="478"/>
      <c r="C71" s="479"/>
      <c r="D71" s="32"/>
      <c r="E71" s="32"/>
      <c r="F71" s="32"/>
      <c r="G71" s="32"/>
      <c r="H71" s="32"/>
      <c r="I71" s="33"/>
      <c r="J71" s="497"/>
      <c r="K71" s="498"/>
      <c r="L71" s="499"/>
      <c r="M71" s="33"/>
      <c r="N71" s="496">
        <f t="shared" si="3"/>
        <v>0</v>
      </c>
      <c r="O71" s="348"/>
      <c r="P71" s="348"/>
      <c r="Q71" s="348"/>
      <c r="R71" s="348"/>
      <c r="S71" s="348"/>
      <c r="T71" s="348"/>
      <c r="U71" s="348"/>
      <c r="V71" s="348"/>
      <c r="W71" s="348"/>
      <c r="X71" s="348"/>
      <c r="Y71" s="348"/>
      <c r="Z71" s="348"/>
    </row>
    <row r="72" ht="15.75" customHeight="1">
      <c r="A72" s="339"/>
      <c r="B72" s="500"/>
      <c r="C72" s="483"/>
      <c r="D72" s="458"/>
      <c r="E72" s="458"/>
      <c r="F72" s="458"/>
      <c r="G72" s="458"/>
      <c r="H72" s="458"/>
      <c r="I72" s="459"/>
      <c r="J72" s="484"/>
      <c r="K72" s="501"/>
      <c r="L72" s="502"/>
      <c r="M72" s="459"/>
      <c r="N72" s="503">
        <f t="shared" si="3"/>
        <v>0</v>
      </c>
      <c r="O72" s="348"/>
      <c r="P72" s="348"/>
      <c r="Q72" s="348"/>
      <c r="R72" s="348"/>
      <c r="S72" s="348"/>
      <c r="T72" s="348"/>
      <c r="U72" s="348"/>
      <c r="V72" s="348"/>
      <c r="W72" s="348"/>
      <c r="X72" s="348"/>
      <c r="Y72" s="348"/>
      <c r="Z72" s="348"/>
    </row>
    <row r="73" ht="14.25" customHeight="1">
      <c r="A73" s="339"/>
      <c r="B73" s="488" t="s">
        <v>570</v>
      </c>
      <c r="C73" s="367"/>
      <c r="D73" s="367"/>
      <c r="E73" s="367"/>
      <c r="F73" s="367"/>
      <c r="G73" s="367"/>
      <c r="H73" s="367"/>
      <c r="I73" s="367"/>
      <c r="J73" s="367"/>
      <c r="K73" s="367"/>
      <c r="L73" s="367"/>
      <c r="M73" s="368"/>
      <c r="N73" s="504" t="str">
        <f>SUM(N58:N72)</f>
        <v>#ERROR!</v>
      </c>
      <c r="O73" s="348"/>
      <c r="P73" s="348"/>
      <c r="Q73" s="348"/>
      <c r="R73" s="348"/>
      <c r="S73" s="348"/>
      <c r="T73" s="348"/>
      <c r="U73" s="348"/>
      <c r="V73" s="348"/>
      <c r="W73" s="348"/>
      <c r="X73" s="348"/>
      <c r="Y73" s="348"/>
      <c r="Z73" s="348"/>
    </row>
    <row r="74" ht="4.5" customHeight="1">
      <c r="A74" s="339"/>
      <c r="B74" s="447"/>
      <c r="C74" s="448"/>
      <c r="D74" s="448"/>
      <c r="E74" s="448"/>
      <c r="F74" s="448"/>
      <c r="G74" s="448"/>
      <c r="H74" s="448"/>
      <c r="I74" s="448"/>
      <c r="J74" s="448"/>
      <c r="K74" s="448"/>
      <c r="L74" s="448"/>
      <c r="M74" s="448"/>
      <c r="N74" s="449"/>
      <c r="O74" s="348"/>
      <c r="P74" s="348"/>
      <c r="Q74" s="348"/>
      <c r="R74" s="348"/>
      <c r="S74" s="348"/>
      <c r="T74" s="348"/>
      <c r="U74" s="348"/>
      <c r="V74" s="348"/>
      <c r="W74" s="348"/>
      <c r="X74" s="348"/>
      <c r="Y74" s="348"/>
      <c r="Z74" s="348"/>
    </row>
    <row r="75" ht="18.75" customHeight="1">
      <c r="A75" s="419"/>
      <c r="B75" s="491" t="s">
        <v>576</v>
      </c>
      <c r="C75" s="32"/>
      <c r="D75" s="32"/>
      <c r="E75" s="32"/>
      <c r="F75" s="32"/>
      <c r="G75" s="32"/>
      <c r="H75" s="32"/>
      <c r="I75" s="32"/>
      <c r="J75" s="32"/>
      <c r="K75" s="32"/>
      <c r="L75" s="32"/>
      <c r="M75" s="32"/>
      <c r="N75" s="465"/>
      <c r="O75" s="426"/>
      <c r="P75" s="426"/>
      <c r="Q75" s="426"/>
      <c r="R75" s="426"/>
      <c r="S75" s="426"/>
      <c r="T75" s="426"/>
      <c r="U75" s="426"/>
      <c r="V75" s="426"/>
      <c r="W75" s="426"/>
      <c r="X75" s="426"/>
      <c r="Y75" s="426"/>
      <c r="Z75" s="426"/>
    </row>
    <row r="76" ht="6.75" customHeight="1">
      <c r="A76" s="339"/>
      <c r="B76" s="612"/>
      <c r="C76" s="99"/>
      <c r="D76" s="99"/>
      <c r="E76" s="99"/>
      <c r="F76" s="99"/>
      <c r="G76" s="99"/>
      <c r="H76" s="99"/>
      <c r="I76" s="99"/>
      <c r="J76" s="99"/>
      <c r="K76" s="99"/>
      <c r="L76" s="99"/>
      <c r="M76" s="99"/>
      <c r="N76" s="613"/>
      <c r="O76" s="348"/>
      <c r="P76" s="348"/>
      <c r="Q76" s="348"/>
      <c r="R76" s="348"/>
      <c r="S76" s="348"/>
      <c r="T76" s="348"/>
      <c r="U76" s="348"/>
      <c r="V76" s="348"/>
      <c r="W76" s="348"/>
      <c r="X76" s="348"/>
      <c r="Y76" s="348"/>
      <c r="Z76" s="348"/>
    </row>
    <row r="77" ht="21.0" customHeight="1">
      <c r="A77" s="339"/>
      <c r="B77" s="469" t="s">
        <v>522</v>
      </c>
      <c r="C77" s="451" t="s">
        <v>10</v>
      </c>
      <c r="D77" s="452"/>
      <c r="E77" s="452"/>
      <c r="F77" s="452"/>
      <c r="G77" s="452"/>
      <c r="H77" s="453"/>
      <c r="I77" s="470" t="s">
        <v>556</v>
      </c>
      <c r="J77" s="470" t="s">
        <v>577</v>
      </c>
      <c r="K77" s="470" t="s">
        <v>578</v>
      </c>
      <c r="L77" s="470" t="s">
        <v>579</v>
      </c>
      <c r="M77" s="470" t="s">
        <v>580</v>
      </c>
      <c r="N77" s="471" t="s">
        <v>564</v>
      </c>
      <c r="O77" s="348"/>
      <c r="P77" s="348"/>
      <c r="Q77" s="348"/>
      <c r="R77" s="348"/>
      <c r="S77" s="348"/>
      <c r="T77" s="348"/>
      <c r="U77" s="348"/>
      <c r="V77" s="348"/>
      <c r="W77" s="348"/>
      <c r="X77" s="348"/>
      <c r="Y77" s="348"/>
      <c r="Z77" s="348"/>
    </row>
    <row r="78" ht="14.25" customHeight="1">
      <c r="A78" s="339"/>
      <c r="B78" s="507" t="s">
        <v>634</v>
      </c>
      <c r="C78" s="473" t="s">
        <v>635</v>
      </c>
      <c r="D78" s="29"/>
      <c r="E78" s="29"/>
      <c r="F78" s="29"/>
      <c r="G78" s="29"/>
      <c r="H78" s="30"/>
      <c r="I78" s="508" t="s">
        <v>583</v>
      </c>
      <c r="J78" s="509">
        <v>0.00475</v>
      </c>
      <c r="K78" s="509">
        <v>1.0</v>
      </c>
      <c r="L78" s="509">
        <f>J78*K78</f>
        <v>0.00475</v>
      </c>
      <c r="M78" s="510" t="str">
        <f>VLOOKUP(B78,[6]TRANSPORTE!$C$6:$F$40,4,0)</f>
        <v>#ERROR!</v>
      </c>
      <c r="N78" s="511" t="str">
        <f t="shared" ref="N78:N82" si="4">L78*M78</f>
        <v>#ERROR!</v>
      </c>
      <c r="O78" s="348"/>
      <c r="P78" s="348"/>
      <c r="Q78" s="348"/>
      <c r="R78" s="348"/>
      <c r="S78" s="348"/>
      <c r="T78" s="348"/>
      <c r="U78" s="348"/>
      <c r="V78" s="348"/>
      <c r="W78" s="348"/>
      <c r="X78" s="348"/>
      <c r="Y78" s="348"/>
      <c r="Z78" s="348"/>
    </row>
    <row r="79" ht="14.25" customHeight="1">
      <c r="A79" s="339"/>
      <c r="B79" s="512"/>
      <c r="C79" s="479"/>
      <c r="D79" s="32"/>
      <c r="E79" s="32"/>
      <c r="F79" s="32"/>
      <c r="G79" s="32"/>
      <c r="H79" s="33"/>
      <c r="I79" s="513"/>
      <c r="J79" s="514"/>
      <c r="K79" s="514"/>
      <c r="L79" s="514"/>
      <c r="M79" s="515"/>
      <c r="N79" s="511">
        <f t="shared" si="4"/>
        <v>0</v>
      </c>
      <c r="O79" s="348"/>
      <c r="P79" s="348"/>
      <c r="Q79" s="348"/>
      <c r="R79" s="348"/>
      <c r="S79" s="348"/>
      <c r="T79" s="348"/>
      <c r="U79" s="348"/>
      <c r="V79" s="348"/>
      <c r="W79" s="348"/>
      <c r="X79" s="348"/>
      <c r="Y79" s="348"/>
      <c r="Z79" s="348"/>
    </row>
    <row r="80" ht="14.25" customHeight="1">
      <c r="A80" s="339"/>
      <c r="B80" s="512"/>
      <c r="C80" s="479"/>
      <c r="D80" s="32"/>
      <c r="E80" s="32"/>
      <c r="F80" s="32"/>
      <c r="G80" s="32"/>
      <c r="H80" s="33"/>
      <c r="I80" s="513"/>
      <c r="J80" s="514"/>
      <c r="K80" s="514"/>
      <c r="L80" s="514"/>
      <c r="M80" s="515"/>
      <c r="N80" s="511">
        <f t="shared" si="4"/>
        <v>0</v>
      </c>
      <c r="O80" s="348"/>
      <c r="P80" s="348"/>
      <c r="Q80" s="348"/>
      <c r="R80" s="348"/>
      <c r="S80" s="348"/>
      <c r="T80" s="348"/>
      <c r="U80" s="348"/>
      <c r="V80" s="348"/>
      <c r="W80" s="348"/>
      <c r="X80" s="348"/>
      <c r="Y80" s="348"/>
      <c r="Z80" s="348"/>
    </row>
    <row r="81" ht="14.25" customHeight="1">
      <c r="A81" s="339"/>
      <c r="B81" s="512"/>
      <c r="C81" s="479"/>
      <c r="D81" s="32"/>
      <c r="E81" s="32"/>
      <c r="F81" s="32"/>
      <c r="G81" s="32"/>
      <c r="H81" s="33"/>
      <c r="I81" s="513"/>
      <c r="J81" s="514"/>
      <c r="K81" s="514"/>
      <c r="L81" s="514"/>
      <c r="M81" s="515"/>
      <c r="N81" s="511">
        <f t="shared" si="4"/>
        <v>0</v>
      </c>
      <c r="O81" s="348"/>
      <c r="P81" s="348"/>
      <c r="Q81" s="348"/>
      <c r="R81" s="348"/>
      <c r="S81" s="348"/>
      <c r="T81" s="348"/>
      <c r="U81" s="348"/>
      <c r="V81" s="348"/>
      <c r="W81" s="348"/>
      <c r="X81" s="348"/>
      <c r="Y81" s="348"/>
      <c r="Z81" s="348"/>
    </row>
    <row r="82" ht="15.75" customHeight="1">
      <c r="A82" s="339"/>
      <c r="B82" s="482"/>
      <c r="C82" s="483"/>
      <c r="D82" s="458"/>
      <c r="E82" s="458"/>
      <c r="F82" s="458"/>
      <c r="G82" s="458"/>
      <c r="H82" s="459"/>
      <c r="I82" s="516"/>
      <c r="J82" s="517"/>
      <c r="K82" s="517"/>
      <c r="L82" s="517"/>
      <c r="M82" s="518"/>
      <c r="N82" s="519">
        <f t="shared" si="4"/>
        <v>0</v>
      </c>
      <c r="O82" s="348"/>
      <c r="P82" s="348"/>
      <c r="Q82" s="348"/>
      <c r="R82" s="348"/>
      <c r="S82" s="348"/>
      <c r="T82" s="348"/>
      <c r="U82" s="348"/>
      <c r="V82" s="348"/>
      <c r="W82" s="348"/>
      <c r="X82" s="348"/>
      <c r="Y82" s="348"/>
      <c r="Z82" s="348"/>
    </row>
    <row r="83" ht="14.25" customHeight="1">
      <c r="A83" s="339"/>
      <c r="B83" s="488" t="s">
        <v>570</v>
      </c>
      <c r="C83" s="367"/>
      <c r="D83" s="367"/>
      <c r="E83" s="367"/>
      <c r="F83" s="367"/>
      <c r="G83" s="367"/>
      <c r="H83" s="367"/>
      <c r="I83" s="367"/>
      <c r="J83" s="367"/>
      <c r="K83" s="367"/>
      <c r="L83" s="367"/>
      <c r="M83" s="368"/>
      <c r="N83" s="504" t="str">
        <f>SUM(N78:N82)</f>
        <v>#ERROR!</v>
      </c>
      <c r="O83" s="348"/>
      <c r="P83" s="348"/>
      <c r="Q83" s="348"/>
      <c r="R83" s="348"/>
      <c r="S83" s="348"/>
      <c r="T83" s="348"/>
      <c r="U83" s="348"/>
      <c r="V83" s="348"/>
      <c r="W83" s="348"/>
      <c r="X83" s="348"/>
      <c r="Y83" s="348"/>
      <c r="Z83" s="348"/>
    </row>
    <row r="84" ht="3.75" customHeight="1">
      <c r="A84" s="339"/>
      <c r="B84" s="447"/>
      <c r="C84" s="448"/>
      <c r="D84" s="448"/>
      <c r="E84" s="448"/>
      <c r="F84" s="448"/>
      <c r="G84" s="448"/>
      <c r="H84" s="448"/>
      <c r="I84" s="448"/>
      <c r="J84" s="448"/>
      <c r="K84" s="448"/>
      <c r="L84" s="448"/>
      <c r="M84" s="448"/>
      <c r="N84" s="449"/>
      <c r="O84" s="348"/>
      <c r="P84" s="348"/>
      <c r="Q84" s="348"/>
      <c r="R84" s="348"/>
      <c r="S84" s="348"/>
      <c r="T84" s="348"/>
      <c r="U84" s="348"/>
      <c r="V84" s="348"/>
      <c r="W84" s="348"/>
      <c r="X84" s="348"/>
      <c r="Y84" s="348"/>
      <c r="Z84" s="348"/>
    </row>
    <row r="85" ht="19.5" customHeight="1">
      <c r="A85" s="339"/>
      <c r="B85" s="464" t="s">
        <v>584</v>
      </c>
      <c r="C85" s="32"/>
      <c r="D85" s="32"/>
      <c r="E85" s="32"/>
      <c r="F85" s="32"/>
      <c r="G85" s="32"/>
      <c r="H85" s="32"/>
      <c r="I85" s="32"/>
      <c r="J85" s="32"/>
      <c r="K85" s="32"/>
      <c r="L85" s="32"/>
      <c r="M85" s="32"/>
      <c r="N85" s="465"/>
      <c r="O85" s="348"/>
      <c r="P85" s="348"/>
      <c r="Q85" s="348"/>
      <c r="R85" s="348"/>
      <c r="S85" s="348"/>
      <c r="T85" s="348"/>
      <c r="U85" s="348"/>
      <c r="V85" s="348"/>
      <c r="W85" s="348"/>
      <c r="X85" s="348"/>
      <c r="Y85" s="348"/>
      <c r="Z85" s="348"/>
    </row>
    <row r="86" ht="5.25" customHeight="1">
      <c r="A86" s="339"/>
      <c r="B86" s="606"/>
      <c r="C86" s="607"/>
      <c r="D86" s="607"/>
      <c r="E86" s="607"/>
      <c r="F86" s="607"/>
      <c r="G86" s="607"/>
      <c r="H86" s="607"/>
      <c r="I86" s="607"/>
      <c r="J86" s="607"/>
      <c r="K86" s="607"/>
      <c r="L86" s="607"/>
      <c r="M86" s="607"/>
      <c r="N86" s="608"/>
      <c r="O86" s="348"/>
      <c r="P86" s="348"/>
      <c r="Q86" s="348"/>
      <c r="R86" s="348"/>
      <c r="S86" s="348"/>
      <c r="T86" s="348"/>
      <c r="U86" s="348"/>
      <c r="V86" s="348"/>
      <c r="W86" s="348"/>
      <c r="X86" s="348"/>
      <c r="Y86" s="348"/>
      <c r="Z86" s="348"/>
    </row>
    <row r="87" ht="21.0" customHeight="1">
      <c r="A87" s="339"/>
      <c r="B87" s="469" t="s">
        <v>522</v>
      </c>
      <c r="C87" s="451" t="s">
        <v>10</v>
      </c>
      <c r="D87" s="452"/>
      <c r="E87" s="452"/>
      <c r="F87" s="452"/>
      <c r="G87" s="452"/>
      <c r="H87" s="453"/>
      <c r="I87" s="470" t="s">
        <v>585</v>
      </c>
      <c r="J87" s="470" t="s">
        <v>586</v>
      </c>
      <c r="K87" s="470" t="s">
        <v>587</v>
      </c>
      <c r="L87" s="451" t="s">
        <v>563</v>
      </c>
      <c r="M87" s="453"/>
      <c r="N87" s="471" t="s">
        <v>564</v>
      </c>
      <c r="O87" s="348"/>
      <c r="P87" s="348"/>
      <c r="Q87" s="348"/>
      <c r="R87" s="348"/>
      <c r="S87" s="348"/>
      <c r="T87" s="348"/>
      <c r="U87" s="348"/>
      <c r="V87" s="348"/>
      <c r="W87" s="348"/>
      <c r="X87" s="348"/>
      <c r="Y87" s="348"/>
      <c r="Z87" s="348"/>
    </row>
    <row r="88" ht="14.25" customHeight="1">
      <c r="A88" s="339"/>
      <c r="B88" s="507" t="s">
        <v>624</v>
      </c>
      <c r="C88" s="473" t="s">
        <v>625</v>
      </c>
      <c r="D88" s="29"/>
      <c r="E88" s="29"/>
      <c r="F88" s="29"/>
      <c r="G88" s="29"/>
      <c r="H88" s="29"/>
      <c r="I88" s="510" t="str">
        <f t="shared" ref="I88:I89" si="5">K88/J88*100</f>
        <v>#REF!</v>
      </c>
      <c r="J88" s="522">
        <v>185.0</v>
      </c>
      <c r="K88" s="510" t="str">
        <f t="shared" ref="K88:K89" si="6">VLOOKUP(B88,'[6]MANO DE OBRA'!$C$15:$F$79,4,0)</f>
        <v>#REF!</v>
      </c>
      <c r="L88" s="609">
        <v>4800.0</v>
      </c>
      <c r="M88" s="30"/>
      <c r="N88" s="511" t="str">
        <f t="shared" ref="N88:N89" si="7">K88/L88</f>
        <v>#REF!</v>
      </c>
      <c r="O88" s="348"/>
      <c r="P88" s="348"/>
      <c r="Q88" s="348"/>
      <c r="R88" s="348"/>
      <c r="S88" s="348"/>
      <c r="T88" s="348"/>
      <c r="U88" s="348"/>
      <c r="V88" s="348"/>
      <c r="W88" s="348"/>
      <c r="X88" s="348"/>
      <c r="Y88" s="348"/>
      <c r="Z88" s="348"/>
    </row>
    <row r="89" ht="14.25" customHeight="1">
      <c r="A89" s="339"/>
      <c r="B89" s="512" t="s">
        <v>590</v>
      </c>
      <c r="C89" s="479" t="s">
        <v>591</v>
      </c>
      <c r="D89" s="32"/>
      <c r="E89" s="32"/>
      <c r="F89" s="32"/>
      <c r="G89" s="32"/>
      <c r="H89" s="33"/>
      <c r="I89" s="515" t="str">
        <f t="shared" si="5"/>
        <v>#REF!</v>
      </c>
      <c r="J89" s="524">
        <v>185.0</v>
      </c>
      <c r="K89" s="515" t="str">
        <f t="shared" si="6"/>
        <v>#REF!</v>
      </c>
      <c r="L89" s="525">
        <v>4800.0</v>
      </c>
      <c r="M89" s="33"/>
      <c r="N89" s="511" t="str">
        <f t="shared" si="7"/>
        <v>#REF!</v>
      </c>
      <c r="O89" s="348"/>
      <c r="P89" s="348"/>
      <c r="Q89" s="348"/>
      <c r="R89" s="348"/>
      <c r="S89" s="348"/>
      <c r="T89" s="348"/>
      <c r="U89" s="348"/>
      <c r="V89" s="348"/>
      <c r="W89" s="348"/>
      <c r="X89" s="348"/>
      <c r="Y89" s="348"/>
      <c r="Z89" s="348"/>
    </row>
    <row r="90" ht="14.25" customHeight="1">
      <c r="A90" s="339"/>
      <c r="B90" s="512"/>
      <c r="C90" s="479"/>
      <c r="D90" s="32"/>
      <c r="E90" s="32"/>
      <c r="F90" s="32"/>
      <c r="G90" s="32"/>
      <c r="H90" s="33"/>
      <c r="I90" s="515"/>
      <c r="J90" s="524"/>
      <c r="K90" s="515"/>
      <c r="L90" s="525"/>
      <c r="M90" s="33"/>
      <c r="N90" s="526"/>
      <c r="O90" s="348"/>
      <c r="P90" s="348"/>
      <c r="Q90" s="348"/>
      <c r="R90" s="348"/>
      <c r="S90" s="348"/>
      <c r="T90" s="348"/>
      <c r="U90" s="348"/>
      <c r="V90" s="348"/>
      <c r="W90" s="348"/>
      <c r="X90" s="348"/>
      <c r="Y90" s="348"/>
      <c r="Z90" s="348"/>
    </row>
    <row r="91" ht="14.25" customHeight="1">
      <c r="A91" s="339"/>
      <c r="B91" s="512"/>
      <c r="C91" s="479"/>
      <c r="D91" s="32"/>
      <c r="E91" s="32"/>
      <c r="F91" s="32"/>
      <c r="G91" s="32"/>
      <c r="H91" s="33"/>
      <c r="I91" s="515"/>
      <c r="J91" s="524"/>
      <c r="K91" s="515"/>
      <c r="L91" s="525"/>
      <c r="M91" s="33"/>
      <c r="N91" s="526"/>
      <c r="O91" s="348"/>
      <c r="P91" s="348"/>
      <c r="Q91" s="348"/>
      <c r="R91" s="348"/>
      <c r="S91" s="348"/>
      <c r="T91" s="348"/>
      <c r="U91" s="348"/>
      <c r="V91" s="348"/>
      <c r="W91" s="348"/>
      <c r="X91" s="348"/>
      <c r="Y91" s="348"/>
      <c r="Z91" s="348"/>
    </row>
    <row r="92" ht="14.25" customHeight="1">
      <c r="A92" s="339"/>
      <c r="B92" s="512"/>
      <c r="C92" s="479"/>
      <c r="D92" s="32"/>
      <c r="E92" s="32"/>
      <c r="F92" s="32"/>
      <c r="G92" s="32"/>
      <c r="H92" s="33"/>
      <c r="I92" s="515"/>
      <c r="J92" s="524"/>
      <c r="K92" s="515"/>
      <c r="L92" s="525"/>
      <c r="M92" s="33"/>
      <c r="N92" s="526"/>
      <c r="O92" s="348"/>
      <c r="P92" s="348"/>
      <c r="Q92" s="348"/>
      <c r="R92" s="348"/>
      <c r="S92" s="348"/>
      <c r="T92" s="348"/>
      <c r="U92" s="348"/>
      <c r="V92" s="348"/>
      <c r="W92" s="348"/>
      <c r="X92" s="348"/>
      <c r="Y92" s="348"/>
      <c r="Z92" s="348"/>
    </row>
    <row r="93" ht="14.25" customHeight="1">
      <c r="A93" s="339"/>
      <c r="B93" s="512"/>
      <c r="C93" s="479"/>
      <c r="D93" s="32"/>
      <c r="E93" s="32"/>
      <c r="F93" s="32"/>
      <c r="G93" s="32"/>
      <c r="H93" s="33"/>
      <c r="I93" s="515"/>
      <c r="J93" s="524"/>
      <c r="K93" s="515"/>
      <c r="L93" s="525"/>
      <c r="M93" s="33"/>
      <c r="N93" s="526"/>
      <c r="O93" s="348"/>
      <c r="P93" s="348"/>
      <c r="Q93" s="348"/>
      <c r="R93" s="348"/>
      <c r="S93" s="348"/>
      <c r="T93" s="348"/>
      <c r="U93" s="348"/>
      <c r="V93" s="348"/>
      <c r="W93" s="348"/>
      <c r="X93" s="348"/>
      <c r="Y93" s="348"/>
      <c r="Z93" s="348"/>
    </row>
    <row r="94" ht="14.25" customHeight="1">
      <c r="A94" s="339"/>
      <c r="B94" s="512"/>
      <c r="C94" s="479"/>
      <c r="D94" s="32"/>
      <c r="E94" s="32"/>
      <c r="F94" s="32"/>
      <c r="G94" s="32"/>
      <c r="H94" s="33"/>
      <c r="I94" s="515"/>
      <c r="J94" s="524"/>
      <c r="K94" s="515"/>
      <c r="L94" s="525"/>
      <c r="M94" s="33"/>
      <c r="N94" s="526"/>
      <c r="O94" s="348"/>
      <c r="P94" s="348"/>
      <c r="Q94" s="348"/>
      <c r="R94" s="348"/>
      <c r="S94" s="348"/>
      <c r="T94" s="348"/>
      <c r="U94" s="348"/>
      <c r="V94" s="348"/>
      <c r="W94" s="348"/>
      <c r="X94" s="348"/>
      <c r="Y94" s="348"/>
      <c r="Z94" s="348"/>
    </row>
    <row r="95" ht="14.25" customHeight="1">
      <c r="A95" s="339"/>
      <c r="B95" s="512"/>
      <c r="C95" s="479"/>
      <c r="D95" s="32"/>
      <c r="E95" s="32"/>
      <c r="F95" s="32"/>
      <c r="G95" s="32"/>
      <c r="H95" s="33"/>
      <c r="I95" s="515"/>
      <c r="J95" s="524"/>
      <c r="K95" s="515"/>
      <c r="L95" s="525"/>
      <c r="M95" s="33"/>
      <c r="N95" s="526"/>
      <c r="O95" s="348"/>
      <c r="P95" s="348"/>
      <c r="Q95" s="348"/>
      <c r="R95" s="348"/>
      <c r="S95" s="348"/>
      <c r="T95" s="348"/>
      <c r="U95" s="348"/>
      <c r="V95" s="348"/>
      <c r="W95" s="348"/>
      <c r="X95" s="348"/>
      <c r="Y95" s="348"/>
      <c r="Z95" s="348"/>
    </row>
    <row r="96" ht="14.25" customHeight="1">
      <c r="A96" s="339"/>
      <c r="B96" s="512"/>
      <c r="C96" s="479"/>
      <c r="D96" s="32"/>
      <c r="E96" s="32"/>
      <c r="F96" s="32"/>
      <c r="G96" s="32"/>
      <c r="H96" s="33"/>
      <c r="I96" s="515"/>
      <c r="J96" s="524"/>
      <c r="K96" s="515"/>
      <c r="L96" s="525"/>
      <c r="M96" s="33"/>
      <c r="N96" s="526"/>
      <c r="O96" s="348"/>
      <c r="P96" s="348"/>
      <c r="Q96" s="348"/>
      <c r="R96" s="348"/>
      <c r="S96" s="348"/>
      <c r="T96" s="348"/>
      <c r="U96" s="348"/>
      <c r="V96" s="348"/>
      <c r="W96" s="348"/>
      <c r="X96" s="348"/>
      <c r="Y96" s="348"/>
      <c r="Z96" s="348"/>
    </row>
    <row r="97" ht="15.75" customHeight="1">
      <c r="A97" s="339"/>
      <c r="B97" s="527"/>
      <c r="C97" s="528"/>
      <c r="D97" s="458"/>
      <c r="E97" s="458"/>
      <c r="F97" s="458"/>
      <c r="G97" s="458"/>
      <c r="H97" s="459"/>
      <c r="I97" s="529"/>
      <c r="J97" s="530"/>
      <c r="K97" s="529"/>
      <c r="L97" s="531"/>
      <c r="M97" s="459"/>
      <c r="N97" s="532"/>
      <c r="O97" s="348"/>
      <c r="P97" s="348"/>
      <c r="Q97" s="348"/>
      <c r="R97" s="348"/>
      <c r="S97" s="348"/>
      <c r="T97" s="348"/>
      <c r="U97" s="348"/>
      <c r="V97" s="348"/>
      <c r="W97" s="348"/>
      <c r="X97" s="348"/>
      <c r="Y97" s="348"/>
      <c r="Z97" s="348"/>
    </row>
    <row r="98" ht="14.25" customHeight="1">
      <c r="A98" s="339"/>
      <c r="B98" s="533" t="s">
        <v>570</v>
      </c>
      <c r="C98" s="255"/>
      <c r="D98" s="255"/>
      <c r="E98" s="255"/>
      <c r="F98" s="255"/>
      <c r="G98" s="255"/>
      <c r="H98" s="255"/>
      <c r="I98" s="255"/>
      <c r="J98" s="255"/>
      <c r="K98" s="255"/>
      <c r="L98" s="255"/>
      <c r="M98" s="257"/>
      <c r="N98" s="534" t="str">
        <f>SUM(N88:N97)</f>
        <v>#REF!</v>
      </c>
      <c r="O98" s="348"/>
      <c r="P98" s="348"/>
      <c r="Q98" s="348"/>
      <c r="R98" s="348"/>
      <c r="S98" s="348"/>
      <c r="T98" s="348"/>
      <c r="U98" s="348"/>
      <c r="V98" s="348"/>
      <c r="W98" s="348"/>
      <c r="X98" s="348"/>
      <c r="Y98" s="348"/>
      <c r="Z98" s="348"/>
    </row>
    <row r="99" ht="4.5" customHeight="1">
      <c r="A99" s="339"/>
      <c r="B99" s="447"/>
      <c r="C99" s="448"/>
      <c r="D99" s="448"/>
      <c r="E99" s="448"/>
      <c r="F99" s="448"/>
      <c r="G99" s="448"/>
      <c r="H99" s="448"/>
      <c r="I99" s="448"/>
      <c r="J99" s="448"/>
      <c r="K99" s="448"/>
      <c r="L99" s="448"/>
      <c r="M99" s="448"/>
      <c r="N99" s="449"/>
      <c r="O99" s="348"/>
      <c r="P99" s="348"/>
      <c r="Q99" s="348"/>
      <c r="R99" s="348"/>
      <c r="S99" s="348"/>
      <c r="T99" s="348"/>
      <c r="U99" s="348"/>
      <c r="V99" s="348"/>
      <c r="W99" s="348"/>
      <c r="X99" s="348"/>
      <c r="Y99" s="348"/>
      <c r="Z99" s="348"/>
    </row>
    <row r="100" ht="14.25" customHeight="1">
      <c r="A100" s="339"/>
      <c r="B100" s="535" t="s">
        <v>592</v>
      </c>
      <c r="C100" s="255"/>
      <c r="D100" s="255"/>
      <c r="E100" s="255"/>
      <c r="F100" s="255"/>
      <c r="G100" s="255"/>
      <c r="H100" s="255"/>
      <c r="I100" s="255"/>
      <c r="J100" s="255"/>
      <c r="K100" s="255"/>
      <c r="L100" s="255"/>
      <c r="M100" s="257"/>
      <c r="N100" s="534" t="str">
        <f>N53+N73+N83+N98</f>
        <v>#ERROR!</v>
      </c>
      <c r="O100" s="348"/>
      <c r="P100" s="348"/>
      <c r="Q100" s="348"/>
      <c r="R100" s="348"/>
      <c r="S100" s="348"/>
      <c r="T100" s="348"/>
      <c r="U100" s="348"/>
      <c r="V100" s="348"/>
      <c r="W100" s="348"/>
      <c r="X100" s="348"/>
      <c r="Y100" s="348"/>
      <c r="Z100" s="348"/>
    </row>
    <row r="101" ht="4.5" customHeight="1">
      <c r="A101" s="339"/>
      <c r="B101" s="447"/>
      <c r="C101" s="448"/>
      <c r="D101" s="448"/>
      <c r="E101" s="448"/>
      <c r="F101" s="448"/>
      <c r="G101" s="448"/>
      <c r="H101" s="448"/>
      <c r="I101" s="448"/>
      <c r="J101" s="448"/>
      <c r="K101" s="448"/>
      <c r="L101" s="448"/>
      <c r="M101" s="448"/>
      <c r="N101" s="449"/>
      <c r="O101" s="348"/>
      <c r="P101" s="348"/>
      <c r="Q101" s="348"/>
      <c r="R101" s="348"/>
      <c r="S101" s="348"/>
      <c r="T101" s="348"/>
      <c r="U101" s="348"/>
      <c r="V101" s="348"/>
      <c r="W101" s="348"/>
      <c r="X101" s="348"/>
      <c r="Y101" s="348"/>
      <c r="Z101" s="348"/>
    </row>
    <row r="102" ht="22.5" customHeight="1">
      <c r="A102" s="339"/>
      <c r="B102" s="464" t="s">
        <v>593</v>
      </c>
      <c r="C102" s="32"/>
      <c r="D102" s="32"/>
      <c r="E102" s="32"/>
      <c r="F102" s="32"/>
      <c r="G102" s="32"/>
      <c r="H102" s="32"/>
      <c r="I102" s="32"/>
      <c r="J102" s="32"/>
      <c r="K102" s="32"/>
      <c r="L102" s="32"/>
      <c r="M102" s="32"/>
      <c r="N102" s="465"/>
      <c r="O102" s="348"/>
      <c r="P102" s="348"/>
      <c r="Q102" s="348"/>
      <c r="R102" s="348"/>
      <c r="S102" s="348"/>
      <c r="T102" s="348"/>
      <c r="U102" s="348"/>
      <c r="V102" s="348"/>
      <c r="W102" s="348"/>
      <c r="X102" s="348"/>
      <c r="Y102" s="348"/>
      <c r="Z102" s="348"/>
    </row>
    <row r="103" ht="6.75" customHeight="1">
      <c r="A103" s="339"/>
      <c r="B103" s="610"/>
      <c r="C103" s="408"/>
      <c r="D103" s="408"/>
      <c r="E103" s="408"/>
      <c r="F103" s="408"/>
      <c r="G103" s="408"/>
      <c r="H103" s="408"/>
      <c r="I103" s="408"/>
      <c r="J103" s="408"/>
      <c r="K103" s="408"/>
      <c r="L103" s="408"/>
      <c r="M103" s="408"/>
      <c r="N103" s="611"/>
      <c r="O103" s="348"/>
      <c r="P103" s="348"/>
      <c r="Q103" s="348"/>
      <c r="R103" s="348"/>
      <c r="S103" s="348"/>
      <c r="T103" s="348"/>
      <c r="U103" s="348"/>
      <c r="V103" s="348"/>
      <c r="W103" s="348"/>
      <c r="X103" s="348"/>
      <c r="Y103" s="348"/>
      <c r="Z103" s="348"/>
    </row>
    <row r="104" ht="17.25" customHeight="1">
      <c r="A104" s="339"/>
      <c r="B104" s="537" t="s">
        <v>10</v>
      </c>
      <c r="C104" s="452"/>
      <c r="D104" s="452"/>
      <c r="E104" s="452"/>
      <c r="F104" s="452"/>
      <c r="G104" s="452"/>
      <c r="H104" s="538"/>
      <c r="I104" s="539"/>
      <c r="J104" s="540"/>
      <c r="K104" s="470" t="s">
        <v>594</v>
      </c>
      <c r="L104" s="451" t="s">
        <v>595</v>
      </c>
      <c r="M104" s="452"/>
      <c r="N104" s="541"/>
      <c r="O104" s="348"/>
      <c r="P104" s="348"/>
      <c r="Q104" s="348"/>
      <c r="R104" s="348"/>
      <c r="S104" s="348"/>
      <c r="T104" s="348"/>
      <c r="U104" s="348"/>
      <c r="V104" s="348"/>
      <c r="W104" s="348"/>
      <c r="X104" s="348"/>
      <c r="Y104" s="348"/>
      <c r="Z104" s="348"/>
    </row>
    <row r="105" ht="14.25" customHeight="1">
      <c r="A105" s="339"/>
      <c r="B105" s="542" t="s">
        <v>596</v>
      </c>
      <c r="C105" s="32"/>
      <c r="D105" s="32"/>
      <c r="E105" s="32"/>
      <c r="F105" s="32"/>
      <c r="G105" s="32"/>
      <c r="H105" s="173"/>
      <c r="I105" s="543"/>
      <c r="J105" s="544"/>
      <c r="K105" s="545">
        <v>0.2</v>
      </c>
      <c r="L105" s="546" t="str">
        <f>K105*N100</f>
        <v>#ERROR!</v>
      </c>
      <c r="M105" s="32"/>
      <c r="N105" s="465"/>
      <c r="O105" s="348"/>
      <c r="P105" s="348"/>
      <c r="Q105" s="348"/>
      <c r="R105" s="348"/>
      <c r="S105" s="348"/>
      <c r="T105" s="348"/>
      <c r="U105" s="348"/>
      <c r="V105" s="348"/>
      <c r="W105" s="348"/>
      <c r="X105" s="348"/>
      <c r="Y105" s="348"/>
      <c r="Z105" s="348"/>
    </row>
    <row r="106" ht="14.25" customHeight="1">
      <c r="A106" s="339"/>
      <c r="B106" s="547" t="s">
        <v>597</v>
      </c>
      <c r="C106" s="548"/>
      <c r="D106" s="548"/>
      <c r="E106" s="548"/>
      <c r="F106" s="548"/>
      <c r="G106" s="548"/>
      <c r="H106" s="548"/>
      <c r="I106" s="543"/>
      <c r="J106" s="544"/>
      <c r="K106" s="545">
        <v>0.05</v>
      </c>
      <c r="L106" s="546" t="str">
        <f>K106*N100</f>
        <v>#ERROR!</v>
      </c>
      <c r="M106" s="32"/>
      <c r="N106" s="465"/>
      <c r="O106" s="348"/>
      <c r="P106" s="348"/>
      <c r="Q106" s="348"/>
      <c r="R106" s="348"/>
      <c r="S106" s="348"/>
      <c r="T106" s="348"/>
      <c r="U106" s="348"/>
      <c r="V106" s="348"/>
      <c r="W106" s="348"/>
      <c r="X106" s="348"/>
      <c r="Y106" s="348"/>
      <c r="Z106" s="348"/>
    </row>
    <row r="107" ht="14.25" customHeight="1">
      <c r="A107" s="339"/>
      <c r="B107" s="549" t="s">
        <v>128</v>
      </c>
      <c r="C107" s="550"/>
      <c r="D107" s="550"/>
      <c r="E107" s="550"/>
      <c r="F107" s="550"/>
      <c r="G107" s="550"/>
      <c r="H107" s="550"/>
      <c r="I107" s="551"/>
      <c r="J107" s="552"/>
      <c r="K107" s="553">
        <v>0.05</v>
      </c>
      <c r="L107" s="554" t="str">
        <f>K107*N100</f>
        <v>#ERROR!</v>
      </c>
      <c r="M107" s="458"/>
      <c r="N107" s="521"/>
      <c r="O107" s="348"/>
      <c r="P107" s="348"/>
      <c r="Q107" s="348"/>
      <c r="R107" s="348"/>
      <c r="S107" s="348"/>
      <c r="T107" s="348"/>
      <c r="U107" s="348"/>
      <c r="V107" s="348"/>
      <c r="W107" s="348"/>
      <c r="X107" s="348"/>
      <c r="Y107" s="348"/>
      <c r="Z107" s="348"/>
    </row>
    <row r="108" ht="24.75" customHeight="1">
      <c r="A108" s="419"/>
      <c r="B108" s="555" t="s">
        <v>570</v>
      </c>
      <c r="C108" s="255"/>
      <c r="D108" s="255"/>
      <c r="E108" s="255"/>
      <c r="F108" s="255"/>
      <c r="G108" s="255"/>
      <c r="H108" s="255"/>
      <c r="I108" s="255"/>
      <c r="J108" s="255"/>
      <c r="K108" s="255"/>
      <c r="L108" s="255"/>
      <c r="M108" s="257"/>
      <c r="N108" s="504" t="str">
        <f>L105+L106+L107</f>
        <v>#ERROR!</v>
      </c>
      <c r="O108" s="426"/>
      <c r="P108" s="426"/>
      <c r="Q108" s="426"/>
      <c r="R108" s="426"/>
      <c r="S108" s="426"/>
      <c r="T108" s="426"/>
      <c r="U108" s="426"/>
      <c r="V108" s="426"/>
      <c r="W108" s="426"/>
      <c r="X108" s="426"/>
      <c r="Y108" s="426"/>
      <c r="Z108" s="426"/>
    </row>
    <row r="109" ht="6.75" customHeight="1">
      <c r="A109" s="339"/>
      <c r="B109" s="447"/>
      <c r="C109" s="448"/>
      <c r="D109" s="448"/>
      <c r="E109" s="448"/>
      <c r="F109" s="448"/>
      <c r="G109" s="448"/>
      <c r="H109" s="448"/>
      <c r="I109" s="448"/>
      <c r="J109" s="448"/>
      <c r="K109" s="448"/>
      <c r="L109" s="448"/>
      <c r="M109" s="448"/>
      <c r="N109" s="449"/>
      <c r="O109" s="348"/>
      <c r="P109" s="348"/>
      <c r="Q109" s="348"/>
      <c r="R109" s="348"/>
      <c r="S109" s="348"/>
      <c r="T109" s="348"/>
      <c r="U109" s="348"/>
      <c r="V109" s="348"/>
      <c r="W109" s="348"/>
      <c r="X109" s="348"/>
      <c r="Y109" s="348"/>
      <c r="Z109" s="348"/>
    </row>
    <row r="110" ht="22.5" customHeight="1">
      <c r="A110" s="339"/>
      <c r="B110" s="556" t="s">
        <v>598</v>
      </c>
      <c r="C110" s="255"/>
      <c r="D110" s="255"/>
      <c r="E110" s="255"/>
      <c r="F110" s="255"/>
      <c r="G110" s="255"/>
      <c r="H110" s="255"/>
      <c r="I110" s="255"/>
      <c r="J110" s="255"/>
      <c r="K110" s="255"/>
      <c r="L110" s="255"/>
      <c r="M110" s="257"/>
      <c r="N110" s="557" t="str">
        <f>N100+N108</f>
        <v>#ERROR!</v>
      </c>
      <c r="O110" s="348"/>
      <c r="P110" s="348"/>
      <c r="Q110" s="348"/>
      <c r="R110" s="348"/>
      <c r="S110" s="348"/>
      <c r="T110" s="348"/>
      <c r="U110" s="348"/>
      <c r="V110" s="348"/>
      <c r="W110" s="348"/>
      <c r="X110" s="348"/>
      <c r="Y110" s="348"/>
      <c r="Z110" s="348"/>
    </row>
    <row r="111" ht="7.5" customHeight="1">
      <c r="A111" s="339"/>
      <c r="B111" s="416"/>
      <c r="C111" s="417"/>
      <c r="D111" s="417"/>
      <c r="E111" s="417"/>
      <c r="F111" s="417"/>
      <c r="G111" s="417"/>
      <c r="H111" s="417"/>
      <c r="I111" s="417"/>
      <c r="J111" s="417"/>
      <c r="K111" s="417"/>
      <c r="L111" s="417"/>
      <c r="M111" s="417"/>
      <c r="N111" s="418"/>
      <c r="O111" s="348"/>
      <c r="P111" s="348"/>
      <c r="Q111" s="348"/>
      <c r="R111" s="348"/>
      <c r="S111" s="348"/>
      <c r="T111" s="348"/>
      <c r="U111" s="348"/>
      <c r="V111" s="348"/>
      <c r="W111" s="348"/>
      <c r="X111" s="348"/>
      <c r="Y111" s="348"/>
      <c r="Z111" s="348"/>
    </row>
    <row r="112" ht="7.5" customHeight="1">
      <c r="A112" s="339"/>
      <c r="B112" s="443"/>
      <c r="C112" s="444"/>
      <c r="D112" s="444"/>
      <c r="E112" s="444"/>
      <c r="F112" s="444"/>
      <c r="G112" s="444"/>
      <c r="H112" s="444"/>
      <c r="I112" s="444"/>
      <c r="J112" s="444"/>
      <c r="K112" s="444"/>
      <c r="L112" s="444"/>
      <c r="M112" s="444"/>
      <c r="N112" s="445"/>
      <c r="O112" s="348"/>
      <c r="P112" s="348"/>
      <c r="Q112" s="348"/>
      <c r="R112" s="348"/>
      <c r="S112" s="348"/>
      <c r="T112" s="348"/>
      <c r="U112" s="348"/>
      <c r="V112" s="348"/>
      <c r="W112" s="348"/>
      <c r="X112" s="348"/>
      <c r="Y112" s="348"/>
      <c r="Z112" s="348"/>
    </row>
    <row r="113" ht="10.5" customHeight="1">
      <c r="A113" s="339"/>
      <c r="B113" s="443"/>
      <c r="C113" s="444"/>
      <c r="D113" s="444"/>
      <c r="E113" s="444"/>
      <c r="F113" s="444"/>
      <c r="G113" s="444"/>
      <c r="H113" s="444"/>
      <c r="I113" s="444"/>
      <c r="J113" s="444"/>
      <c r="K113" s="444"/>
      <c r="L113" s="444"/>
      <c r="M113" s="444"/>
      <c r="N113" s="445"/>
      <c r="O113" s="348"/>
      <c r="P113" s="348"/>
      <c r="Q113" s="348"/>
      <c r="R113" s="348"/>
      <c r="S113" s="348"/>
      <c r="T113" s="348"/>
      <c r="U113" s="348"/>
      <c r="V113" s="348"/>
      <c r="W113" s="348"/>
      <c r="X113" s="348"/>
      <c r="Y113" s="348"/>
      <c r="Z113" s="348"/>
    </row>
    <row r="114" ht="12.0" customHeight="1">
      <c r="A114" s="339"/>
      <c r="B114" s="443"/>
      <c r="C114" s="444"/>
      <c r="D114" s="444"/>
      <c r="E114" s="444"/>
      <c r="F114" s="444"/>
      <c r="G114" s="444"/>
      <c r="H114" s="444"/>
      <c r="I114" s="444"/>
      <c r="J114" s="444"/>
      <c r="K114" s="444"/>
      <c r="L114" s="444"/>
      <c r="M114" s="444"/>
      <c r="N114" s="445"/>
      <c r="O114" s="348"/>
      <c r="P114" s="348"/>
      <c r="Q114" s="348"/>
      <c r="R114" s="348"/>
      <c r="S114" s="348"/>
      <c r="T114" s="348"/>
      <c r="U114" s="348"/>
      <c r="V114" s="348"/>
      <c r="W114" s="348"/>
      <c r="X114" s="348"/>
      <c r="Y114" s="348"/>
      <c r="Z114" s="348"/>
    </row>
    <row r="115" ht="14.25" customHeight="1">
      <c r="A115" s="339"/>
      <c r="B115" s="443"/>
      <c r="C115" s="444"/>
      <c r="D115" s="444"/>
      <c r="E115" s="558" t="s">
        <v>599</v>
      </c>
      <c r="F115" s="558"/>
      <c r="G115" s="558"/>
      <c r="H115" s="558"/>
      <c r="I115" s="558"/>
      <c r="J115" s="558"/>
      <c r="K115" s="444"/>
      <c r="L115" s="444"/>
      <c r="M115" s="444"/>
      <c r="N115" s="445"/>
      <c r="O115" s="348"/>
      <c r="P115" s="348"/>
      <c r="Q115" s="348"/>
      <c r="R115" s="348"/>
      <c r="S115" s="348"/>
      <c r="T115" s="348"/>
      <c r="U115" s="348"/>
      <c r="V115" s="348"/>
      <c r="W115" s="348"/>
      <c r="X115" s="348"/>
      <c r="Y115" s="348"/>
      <c r="Z115" s="348"/>
    </row>
    <row r="116" ht="14.25" customHeight="1">
      <c r="A116" s="339"/>
      <c r="B116" s="443"/>
      <c r="C116" s="444"/>
      <c r="D116" s="444"/>
      <c r="E116" s="444" t="s">
        <v>600</v>
      </c>
      <c r="F116" s="444"/>
      <c r="G116" s="444"/>
      <c r="H116" s="444"/>
      <c r="I116" s="444"/>
      <c r="J116" s="444"/>
      <c r="K116" s="444"/>
      <c r="L116" s="444"/>
      <c r="M116" s="444"/>
      <c r="N116" s="445"/>
      <c r="O116" s="348"/>
      <c r="P116" s="348"/>
      <c r="Q116" s="348"/>
      <c r="R116" s="348"/>
      <c r="S116" s="348"/>
      <c r="T116" s="348"/>
      <c r="U116" s="348"/>
      <c r="V116" s="348"/>
      <c r="W116" s="348"/>
      <c r="X116" s="348"/>
      <c r="Y116" s="348"/>
      <c r="Z116" s="348"/>
    </row>
    <row r="117" ht="14.25" customHeight="1">
      <c r="A117" s="339"/>
      <c r="B117" s="443"/>
      <c r="C117" s="444"/>
      <c r="D117" s="444"/>
      <c r="E117" s="444" t="s">
        <v>601</v>
      </c>
      <c r="F117" s="444"/>
      <c r="G117" s="444"/>
      <c r="H117" s="444"/>
      <c r="I117" s="444"/>
      <c r="J117" s="444"/>
      <c r="K117" s="444"/>
      <c r="L117" s="444"/>
      <c r="M117" s="444"/>
      <c r="N117" s="445"/>
      <c r="O117" s="348"/>
      <c r="P117" s="348"/>
      <c r="Q117" s="348"/>
      <c r="R117" s="348"/>
      <c r="S117" s="348"/>
      <c r="T117" s="348"/>
      <c r="U117" s="348"/>
      <c r="V117" s="348"/>
      <c r="W117" s="348"/>
      <c r="X117" s="348"/>
      <c r="Y117" s="348"/>
      <c r="Z117" s="348"/>
    </row>
    <row r="118" ht="14.25" customHeight="1">
      <c r="A118" s="339"/>
      <c r="B118" s="443"/>
      <c r="C118" s="444"/>
      <c r="D118" s="444"/>
      <c r="E118" s="444" t="s">
        <v>602</v>
      </c>
      <c r="F118" s="444"/>
      <c r="G118" s="444"/>
      <c r="H118" s="444"/>
      <c r="I118" s="444"/>
      <c r="J118" s="444"/>
      <c r="K118" s="444"/>
      <c r="L118" s="444"/>
      <c r="M118" s="444"/>
      <c r="N118" s="445"/>
      <c r="O118" s="348"/>
      <c r="P118" s="348"/>
      <c r="Q118" s="348"/>
      <c r="R118" s="348"/>
      <c r="S118" s="348"/>
      <c r="T118" s="348"/>
      <c r="U118" s="348"/>
      <c r="V118" s="348"/>
      <c r="W118" s="348"/>
      <c r="X118" s="348"/>
      <c r="Y118" s="348"/>
      <c r="Z118" s="348"/>
    </row>
    <row r="119" ht="10.5" customHeight="1">
      <c r="A119" s="339"/>
      <c r="B119" s="443"/>
      <c r="C119" s="444"/>
      <c r="D119" s="444"/>
      <c r="E119" s="444"/>
      <c r="F119" s="444" t="s">
        <v>282</v>
      </c>
      <c r="G119" s="444"/>
      <c r="H119" s="444"/>
      <c r="I119" s="444"/>
      <c r="J119" s="444"/>
      <c r="K119" s="444"/>
      <c r="L119" s="444"/>
      <c r="M119" s="444"/>
      <c r="N119" s="445"/>
      <c r="O119" s="348"/>
      <c r="P119" s="348"/>
      <c r="Q119" s="348"/>
      <c r="R119" s="348"/>
      <c r="S119" s="348"/>
      <c r="T119" s="348"/>
      <c r="U119" s="348"/>
      <c r="V119" s="348"/>
      <c r="W119" s="348"/>
      <c r="X119" s="348"/>
      <c r="Y119" s="348"/>
      <c r="Z119" s="348"/>
    </row>
    <row r="120" ht="14.25" customHeight="1">
      <c r="A120" s="339"/>
      <c r="B120" s="559" t="s">
        <v>603</v>
      </c>
      <c r="C120" s="560"/>
      <c r="D120" s="560"/>
      <c r="E120" s="560"/>
      <c r="F120" s="560"/>
      <c r="G120" s="560"/>
      <c r="H120" s="560"/>
      <c r="I120" s="560"/>
      <c r="J120" s="560"/>
      <c r="K120" s="560"/>
      <c r="L120" s="560"/>
      <c r="M120" s="560"/>
      <c r="N120" s="561"/>
      <c r="O120" s="348"/>
      <c r="P120" s="348"/>
      <c r="Q120" s="348"/>
      <c r="R120" s="348"/>
      <c r="S120" s="348"/>
      <c r="T120" s="348"/>
      <c r="U120" s="348"/>
      <c r="V120" s="348"/>
      <c r="W120" s="348"/>
      <c r="X120" s="348"/>
      <c r="Y120" s="348"/>
      <c r="Z120" s="348"/>
    </row>
    <row r="121" ht="14.25" customHeight="1">
      <c r="A121" s="339"/>
      <c r="B121" s="562"/>
      <c r="C121" s="563"/>
      <c r="D121" s="563"/>
      <c r="E121" s="563"/>
      <c r="F121" s="563"/>
      <c r="G121" s="563"/>
      <c r="H121" s="563"/>
      <c r="I121" s="563"/>
      <c r="J121" s="563"/>
      <c r="K121" s="563"/>
      <c r="L121" s="563"/>
      <c r="M121" s="563"/>
      <c r="N121" s="564"/>
      <c r="O121" s="348"/>
      <c r="P121" s="348"/>
      <c r="Q121" s="348"/>
      <c r="R121" s="348"/>
      <c r="S121" s="348"/>
      <c r="T121" s="348"/>
      <c r="U121" s="348"/>
      <c r="V121" s="348"/>
      <c r="W121" s="348"/>
      <c r="X121" s="348"/>
      <c r="Y121" s="348"/>
      <c r="Z121" s="348"/>
    </row>
    <row r="122" ht="14.25" customHeight="1">
      <c r="A122" s="339"/>
      <c r="B122" s="562"/>
      <c r="C122" s="563"/>
      <c r="D122" s="563"/>
      <c r="E122" s="563"/>
      <c r="F122" s="563"/>
      <c r="G122" s="563"/>
      <c r="H122" s="563"/>
      <c r="I122" s="563"/>
      <c r="J122" s="563"/>
      <c r="K122" s="563"/>
      <c r="L122" s="563"/>
      <c r="M122" s="563"/>
      <c r="N122" s="564"/>
      <c r="O122" s="348"/>
      <c r="P122" s="348"/>
      <c r="Q122" s="348"/>
      <c r="R122" s="348"/>
      <c r="S122" s="348"/>
      <c r="T122" s="348"/>
      <c r="U122" s="348"/>
      <c r="V122" s="348"/>
      <c r="W122" s="348"/>
      <c r="X122" s="348"/>
      <c r="Y122" s="348"/>
      <c r="Z122" s="348"/>
    </row>
    <row r="123" ht="14.25" customHeight="1">
      <c r="A123" s="339"/>
      <c r="B123" s="565"/>
      <c r="C123" s="566"/>
      <c r="D123" s="566"/>
      <c r="E123" s="566"/>
      <c r="F123" s="566"/>
      <c r="G123" s="566"/>
      <c r="H123" s="566"/>
      <c r="I123" s="566"/>
      <c r="J123" s="566"/>
      <c r="K123" s="566"/>
      <c r="L123" s="566"/>
      <c r="M123" s="566"/>
      <c r="N123" s="567"/>
      <c r="O123" s="348"/>
      <c r="P123" s="348"/>
      <c r="Q123" s="348"/>
      <c r="R123" s="348"/>
      <c r="S123" s="348"/>
      <c r="T123" s="348"/>
      <c r="U123" s="348"/>
      <c r="V123" s="348"/>
      <c r="W123" s="348"/>
      <c r="X123" s="348"/>
      <c r="Y123" s="348"/>
      <c r="Z123" s="348"/>
    </row>
    <row r="124" ht="7.5" customHeight="1">
      <c r="A124" s="339"/>
      <c r="B124" s="443"/>
      <c r="C124" s="444"/>
      <c r="D124" s="444"/>
      <c r="E124" s="444"/>
      <c r="F124" s="444"/>
      <c r="G124" s="444"/>
      <c r="H124" s="444"/>
      <c r="I124" s="444"/>
      <c r="J124" s="444"/>
      <c r="K124" s="444"/>
      <c r="L124" s="444"/>
      <c r="M124" s="444"/>
      <c r="N124" s="445"/>
      <c r="O124" s="348"/>
      <c r="P124" s="348"/>
      <c r="Q124" s="348"/>
      <c r="R124" s="348"/>
      <c r="S124" s="348"/>
      <c r="T124" s="348"/>
      <c r="U124" s="348"/>
      <c r="V124" s="348"/>
      <c r="W124" s="348"/>
      <c r="X124" s="348"/>
      <c r="Y124" s="348"/>
      <c r="Z124" s="348"/>
    </row>
    <row r="125" ht="18.0" customHeight="1">
      <c r="A125" s="339"/>
      <c r="B125" s="420" t="s">
        <v>604</v>
      </c>
      <c r="C125" s="568"/>
      <c r="D125" s="568"/>
      <c r="E125" s="568"/>
      <c r="F125" s="568"/>
      <c r="G125" s="568"/>
      <c r="H125" s="568"/>
      <c r="I125" s="568"/>
      <c r="J125" s="568"/>
      <c r="K125" s="568"/>
      <c r="L125" s="568"/>
      <c r="M125" s="568"/>
      <c r="N125" s="569"/>
      <c r="O125" s="348"/>
      <c r="P125" s="348"/>
      <c r="Q125" s="348"/>
      <c r="R125" s="348"/>
      <c r="S125" s="348"/>
      <c r="T125" s="348"/>
      <c r="U125" s="348"/>
      <c r="V125" s="348"/>
      <c r="W125" s="348"/>
      <c r="X125" s="348"/>
      <c r="Y125" s="348"/>
      <c r="Z125" s="348"/>
    </row>
    <row r="126" ht="14.25" customHeight="1">
      <c r="A126" s="339"/>
      <c r="B126" s="570" t="s">
        <v>605</v>
      </c>
      <c r="N126" s="571"/>
      <c r="O126" s="348"/>
      <c r="P126" s="348"/>
      <c r="Q126" s="348"/>
      <c r="R126" s="348"/>
      <c r="S126" s="348"/>
      <c r="T126" s="348"/>
      <c r="U126" s="348"/>
      <c r="V126" s="348"/>
      <c r="W126" s="348"/>
      <c r="X126" s="348"/>
      <c r="Y126" s="348"/>
      <c r="Z126" s="348"/>
    </row>
    <row r="127" ht="14.25" customHeight="1">
      <c r="A127" s="339"/>
      <c r="B127" s="572"/>
      <c r="N127" s="571"/>
      <c r="O127" s="348"/>
      <c r="P127" s="348"/>
      <c r="Q127" s="348"/>
      <c r="R127" s="348"/>
      <c r="S127" s="348"/>
      <c r="T127" s="348"/>
      <c r="U127" s="348"/>
      <c r="V127" s="348"/>
      <c r="W127" s="348"/>
      <c r="X127" s="348"/>
      <c r="Y127" s="348"/>
      <c r="Z127" s="348"/>
    </row>
    <row r="128" ht="21.0" customHeight="1">
      <c r="A128" s="339"/>
      <c r="B128" s="570" t="s">
        <v>606</v>
      </c>
      <c r="N128" s="571"/>
      <c r="O128" s="348"/>
      <c r="P128" s="348"/>
      <c r="Q128" s="348"/>
      <c r="R128" s="348"/>
      <c r="S128" s="348"/>
      <c r="T128" s="348"/>
      <c r="U128" s="348"/>
      <c r="V128" s="348"/>
      <c r="W128" s="348"/>
      <c r="X128" s="348"/>
      <c r="Y128" s="348"/>
      <c r="Z128" s="348"/>
    </row>
    <row r="129" ht="9.75" customHeight="1">
      <c r="A129" s="339"/>
      <c r="B129" s="572"/>
      <c r="N129" s="571"/>
      <c r="O129" s="348"/>
      <c r="P129" s="348"/>
      <c r="Q129" s="348"/>
      <c r="R129" s="348"/>
      <c r="S129" s="348"/>
      <c r="T129" s="348"/>
      <c r="U129" s="348"/>
      <c r="V129" s="348"/>
      <c r="W129" s="348"/>
      <c r="X129" s="348"/>
      <c r="Y129" s="348"/>
      <c r="Z129" s="348"/>
    </row>
    <row r="130" ht="5.25" customHeight="1">
      <c r="A130" s="339"/>
      <c r="B130" s="573"/>
      <c r="C130" s="574"/>
      <c r="D130" s="574"/>
      <c r="E130" s="574"/>
      <c r="F130" s="574"/>
      <c r="G130" s="574"/>
      <c r="H130" s="574"/>
      <c r="I130" s="574"/>
      <c r="J130" s="574"/>
      <c r="K130" s="574"/>
      <c r="L130" s="574"/>
      <c r="M130" s="574"/>
      <c r="N130" s="575"/>
      <c r="O130" s="348"/>
      <c r="P130" s="348"/>
      <c r="Q130" s="348"/>
      <c r="R130" s="348"/>
      <c r="S130" s="348"/>
      <c r="T130" s="348"/>
      <c r="U130" s="348"/>
      <c r="V130" s="348"/>
      <c r="W130" s="348"/>
      <c r="X130" s="348"/>
      <c r="Y130" s="348"/>
      <c r="Z130" s="348"/>
    </row>
    <row r="131" ht="5.25" customHeight="1">
      <c r="A131" s="339"/>
      <c r="B131" s="573"/>
      <c r="C131" s="574"/>
      <c r="D131" s="574"/>
      <c r="E131" s="574"/>
      <c r="F131" s="574"/>
      <c r="G131" s="574"/>
      <c r="H131" s="574"/>
      <c r="I131" s="574"/>
      <c r="J131" s="574"/>
      <c r="K131" s="574"/>
      <c r="L131" s="574"/>
      <c r="M131" s="574"/>
      <c r="N131" s="575"/>
      <c r="O131" s="348"/>
      <c r="P131" s="348"/>
      <c r="Q131" s="348"/>
      <c r="R131" s="348"/>
      <c r="S131" s="348"/>
      <c r="T131" s="348"/>
      <c r="U131" s="348"/>
      <c r="V131" s="348"/>
      <c r="W131" s="348"/>
      <c r="X131" s="348"/>
      <c r="Y131" s="348"/>
      <c r="Z131" s="348"/>
    </row>
    <row r="132" ht="9.75" customHeight="1">
      <c r="A132" s="339"/>
      <c r="B132" s="573"/>
      <c r="C132" s="574"/>
      <c r="D132" s="574"/>
      <c r="E132" s="574"/>
      <c r="F132" s="574"/>
      <c r="G132" s="574"/>
      <c r="H132" s="574"/>
      <c r="I132" s="574"/>
      <c r="J132" s="574"/>
      <c r="K132" s="574"/>
      <c r="L132" s="574"/>
      <c r="M132" s="574"/>
      <c r="N132" s="575"/>
      <c r="O132" s="348"/>
      <c r="P132" s="348"/>
      <c r="Q132" s="348"/>
      <c r="R132" s="348"/>
      <c r="S132" s="348"/>
      <c r="T132" s="348"/>
      <c r="U132" s="348"/>
      <c r="V132" s="348"/>
      <c r="W132" s="348"/>
      <c r="X132" s="348"/>
      <c r="Y132" s="348"/>
      <c r="Z132" s="348"/>
    </row>
    <row r="133" ht="14.25" customHeight="1">
      <c r="A133" s="339"/>
      <c r="B133" s="427"/>
      <c r="C133" s="568"/>
      <c r="D133" s="568"/>
      <c r="E133" s="568"/>
      <c r="F133" s="568"/>
      <c r="G133" s="568"/>
      <c r="H133" s="568"/>
      <c r="I133" s="568"/>
      <c r="J133" s="568"/>
      <c r="K133" s="568"/>
      <c r="L133" s="568"/>
      <c r="M133" s="568"/>
      <c r="N133" s="569"/>
      <c r="O133" s="348"/>
      <c r="P133" s="348"/>
      <c r="Q133" s="348"/>
      <c r="R133" s="348"/>
      <c r="S133" s="348"/>
      <c r="T133" s="348"/>
      <c r="U133" s="348"/>
      <c r="V133" s="348"/>
      <c r="W133" s="348"/>
      <c r="X133" s="348"/>
      <c r="Y133" s="348"/>
      <c r="Z133" s="348"/>
    </row>
    <row r="134" ht="14.25" customHeight="1">
      <c r="A134" s="339"/>
      <c r="B134" s="443"/>
      <c r="C134" s="444"/>
      <c r="D134" s="444"/>
      <c r="E134" s="444" t="s">
        <v>599</v>
      </c>
      <c r="F134" s="558"/>
      <c r="G134" s="558"/>
      <c r="H134" s="444"/>
      <c r="I134" s="444"/>
      <c r="J134" s="444"/>
      <c r="K134" s="444"/>
      <c r="L134" s="444"/>
      <c r="M134" s="444"/>
      <c r="N134" s="445"/>
      <c r="O134" s="348"/>
      <c r="P134" s="348"/>
      <c r="Q134" s="348"/>
      <c r="R134" s="348"/>
      <c r="S134" s="348"/>
      <c r="T134" s="348"/>
      <c r="U134" s="348"/>
      <c r="V134" s="348"/>
      <c r="W134" s="348"/>
      <c r="X134" s="348"/>
      <c r="Y134" s="348"/>
      <c r="Z134" s="348"/>
    </row>
    <row r="135" ht="14.25" customHeight="1">
      <c r="A135" s="339"/>
      <c r="B135" s="443"/>
      <c r="C135" s="444"/>
      <c r="D135" s="444"/>
      <c r="E135" s="576" t="s">
        <v>600</v>
      </c>
      <c r="F135" s="444"/>
      <c r="G135" s="444"/>
      <c r="H135" s="576"/>
      <c r="I135" s="576"/>
      <c r="J135" s="576"/>
      <c r="K135" s="444"/>
      <c r="L135" s="444"/>
      <c r="M135" s="444"/>
      <c r="N135" s="445"/>
      <c r="O135" s="348"/>
      <c r="P135" s="348"/>
      <c r="Q135" s="348"/>
      <c r="R135" s="348"/>
      <c r="S135" s="348"/>
      <c r="T135" s="348"/>
      <c r="U135" s="348"/>
      <c r="V135" s="348"/>
      <c r="W135" s="348"/>
      <c r="X135" s="348"/>
      <c r="Y135" s="348"/>
      <c r="Z135" s="348"/>
    </row>
    <row r="136" ht="14.25" customHeight="1">
      <c r="A136" s="339"/>
      <c r="B136" s="443"/>
      <c r="C136" s="444"/>
      <c r="D136" s="444"/>
      <c r="E136" s="577" t="s">
        <v>607</v>
      </c>
      <c r="F136" s="444"/>
      <c r="G136" s="444"/>
      <c r="H136" s="577"/>
      <c r="I136" s="577"/>
      <c r="J136" s="577"/>
      <c r="K136" s="444"/>
      <c r="L136" s="444"/>
      <c r="M136" s="444"/>
      <c r="N136" s="445"/>
      <c r="O136" s="348"/>
      <c r="P136" s="348"/>
      <c r="Q136" s="348"/>
      <c r="R136" s="348"/>
      <c r="S136" s="348"/>
      <c r="T136" s="348"/>
      <c r="U136" s="348"/>
      <c r="V136" s="348"/>
      <c r="W136" s="348"/>
      <c r="X136" s="348"/>
      <c r="Y136" s="348"/>
      <c r="Z136" s="348"/>
    </row>
    <row r="137" ht="14.25" customHeight="1">
      <c r="A137" s="339"/>
      <c r="B137" s="578"/>
      <c r="C137" s="568"/>
      <c r="D137" s="568"/>
      <c r="E137" s="444" t="s">
        <v>602</v>
      </c>
      <c r="F137" s="444"/>
      <c r="G137" s="444"/>
      <c r="H137" s="444"/>
      <c r="I137" s="444"/>
      <c r="J137" s="444"/>
      <c r="K137" s="568"/>
      <c r="L137" s="568"/>
      <c r="M137" s="568"/>
      <c r="N137" s="569"/>
      <c r="O137" s="348"/>
      <c r="P137" s="348"/>
      <c r="Q137" s="348"/>
      <c r="R137" s="348"/>
      <c r="S137" s="348"/>
      <c r="T137" s="348"/>
      <c r="U137" s="348"/>
      <c r="V137" s="348"/>
      <c r="W137" s="348"/>
      <c r="X137" s="348"/>
      <c r="Y137" s="348"/>
      <c r="Z137" s="348"/>
    </row>
    <row r="138" ht="12.75" customHeight="1">
      <c r="A138" s="339"/>
      <c r="B138" s="578"/>
      <c r="C138" s="568"/>
      <c r="D138" s="568"/>
      <c r="E138" s="568"/>
      <c r="F138" s="444"/>
      <c r="G138" s="444"/>
      <c r="H138" s="444"/>
      <c r="I138" s="444"/>
      <c r="J138" s="444"/>
      <c r="K138" s="568"/>
      <c r="L138" s="568"/>
      <c r="M138" s="568"/>
      <c r="N138" s="569"/>
      <c r="O138" s="348"/>
      <c r="P138" s="348"/>
      <c r="Q138" s="348"/>
      <c r="R138" s="348"/>
      <c r="S138" s="348"/>
      <c r="T138" s="348"/>
      <c r="U138" s="348"/>
      <c r="V138" s="348"/>
      <c r="W138" s="348"/>
      <c r="X138" s="348"/>
      <c r="Y138" s="348"/>
      <c r="Z138" s="348"/>
    </row>
    <row r="139" ht="24.75" customHeight="1">
      <c r="A139" s="339"/>
      <c r="B139" s="579" t="s">
        <v>608</v>
      </c>
      <c r="N139" s="571"/>
      <c r="O139" s="348"/>
      <c r="P139" s="348"/>
      <c r="Q139" s="348"/>
      <c r="R139" s="348"/>
      <c r="S139" s="348"/>
      <c r="T139" s="348"/>
      <c r="U139" s="348"/>
      <c r="V139" s="348"/>
      <c r="W139" s="348"/>
      <c r="X139" s="348"/>
      <c r="Y139" s="348"/>
      <c r="Z139" s="348"/>
    </row>
    <row r="140" ht="7.5" customHeight="1">
      <c r="A140" s="339"/>
      <c r="B140" s="580"/>
      <c r="C140" s="581"/>
      <c r="D140" s="581"/>
      <c r="E140" s="582"/>
      <c r="F140" s="582"/>
      <c r="G140" s="582"/>
      <c r="H140" s="582"/>
      <c r="I140" s="582"/>
      <c r="J140" s="582"/>
      <c r="K140" s="582"/>
      <c r="L140" s="582"/>
      <c r="M140" s="582"/>
      <c r="N140" s="583"/>
      <c r="O140" s="348"/>
      <c r="P140" s="348"/>
      <c r="Q140" s="348"/>
      <c r="R140" s="348"/>
      <c r="S140" s="348"/>
      <c r="T140" s="348"/>
      <c r="U140" s="348"/>
      <c r="V140" s="348"/>
      <c r="W140" s="348"/>
      <c r="X140" s="348"/>
      <c r="Y140" s="348"/>
      <c r="Z140" s="348"/>
    </row>
    <row r="141" ht="14.25" customHeight="1">
      <c r="A141" s="348"/>
      <c r="B141" s="348"/>
      <c r="C141" s="348"/>
      <c r="D141" s="348"/>
      <c r="E141" s="348"/>
      <c r="F141" s="348"/>
      <c r="G141" s="348"/>
      <c r="H141" s="348"/>
      <c r="I141" s="348"/>
      <c r="J141" s="348"/>
      <c r="K141" s="348"/>
      <c r="L141" s="348"/>
      <c r="M141" s="348"/>
      <c r="N141" s="348"/>
      <c r="O141" s="348"/>
      <c r="P141" s="348"/>
      <c r="Q141" s="348"/>
      <c r="R141" s="348"/>
      <c r="S141" s="348"/>
      <c r="T141" s="348"/>
      <c r="U141" s="348"/>
      <c r="V141" s="348"/>
      <c r="W141" s="348"/>
      <c r="X141" s="348"/>
      <c r="Y141" s="348"/>
      <c r="Z141" s="348"/>
    </row>
    <row r="142" ht="14.25" customHeight="1">
      <c r="A142" s="348"/>
      <c r="B142" s="348"/>
      <c r="C142" s="348"/>
      <c r="D142" s="348"/>
      <c r="E142" s="348"/>
      <c r="F142" s="348"/>
      <c r="G142" s="348"/>
      <c r="H142" s="348"/>
      <c r="I142" s="348"/>
      <c r="J142" s="348"/>
      <c r="K142" s="348"/>
      <c r="L142" s="348"/>
      <c r="M142" s="348"/>
      <c r="N142" s="348"/>
      <c r="O142" s="348"/>
      <c r="P142" s="348"/>
      <c r="Q142" s="348"/>
      <c r="R142" s="348"/>
      <c r="S142" s="348"/>
      <c r="T142" s="348"/>
      <c r="U142" s="348"/>
      <c r="V142" s="348"/>
      <c r="W142" s="348"/>
      <c r="X142" s="348"/>
      <c r="Y142" s="348"/>
      <c r="Z142" s="348"/>
    </row>
    <row r="143" ht="14.25" customHeight="1">
      <c r="A143" s="348"/>
      <c r="B143" s="348"/>
      <c r="C143" s="348"/>
      <c r="D143" s="348"/>
      <c r="E143" s="348"/>
      <c r="F143" s="348"/>
      <c r="G143" s="348"/>
      <c r="H143" s="348"/>
      <c r="I143" s="348"/>
      <c r="J143" s="348"/>
      <c r="K143" s="348"/>
      <c r="L143" s="348"/>
      <c r="M143" s="348"/>
      <c r="N143" s="348"/>
      <c r="O143" s="348"/>
      <c r="P143" s="348"/>
      <c r="Q143" s="348"/>
      <c r="R143" s="348"/>
      <c r="S143" s="348"/>
      <c r="T143" s="348"/>
      <c r="U143" s="348"/>
      <c r="V143" s="348"/>
      <c r="W143" s="348"/>
      <c r="X143" s="348"/>
      <c r="Y143" s="348"/>
      <c r="Z143" s="348"/>
    </row>
    <row r="144" ht="14.25" customHeight="1">
      <c r="A144" s="348"/>
      <c r="B144" s="348"/>
      <c r="C144" s="348"/>
      <c r="D144" s="348"/>
      <c r="E144" s="348"/>
      <c r="F144" s="348"/>
      <c r="G144" s="348"/>
      <c r="H144" s="348"/>
      <c r="I144" s="348"/>
      <c r="J144" s="348"/>
      <c r="K144" s="348"/>
      <c r="L144" s="348"/>
      <c r="M144" s="348"/>
      <c r="N144" s="348"/>
      <c r="O144" s="348"/>
      <c r="P144" s="348"/>
      <c r="Q144" s="348"/>
      <c r="R144" s="348"/>
      <c r="S144" s="348"/>
      <c r="T144" s="348"/>
      <c r="U144" s="348"/>
      <c r="V144" s="348"/>
      <c r="W144" s="348"/>
      <c r="X144" s="348"/>
      <c r="Y144" s="348"/>
      <c r="Z144" s="348"/>
    </row>
    <row r="145" ht="14.25" customHeight="1">
      <c r="A145" s="348"/>
      <c r="B145" s="348"/>
      <c r="C145" s="348"/>
      <c r="D145" s="348"/>
      <c r="E145" s="348"/>
      <c r="F145" s="348"/>
      <c r="G145" s="348"/>
      <c r="H145" s="348"/>
      <c r="I145" s="348"/>
      <c r="J145" s="348"/>
      <c r="K145" s="348"/>
      <c r="L145" s="348"/>
      <c r="M145" s="348"/>
      <c r="N145" s="348"/>
      <c r="O145" s="348"/>
      <c r="P145" s="348"/>
      <c r="Q145" s="348"/>
      <c r="R145" s="348"/>
      <c r="S145" s="348"/>
      <c r="T145" s="348"/>
      <c r="U145" s="348"/>
      <c r="V145" s="348"/>
      <c r="W145" s="348"/>
      <c r="X145" s="348"/>
      <c r="Y145" s="348"/>
      <c r="Z145" s="348"/>
    </row>
    <row r="146" ht="14.25" customHeight="1">
      <c r="A146" s="348"/>
      <c r="B146" s="348"/>
      <c r="C146" s="348"/>
      <c r="D146" s="348"/>
      <c r="E146" s="348"/>
      <c r="F146" s="348"/>
      <c r="G146" s="348"/>
      <c r="H146" s="348"/>
      <c r="I146" s="348"/>
      <c r="J146" s="348"/>
      <c r="K146" s="348"/>
      <c r="L146" s="348"/>
      <c r="M146" s="348"/>
      <c r="N146" s="348"/>
      <c r="O146" s="348"/>
      <c r="P146" s="348"/>
      <c r="Q146" s="348"/>
      <c r="R146" s="348"/>
      <c r="S146" s="348"/>
      <c r="T146" s="348"/>
      <c r="U146" s="348"/>
      <c r="V146" s="348"/>
      <c r="W146" s="348"/>
      <c r="X146" s="348"/>
      <c r="Y146" s="348"/>
      <c r="Z146" s="348"/>
    </row>
    <row r="147" ht="14.25" customHeight="1">
      <c r="A147" s="348"/>
      <c r="B147" s="348"/>
      <c r="C147" s="348"/>
      <c r="D147" s="348"/>
      <c r="E147" s="348"/>
      <c r="F147" s="348"/>
      <c r="G147" s="348"/>
      <c r="H147" s="348"/>
      <c r="I147" s="348"/>
      <c r="J147" s="348"/>
      <c r="K147" s="348"/>
      <c r="L147" s="348"/>
      <c r="M147" s="348"/>
      <c r="N147" s="348"/>
      <c r="O147" s="348"/>
      <c r="P147" s="348"/>
      <c r="Q147" s="348"/>
      <c r="R147" s="348"/>
      <c r="S147" s="348"/>
      <c r="T147" s="348"/>
      <c r="U147" s="348"/>
      <c r="V147" s="348"/>
      <c r="W147" s="348"/>
      <c r="X147" s="348"/>
      <c r="Y147" s="348"/>
      <c r="Z147" s="348"/>
    </row>
    <row r="148" ht="14.25" customHeight="1">
      <c r="A148" s="348"/>
      <c r="B148" s="348"/>
      <c r="C148" s="348"/>
      <c r="D148" s="348"/>
      <c r="E148" s="348"/>
      <c r="F148" s="348"/>
      <c r="G148" s="348"/>
      <c r="H148" s="348"/>
      <c r="I148" s="348"/>
      <c r="J148" s="348"/>
      <c r="K148" s="348"/>
      <c r="L148" s="348"/>
      <c r="M148" s="348"/>
      <c r="N148" s="348"/>
      <c r="O148" s="348"/>
      <c r="P148" s="348"/>
      <c r="Q148" s="348"/>
      <c r="R148" s="348"/>
      <c r="S148" s="348"/>
      <c r="T148" s="348"/>
      <c r="U148" s="348"/>
      <c r="V148" s="348"/>
      <c r="W148" s="348"/>
      <c r="X148" s="348"/>
      <c r="Y148" s="348"/>
      <c r="Z148" s="348"/>
    </row>
    <row r="149" ht="14.25" customHeight="1">
      <c r="A149" s="348"/>
      <c r="B149" s="348"/>
      <c r="C149" s="348"/>
      <c r="D149" s="348"/>
      <c r="E149" s="348"/>
      <c r="F149" s="348"/>
      <c r="G149" s="348"/>
      <c r="H149" s="348"/>
      <c r="I149" s="348"/>
      <c r="J149" s="348"/>
      <c r="K149" s="348"/>
      <c r="L149" s="348"/>
      <c r="M149" s="348"/>
      <c r="N149" s="348"/>
      <c r="O149" s="348"/>
      <c r="P149" s="348"/>
      <c r="Q149" s="348"/>
      <c r="R149" s="348"/>
      <c r="S149" s="348"/>
      <c r="T149" s="348"/>
      <c r="U149" s="348"/>
      <c r="V149" s="348"/>
      <c r="W149" s="348"/>
      <c r="X149" s="348"/>
      <c r="Y149" s="348"/>
      <c r="Z149" s="348"/>
    </row>
    <row r="150" ht="14.25" customHeight="1">
      <c r="A150" s="348"/>
      <c r="B150" s="348"/>
      <c r="C150" s="348"/>
      <c r="D150" s="348"/>
      <c r="E150" s="348"/>
      <c r="F150" s="348"/>
      <c r="G150" s="348"/>
      <c r="H150" s="348"/>
      <c r="I150" s="348"/>
      <c r="J150" s="348"/>
      <c r="K150" s="348"/>
      <c r="L150" s="348"/>
      <c r="M150" s="348"/>
      <c r="N150" s="348"/>
      <c r="O150" s="348"/>
      <c r="P150" s="348"/>
      <c r="Q150" s="348"/>
      <c r="R150" s="348"/>
      <c r="S150" s="348"/>
      <c r="T150" s="348"/>
      <c r="U150" s="348"/>
      <c r="V150" s="348"/>
      <c r="W150" s="348"/>
      <c r="X150" s="348"/>
      <c r="Y150" s="348"/>
      <c r="Z150" s="348"/>
    </row>
    <row r="151" ht="14.25" customHeight="1">
      <c r="A151" s="348"/>
      <c r="B151" s="348"/>
      <c r="C151" s="348"/>
      <c r="D151" s="348"/>
      <c r="E151" s="348"/>
      <c r="F151" s="348"/>
      <c r="G151" s="348"/>
      <c r="H151" s="348"/>
      <c r="I151" s="348"/>
      <c r="J151" s="348"/>
      <c r="K151" s="348"/>
      <c r="L151" s="348"/>
      <c r="M151" s="348"/>
      <c r="N151" s="348"/>
      <c r="O151" s="348"/>
      <c r="P151" s="348"/>
      <c r="Q151" s="348"/>
      <c r="R151" s="348"/>
      <c r="S151" s="348"/>
      <c r="T151" s="348"/>
      <c r="U151" s="348"/>
      <c r="V151" s="348"/>
      <c r="W151" s="348"/>
      <c r="X151" s="348"/>
      <c r="Y151" s="348"/>
      <c r="Z151" s="348"/>
    </row>
    <row r="152" ht="14.25" customHeight="1">
      <c r="A152" s="348"/>
      <c r="B152" s="348"/>
      <c r="C152" s="348"/>
      <c r="D152" s="348"/>
      <c r="E152" s="348"/>
      <c r="F152" s="348"/>
      <c r="G152" s="348"/>
      <c r="H152" s="348"/>
      <c r="I152" s="348"/>
      <c r="J152" s="348"/>
      <c r="K152" s="348"/>
      <c r="L152" s="348"/>
      <c r="M152" s="348"/>
      <c r="N152" s="348"/>
      <c r="O152" s="348"/>
      <c r="P152" s="348"/>
      <c r="Q152" s="348"/>
      <c r="R152" s="348"/>
      <c r="S152" s="348"/>
      <c r="T152" s="348"/>
      <c r="U152" s="348"/>
      <c r="V152" s="348"/>
      <c r="W152" s="348"/>
      <c r="X152" s="348"/>
      <c r="Y152" s="348"/>
      <c r="Z152" s="348"/>
    </row>
    <row r="153" ht="14.25" customHeight="1">
      <c r="A153" s="348"/>
      <c r="B153" s="348"/>
      <c r="C153" s="348"/>
      <c r="D153" s="348"/>
      <c r="E153" s="348"/>
      <c r="F153" s="348"/>
      <c r="G153" s="348"/>
      <c r="H153" s="348"/>
      <c r="I153" s="348"/>
      <c r="J153" s="348"/>
      <c r="K153" s="348"/>
      <c r="L153" s="348"/>
      <c r="M153" s="348"/>
      <c r="N153" s="348"/>
      <c r="O153" s="348"/>
      <c r="P153" s="348"/>
      <c r="Q153" s="348"/>
      <c r="R153" s="348"/>
      <c r="S153" s="348"/>
      <c r="T153" s="348"/>
      <c r="U153" s="348"/>
      <c r="V153" s="348"/>
      <c r="W153" s="348"/>
      <c r="X153" s="348"/>
      <c r="Y153" s="348"/>
      <c r="Z153" s="348"/>
    </row>
    <row r="154" ht="14.25" customHeight="1">
      <c r="A154" s="348"/>
      <c r="B154" s="348"/>
      <c r="C154" s="348"/>
      <c r="D154" s="348"/>
      <c r="E154" s="348"/>
      <c r="F154" s="348"/>
      <c r="G154" s="348"/>
      <c r="H154" s="348"/>
      <c r="I154" s="348"/>
      <c r="J154" s="348"/>
      <c r="K154" s="348"/>
      <c r="L154" s="348"/>
      <c r="M154" s="348"/>
      <c r="N154" s="348"/>
      <c r="O154" s="348"/>
      <c r="P154" s="348"/>
      <c r="Q154" s="348"/>
      <c r="R154" s="348"/>
      <c r="S154" s="348"/>
      <c r="T154" s="348"/>
      <c r="U154" s="348"/>
      <c r="V154" s="348"/>
      <c r="W154" s="348"/>
      <c r="X154" s="348"/>
      <c r="Y154" s="348"/>
      <c r="Z154" s="348"/>
    </row>
    <row r="155" ht="14.25" customHeight="1">
      <c r="A155" s="348"/>
      <c r="B155" s="348"/>
      <c r="C155" s="348"/>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row>
    <row r="156" ht="14.25" customHeight="1">
      <c r="A156" s="348"/>
      <c r="B156" s="348"/>
      <c r="C156" s="348"/>
      <c r="D156" s="348"/>
      <c r="E156" s="348"/>
      <c r="F156" s="348"/>
      <c r="G156" s="348"/>
      <c r="H156" s="348"/>
      <c r="I156" s="348"/>
      <c r="J156" s="348"/>
      <c r="K156" s="348"/>
      <c r="L156" s="348"/>
      <c r="M156" s="348"/>
      <c r="N156" s="348"/>
      <c r="O156" s="348"/>
      <c r="P156" s="348"/>
      <c r="Q156" s="348"/>
      <c r="R156" s="348"/>
      <c r="S156" s="348"/>
      <c r="T156" s="348"/>
      <c r="U156" s="348"/>
      <c r="V156" s="348"/>
      <c r="W156" s="348"/>
      <c r="X156" s="348"/>
      <c r="Y156" s="348"/>
      <c r="Z156" s="348"/>
    </row>
    <row r="157" ht="14.25" customHeight="1">
      <c r="A157" s="348"/>
      <c r="B157" s="348"/>
      <c r="C157" s="348"/>
      <c r="D157" s="348"/>
      <c r="E157" s="348"/>
      <c r="F157" s="348"/>
      <c r="G157" s="348"/>
      <c r="H157" s="348"/>
      <c r="I157" s="348"/>
      <c r="J157" s="348"/>
      <c r="K157" s="348"/>
      <c r="L157" s="348"/>
      <c r="M157" s="348"/>
      <c r="N157" s="348"/>
      <c r="O157" s="348"/>
      <c r="P157" s="348"/>
      <c r="Q157" s="348"/>
      <c r="R157" s="348"/>
      <c r="S157" s="348"/>
      <c r="T157" s="348"/>
      <c r="U157" s="348"/>
      <c r="V157" s="348"/>
      <c r="W157" s="348"/>
      <c r="X157" s="348"/>
      <c r="Y157" s="348"/>
      <c r="Z157" s="348"/>
    </row>
    <row r="158" ht="14.25" customHeight="1">
      <c r="A158" s="348"/>
      <c r="B158" s="348"/>
      <c r="C158" s="348"/>
      <c r="D158" s="348"/>
      <c r="E158" s="348"/>
      <c r="F158" s="348"/>
      <c r="G158" s="348"/>
      <c r="H158" s="348"/>
      <c r="I158" s="348"/>
      <c r="J158" s="348"/>
      <c r="K158" s="348"/>
      <c r="L158" s="348"/>
      <c r="M158" s="348"/>
      <c r="N158" s="348"/>
      <c r="O158" s="348"/>
      <c r="P158" s="348"/>
      <c r="Q158" s="348"/>
      <c r="R158" s="348"/>
      <c r="S158" s="348"/>
      <c r="T158" s="348"/>
      <c r="U158" s="348"/>
      <c r="V158" s="348"/>
      <c r="W158" s="348"/>
      <c r="X158" s="348"/>
      <c r="Y158" s="348"/>
      <c r="Z158" s="348"/>
    </row>
    <row r="159" ht="14.25" customHeight="1">
      <c r="A159" s="348"/>
      <c r="B159" s="348"/>
      <c r="C159" s="348"/>
      <c r="D159" s="348"/>
      <c r="E159" s="348"/>
      <c r="F159" s="348"/>
      <c r="G159" s="348"/>
      <c r="H159" s="348"/>
      <c r="I159" s="348"/>
      <c r="J159" s="348"/>
      <c r="K159" s="348"/>
      <c r="L159" s="348"/>
      <c r="M159" s="348"/>
      <c r="N159" s="348"/>
      <c r="O159" s="348"/>
      <c r="P159" s="348"/>
      <c r="Q159" s="348"/>
      <c r="R159" s="348"/>
      <c r="S159" s="348"/>
      <c r="T159" s="348"/>
      <c r="U159" s="348"/>
      <c r="V159" s="348"/>
      <c r="W159" s="348"/>
      <c r="X159" s="348"/>
      <c r="Y159" s="348"/>
      <c r="Z159" s="348"/>
    </row>
    <row r="160" ht="14.25" customHeight="1">
      <c r="A160" s="348"/>
      <c r="B160" s="348"/>
      <c r="C160" s="348"/>
      <c r="D160" s="348"/>
      <c r="E160" s="348"/>
      <c r="F160" s="348"/>
      <c r="G160" s="348"/>
      <c r="H160" s="348"/>
      <c r="I160" s="348"/>
      <c r="J160" s="348"/>
      <c r="K160" s="348"/>
      <c r="L160" s="348"/>
      <c r="M160" s="348"/>
      <c r="N160" s="348"/>
      <c r="O160" s="348"/>
      <c r="P160" s="348"/>
      <c r="Q160" s="348"/>
      <c r="R160" s="348"/>
      <c r="S160" s="348"/>
      <c r="T160" s="348"/>
      <c r="U160" s="348"/>
      <c r="V160" s="348"/>
      <c r="W160" s="348"/>
      <c r="X160" s="348"/>
      <c r="Y160" s="348"/>
      <c r="Z160" s="348"/>
    </row>
    <row r="161" ht="14.25" customHeight="1">
      <c r="A161" s="348"/>
      <c r="B161" s="348"/>
      <c r="C161" s="348"/>
      <c r="D161" s="348"/>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row>
    <row r="162" ht="14.25" customHeight="1">
      <c r="A162" s="348"/>
      <c r="B162" s="348"/>
      <c r="C162" s="348"/>
      <c r="D162" s="348"/>
      <c r="E162" s="348"/>
      <c r="F162" s="348"/>
      <c r="G162" s="348"/>
      <c r="H162" s="348"/>
      <c r="I162" s="348"/>
      <c r="J162" s="348"/>
      <c r="K162" s="348"/>
      <c r="L162" s="348"/>
      <c r="M162" s="348"/>
      <c r="N162" s="348"/>
      <c r="O162" s="348"/>
      <c r="P162" s="348"/>
      <c r="Q162" s="348"/>
      <c r="R162" s="348"/>
      <c r="S162" s="348"/>
      <c r="T162" s="348"/>
      <c r="U162" s="348"/>
      <c r="V162" s="348"/>
      <c r="W162" s="348"/>
      <c r="X162" s="348"/>
      <c r="Y162" s="348"/>
      <c r="Z162" s="348"/>
    </row>
    <row r="163" ht="14.25" customHeight="1">
      <c r="A163" s="348"/>
      <c r="B163" s="348"/>
      <c r="C163" s="348"/>
      <c r="D163" s="348"/>
      <c r="E163" s="348"/>
      <c r="F163" s="348"/>
      <c r="G163" s="348"/>
      <c r="H163" s="348"/>
      <c r="I163" s="348"/>
      <c r="J163" s="348"/>
      <c r="K163" s="348"/>
      <c r="L163" s="348"/>
      <c r="M163" s="348"/>
      <c r="N163" s="348"/>
      <c r="O163" s="348"/>
      <c r="P163" s="348"/>
      <c r="Q163" s="348"/>
      <c r="R163" s="348"/>
      <c r="S163" s="348"/>
      <c r="T163" s="348"/>
      <c r="U163" s="348"/>
      <c r="V163" s="348"/>
      <c r="W163" s="348"/>
      <c r="X163" s="348"/>
      <c r="Y163" s="348"/>
      <c r="Z163" s="348"/>
    </row>
    <row r="164" ht="14.25" customHeight="1">
      <c r="A164" s="348"/>
      <c r="B164" s="348"/>
      <c r="C164" s="348"/>
      <c r="D164" s="348"/>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row>
    <row r="165" ht="14.25" customHeight="1">
      <c r="A165" s="348"/>
      <c r="B165" s="348"/>
      <c r="C165" s="348"/>
      <c r="D165" s="348"/>
      <c r="E165" s="348"/>
      <c r="F165" s="348"/>
      <c r="G165" s="348"/>
      <c r="H165" s="348"/>
      <c r="I165" s="348"/>
      <c r="J165" s="348"/>
      <c r="K165" s="348"/>
      <c r="L165" s="348"/>
      <c r="M165" s="348"/>
      <c r="N165" s="348"/>
      <c r="O165" s="348"/>
      <c r="P165" s="348"/>
      <c r="Q165" s="348"/>
      <c r="R165" s="348"/>
      <c r="S165" s="348"/>
      <c r="T165" s="348"/>
      <c r="U165" s="348"/>
      <c r="V165" s="348"/>
      <c r="W165" s="348"/>
      <c r="X165" s="348"/>
      <c r="Y165" s="348"/>
      <c r="Z165" s="348"/>
    </row>
    <row r="166" ht="14.25" customHeight="1">
      <c r="A166" s="348"/>
      <c r="B166" s="348"/>
      <c r="C166" s="348"/>
      <c r="D166" s="348"/>
      <c r="E166" s="348"/>
      <c r="F166" s="348"/>
      <c r="G166" s="348"/>
      <c r="H166" s="348"/>
      <c r="I166" s="348"/>
      <c r="J166" s="348"/>
      <c r="K166" s="348"/>
      <c r="L166" s="348"/>
      <c r="M166" s="348"/>
      <c r="N166" s="348"/>
      <c r="O166" s="348"/>
      <c r="P166" s="348"/>
      <c r="Q166" s="348"/>
      <c r="R166" s="348"/>
      <c r="S166" s="348"/>
      <c r="T166" s="348"/>
      <c r="U166" s="348"/>
      <c r="V166" s="348"/>
      <c r="W166" s="348"/>
      <c r="X166" s="348"/>
      <c r="Y166" s="348"/>
      <c r="Z166" s="348"/>
    </row>
    <row r="167" ht="14.25" customHeight="1">
      <c r="A167" s="348"/>
      <c r="B167" s="348"/>
      <c r="C167" s="348"/>
      <c r="D167" s="348"/>
      <c r="E167" s="348"/>
      <c r="F167" s="348"/>
      <c r="G167" s="348"/>
      <c r="H167" s="348"/>
      <c r="I167" s="348"/>
      <c r="J167" s="348"/>
      <c r="K167" s="348"/>
      <c r="L167" s="348"/>
      <c r="M167" s="348"/>
      <c r="N167" s="348"/>
      <c r="O167" s="348"/>
      <c r="P167" s="348"/>
      <c r="Q167" s="348"/>
      <c r="R167" s="348"/>
      <c r="S167" s="348"/>
      <c r="T167" s="348"/>
      <c r="U167" s="348"/>
      <c r="V167" s="348"/>
      <c r="W167" s="348"/>
      <c r="X167" s="348"/>
      <c r="Y167" s="348"/>
      <c r="Z167" s="348"/>
    </row>
    <row r="168" ht="14.25" customHeight="1">
      <c r="A168" s="348"/>
      <c r="B168" s="348"/>
      <c r="C168" s="348"/>
      <c r="D168" s="348"/>
      <c r="E168" s="348"/>
      <c r="F168" s="348"/>
      <c r="G168" s="348"/>
      <c r="H168" s="348"/>
      <c r="I168" s="348"/>
      <c r="J168" s="348"/>
      <c r="K168" s="348"/>
      <c r="L168" s="348"/>
      <c r="M168" s="348"/>
      <c r="N168" s="348"/>
      <c r="O168" s="348"/>
      <c r="P168" s="348"/>
      <c r="Q168" s="348"/>
      <c r="R168" s="348"/>
      <c r="S168" s="348"/>
      <c r="T168" s="348"/>
      <c r="U168" s="348"/>
      <c r="V168" s="348"/>
      <c r="W168" s="348"/>
      <c r="X168" s="348"/>
      <c r="Y168" s="348"/>
      <c r="Z168" s="348"/>
    </row>
    <row r="169" ht="14.25" customHeight="1">
      <c r="A169" s="348"/>
      <c r="B169" s="348"/>
      <c r="C169" s="348"/>
      <c r="D169" s="348"/>
      <c r="E169" s="348"/>
      <c r="F169" s="348"/>
      <c r="G169" s="348"/>
      <c r="H169" s="348"/>
      <c r="I169" s="348"/>
      <c r="J169" s="348"/>
      <c r="K169" s="348"/>
      <c r="L169" s="348"/>
      <c r="M169" s="348"/>
      <c r="N169" s="348"/>
      <c r="O169" s="348"/>
      <c r="P169" s="348"/>
      <c r="Q169" s="348"/>
      <c r="R169" s="348"/>
      <c r="S169" s="348"/>
      <c r="T169" s="348"/>
      <c r="U169" s="348"/>
      <c r="V169" s="348"/>
      <c r="W169" s="348"/>
      <c r="X169" s="348"/>
      <c r="Y169" s="348"/>
      <c r="Z169" s="348"/>
    </row>
    <row r="170" ht="14.25" customHeight="1">
      <c r="A170" s="348"/>
      <c r="B170" s="348"/>
      <c r="C170" s="348"/>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row>
    <row r="171" ht="14.25" customHeight="1">
      <c r="A171" s="348"/>
      <c r="B171" s="348"/>
      <c r="C171" s="348"/>
      <c r="D171" s="348"/>
      <c r="E171" s="348"/>
      <c r="F171" s="348"/>
      <c r="G171" s="348"/>
      <c r="H171" s="348"/>
      <c r="I171" s="348"/>
      <c r="J171" s="348"/>
      <c r="K171" s="348"/>
      <c r="L171" s="348"/>
      <c r="M171" s="348"/>
      <c r="N171" s="348"/>
      <c r="O171" s="348"/>
      <c r="P171" s="348"/>
      <c r="Q171" s="348"/>
      <c r="R171" s="348"/>
      <c r="S171" s="348"/>
      <c r="T171" s="348"/>
      <c r="U171" s="348"/>
      <c r="V171" s="348"/>
      <c r="W171" s="348"/>
      <c r="X171" s="348"/>
      <c r="Y171" s="348"/>
      <c r="Z171" s="348"/>
    </row>
    <row r="172" ht="14.25" customHeight="1">
      <c r="A172" s="348"/>
      <c r="B172" s="348"/>
      <c r="C172" s="348"/>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row>
    <row r="173" ht="14.25" customHeight="1">
      <c r="A173" s="348"/>
      <c r="B173" s="348"/>
      <c r="C173" s="348"/>
      <c r="D173" s="348"/>
      <c r="E173" s="348"/>
      <c r="F173" s="348"/>
      <c r="G173" s="348"/>
      <c r="H173" s="348"/>
      <c r="I173" s="348"/>
      <c r="J173" s="348"/>
      <c r="K173" s="348"/>
      <c r="L173" s="348"/>
      <c r="M173" s="348"/>
      <c r="N173" s="348"/>
      <c r="O173" s="348"/>
      <c r="P173" s="348"/>
      <c r="Q173" s="348"/>
      <c r="R173" s="348"/>
      <c r="S173" s="348"/>
      <c r="T173" s="348"/>
      <c r="U173" s="348"/>
      <c r="V173" s="348"/>
      <c r="W173" s="348"/>
      <c r="X173" s="348"/>
      <c r="Y173" s="348"/>
      <c r="Z173" s="348"/>
    </row>
    <row r="174" ht="14.25" customHeight="1">
      <c r="A174" s="348"/>
      <c r="B174" s="348"/>
      <c r="C174" s="348"/>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row>
    <row r="175" ht="14.25" customHeight="1">
      <c r="A175" s="348"/>
      <c r="B175" s="348"/>
      <c r="C175" s="348"/>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row>
    <row r="176" ht="14.25" customHeight="1">
      <c r="A176" s="348"/>
      <c r="B176" s="348"/>
      <c r="C176" s="348"/>
      <c r="D176" s="348"/>
      <c r="E176" s="348"/>
      <c r="F176" s="348"/>
      <c r="G176" s="348"/>
      <c r="H176" s="348"/>
      <c r="I176" s="348"/>
      <c r="J176" s="348"/>
      <c r="K176" s="348"/>
      <c r="L176" s="348"/>
      <c r="M176" s="348"/>
      <c r="N176" s="348"/>
      <c r="O176" s="348"/>
      <c r="P176" s="348"/>
      <c r="Q176" s="348"/>
      <c r="R176" s="348"/>
      <c r="S176" s="348"/>
      <c r="T176" s="348"/>
      <c r="U176" s="348"/>
      <c r="V176" s="348"/>
      <c r="W176" s="348"/>
      <c r="X176" s="348"/>
      <c r="Y176" s="348"/>
      <c r="Z176" s="348"/>
    </row>
    <row r="177" ht="14.25" customHeight="1">
      <c r="A177" s="348"/>
      <c r="B177" s="348"/>
      <c r="C177" s="348"/>
      <c r="D177" s="348"/>
      <c r="E177" s="348"/>
      <c r="F177" s="348"/>
      <c r="G177" s="348"/>
      <c r="H177" s="348"/>
      <c r="I177" s="348"/>
      <c r="J177" s="348"/>
      <c r="K177" s="348"/>
      <c r="L177" s="348"/>
      <c r="M177" s="348"/>
      <c r="N177" s="348"/>
      <c r="O177" s="348"/>
      <c r="P177" s="348"/>
      <c r="Q177" s="348"/>
      <c r="R177" s="348"/>
      <c r="S177" s="348"/>
      <c r="T177" s="348"/>
      <c r="U177" s="348"/>
      <c r="V177" s="348"/>
      <c r="W177" s="348"/>
      <c r="X177" s="348"/>
      <c r="Y177" s="348"/>
      <c r="Z177" s="348"/>
    </row>
    <row r="178" ht="14.25" customHeight="1">
      <c r="A178" s="348"/>
      <c r="B178" s="348"/>
      <c r="C178" s="348"/>
      <c r="D178" s="348"/>
      <c r="E178" s="348"/>
      <c r="F178" s="348"/>
      <c r="G178" s="348"/>
      <c r="H178" s="348"/>
      <c r="I178" s="348"/>
      <c r="J178" s="348"/>
      <c r="K178" s="348"/>
      <c r="L178" s="348"/>
      <c r="M178" s="348"/>
      <c r="N178" s="348"/>
      <c r="O178" s="348"/>
      <c r="P178" s="348"/>
      <c r="Q178" s="348"/>
      <c r="R178" s="348"/>
      <c r="S178" s="348"/>
      <c r="T178" s="348"/>
      <c r="U178" s="348"/>
      <c r="V178" s="348"/>
      <c r="W178" s="348"/>
      <c r="X178" s="348"/>
      <c r="Y178" s="348"/>
      <c r="Z178" s="348"/>
    </row>
    <row r="179" ht="14.25" customHeight="1">
      <c r="A179" s="348"/>
      <c r="B179" s="348"/>
      <c r="C179" s="348"/>
      <c r="D179" s="348"/>
      <c r="E179" s="348"/>
      <c r="F179" s="348"/>
      <c r="G179" s="348"/>
      <c r="H179" s="348"/>
      <c r="I179" s="348"/>
      <c r="J179" s="348"/>
      <c r="K179" s="348"/>
      <c r="L179" s="348"/>
      <c r="M179" s="348"/>
      <c r="N179" s="348"/>
      <c r="O179" s="348"/>
      <c r="P179" s="348"/>
      <c r="Q179" s="348"/>
      <c r="R179" s="348"/>
      <c r="S179" s="348"/>
      <c r="T179" s="348"/>
      <c r="U179" s="348"/>
      <c r="V179" s="348"/>
      <c r="W179" s="348"/>
      <c r="X179" s="348"/>
      <c r="Y179" s="348"/>
      <c r="Z179" s="348"/>
    </row>
    <row r="180" ht="14.25" customHeight="1">
      <c r="A180" s="348"/>
      <c r="B180" s="348"/>
      <c r="C180" s="348"/>
      <c r="D180" s="348"/>
      <c r="E180" s="348"/>
      <c r="F180" s="348"/>
      <c r="G180" s="348"/>
      <c r="H180" s="348"/>
      <c r="I180" s="348"/>
      <c r="J180" s="348"/>
      <c r="K180" s="348"/>
      <c r="L180" s="348"/>
      <c r="M180" s="348"/>
      <c r="N180" s="348"/>
      <c r="O180" s="348"/>
      <c r="P180" s="348"/>
      <c r="Q180" s="348"/>
      <c r="R180" s="348"/>
      <c r="S180" s="348"/>
      <c r="T180" s="348"/>
      <c r="U180" s="348"/>
      <c r="V180" s="348"/>
      <c r="W180" s="348"/>
      <c r="X180" s="348"/>
      <c r="Y180" s="348"/>
      <c r="Z180" s="348"/>
    </row>
    <row r="181" ht="14.25" customHeight="1">
      <c r="A181" s="348"/>
      <c r="B181" s="348"/>
      <c r="C181" s="348"/>
      <c r="D181" s="348"/>
      <c r="E181" s="348"/>
      <c r="F181" s="348"/>
      <c r="G181" s="348"/>
      <c r="H181" s="348"/>
      <c r="I181" s="348"/>
      <c r="J181" s="348"/>
      <c r="K181" s="348"/>
      <c r="L181" s="348"/>
      <c r="M181" s="348"/>
      <c r="N181" s="348"/>
      <c r="O181" s="348"/>
      <c r="P181" s="348"/>
      <c r="Q181" s="348"/>
      <c r="R181" s="348"/>
      <c r="S181" s="348"/>
      <c r="T181" s="348"/>
      <c r="U181" s="348"/>
      <c r="V181" s="348"/>
      <c r="W181" s="348"/>
      <c r="X181" s="348"/>
      <c r="Y181" s="348"/>
      <c r="Z181" s="348"/>
    </row>
    <row r="182" ht="14.25" customHeight="1">
      <c r="A182" s="348"/>
      <c r="B182" s="348"/>
      <c r="C182" s="348"/>
      <c r="D182" s="348"/>
      <c r="E182" s="348"/>
      <c r="F182" s="348"/>
      <c r="G182" s="348"/>
      <c r="H182" s="348"/>
      <c r="I182" s="348"/>
      <c r="J182" s="348"/>
      <c r="K182" s="348"/>
      <c r="L182" s="348"/>
      <c r="M182" s="348"/>
      <c r="N182" s="348"/>
      <c r="O182" s="348"/>
      <c r="P182" s="348"/>
      <c r="Q182" s="348"/>
      <c r="R182" s="348"/>
      <c r="S182" s="348"/>
      <c r="T182" s="348"/>
      <c r="U182" s="348"/>
      <c r="V182" s="348"/>
      <c r="W182" s="348"/>
      <c r="X182" s="348"/>
      <c r="Y182" s="348"/>
      <c r="Z182" s="348"/>
    </row>
    <row r="183" ht="14.25" customHeight="1">
      <c r="A183" s="348"/>
      <c r="B183" s="348"/>
      <c r="C183" s="348"/>
      <c r="D183" s="348"/>
      <c r="E183" s="348"/>
      <c r="F183" s="348"/>
      <c r="G183" s="348"/>
      <c r="H183" s="348"/>
      <c r="I183" s="348"/>
      <c r="J183" s="348"/>
      <c r="K183" s="348"/>
      <c r="L183" s="348"/>
      <c r="M183" s="348"/>
      <c r="N183" s="348"/>
      <c r="O183" s="348"/>
      <c r="P183" s="348"/>
      <c r="Q183" s="348"/>
      <c r="R183" s="348"/>
      <c r="S183" s="348"/>
      <c r="T183" s="348"/>
      <c r="U183" s="348"/>
      <c r="V183" s="348"/>
      <c r="W183" s="348"/>
      <c r="X183" s="348"/>
      <c r="Y183" s="348"/>
      <c r="Z183" s="348"/>
    </row>
    <row r="184" ht="14.25" customHeight="1">
      <c r="A184" s="348"/>
      <c r="B184" s="348"/>
      <c r="C184" s="348"/>
      <c r="D184" s="348"/>
      <c r="E184" s="348"/>
      <c r="F184" s="348"/>
      <c r="G184" s="348"/>
      <c r="H184" s="348"/>
      <c r="I184" s="348"/>
      <c r="J184" s="348"/>
      <c r="K184" s="348"/>
      <c r="L184" s="348"/>
      <c r="M184" s="348"/>
      <c r="N184" s="348"/>
      <c r="O184" s="348"/>
      <c r="P184" s="348"/>
      <c r="Q184" s="348"/>
      <c r="R184" s="348"/>
      <c r="S184" s="348"/>
      <c r="T184" s="348"/>
      <c r="U184" s="348"/>
      <c r="V184" s="348"/>
      <c r="W184" s="348"/>
      <c r="X184" s="348"/>
      <c r="Y184" s="348"/>
      <c r="Z184" s="348"/>
    </row>
    <row r="185" ht="14.25" customHeight="1">
      <c r="A185" s="348"/>
      <c r="B185" s="348"/>
      <c r="C185" s="348"/>
      <c r="D185" s="348"/>
      <c r="E185" s="348"/>
      <c r="F185" s="348"/>
      <c r="G185" s="348"/>
      <c r="H185" s="348"/>
      <c r="I185" s="348"/>
      <c r="J185" s="348"/>
      <c r="K185" s="348"/>
      <c r="L185" s="348"/>
      <c r="M185" s="348"/>
      <c r="N185" s="348"/>
      <c r="O185" s="348"/>
      <c r="P185" s="348"/>
      <c r="Q185" s="348"/>
      <c r="R185" s="348"/>
      <c r="S185" s="348"/>
      <c r="T185" s="348"/>
      <c r="U185" s="348"/>
      <c r="V185" s="348"/>
      <c r="W185" s="348"/>
      <c r="X185" s="348"/>
      <c r="Y185" s="348"/>
      <c r="Z185" s="348"/>
    </row>
    <row r="186" ht="14.25" customHeight="1">
      <c r="A186" s="348"/>
      <c r="B186" s="348"/>
      <c r="C186" s="348"/>
      <c r="D186" s="348"/>
      <c r="E186" s="348"/>
      <c r="F186" s="348"/>
      <c r="G186" s="348"/>
      <c r="H186" s="348"/>
      <c r="I186" s="348"/>
      <c r="J186" s="348"/>
      <c r="K186" s="348"/>
      <c r="L186" s="348"/>
      <c r="M186" s="348"/>
      <c r="N186" s="348"/>
      <c r="O186" s="348"/>
      <c r="P186" s="348"/>
      <c r="Q186" s="348"/>
      <c r="R186" s="348"/>
      <c r="S186" s="348"/>
      <c r="T186" s="348"/>
      <c r="U186" s="348"/>
      <c r="V186" s="348"/>
      <c r="W186" s="348"/>
      <c r="X186" s="348"/>
      <c r="Y186" s="348"/>
      <c r="Z186" s="348"/>
    </row>
    <row r="187" ht="14.25" customHeight="1">
      <c r="A187" s="348"/>
      <c r="B187" s="348"/>
      <c r="C187" s="348"/>
      <c r="D187" s="348"/>
      <c r="E187" s="348"/>
      <c r="F187" s="348"/>
      <c r="G187" s="348"/>
      <c r="H187" s="348"/>
      <c r="I187" s="348"/>
      <c r="J187" s="348"/>
      <c r="K187" s="348"/>
      <c r="L187" s="348"/>
      <c r="M187" s="348"/>
      <c r="N187" s="348"/>
      <c r="O187" s="348"/>
      <c r="P187" s="348"/>
      <c r="Q187" s="348"/>
      <c r="R187" s="348"/>
      <c r="S187" s="348"/>
      <c r="T187" s="348"/>
      <c r="U187" s="348"/>
      <c r="V187" s="348"/>
      <c r="W187" s="348"/>
      <c r="X187" s="348"/>
      <c r="Y187" s="348"/>
      <c r="Z187" s="348"/>
    </row>
    <row r="188" ht="14.25" customHeight="1">
      <c r="A188" s="348"/>
      <c r="B188" s="348"/>
      <c r="C188" s="348"/>
      <c r="D188" s="348"/>
      <c r="E188" s="348"/>
      <c r="F188" s="348"/>
      <c r="G188" s="348"/>
      <c r="H188" s="348"/>
      <c r="I188" s="348"/>
      <c r="J188" s="348"/>
      <c r="K188" s="348"/>
      <c r="L188" s="348"/>
      <c r="M188" s="348"/>
      <c r="N188" s="348"/>
      <c r="O188" s="348"/>
      <c r="P188" s="348"/>
      <c r="Q188" s="348"/>
      <c r="R188" s="348"/>
      <c r="S188" s="348"/>
      <c r="T188" s="348"/>
      <c r="U188" s="348"/>
      <c r="V188" s="348"/>
      <c r="W188" s="348"/>
      <c r="X188" s="348"/>
      <c r="Y188" s="348"/>
      <c r="Z188" s="348"/>
    </row>
    <row r="189" ht="14.25" customHeight="1">
      <c r="A189" s="348"/>
      <c r="B189" s="348"/>
      <c r="C189" s="348"/>
      <c r="D189" s="348"/>
      <c r="E189" s="348"/>
      <c r="F189" s="348"/>
      <c r="G189" s="348"/>
      <c r="H189" s="348"/>
      <c r="I189" s="348"/>
      <c r="J189" s="348"/>
      <c r="K189" s="348"/>
      <c r="L189" s="348"/>
      <c r="M189" s="348"/>
      <c r="N189" s="348"/>
      <c r="O189" s="348"/>
      <c r="P189" s="348"/>
      <c r="Q189" s="348"/>
      <c r="R189" s="348"/>
      <c r="S189" s="348"/>
      <c r="T189" s="348"/>
      <c r="U189" s="348"/>
      <c r="V189" s="348"/>
      <c r="W189" s="348"/>
      <c r="X189" s="348"/>
      <c r="Y189" s="348"/>
      <c r="Z189" s="348"/>
    </row>
    <row r="190" ht="14.25" customHeight="1">
      <c r="A190" s="348"/>
      <c r="B190" s="348"/>
      <c r="C190" s="348"/>
      <c r="D190" s="348"/>
      <c r="E190" s="348"/>
      <c r="F190" s="348"/>
      <c r="G190" s="348"/>
      <c r="H190" s="348"/>
      <c r="I190" s="348"/>
      <c r="J190" s="348"/>
      <c r="K190" s="348"/>
      <c r="L190" s="348"/>
      <c r="M190" s="348"/>
      <c r="N190" s="348"/>
      <c r="O190" s="348"/>
      <c r="P190" s="348"/>
      <c r="Q190" s="348"/>
      <c r="R190" s="348"/>
      <c r="S190" s="348"/>
      <c r="T190" s="348"/>
      <c r="U190" s="348"/>
      <c r="V190" s="348"/>
      <c r="W190" s="348"/>
      <c r="X190" s="348"/>
      <c r="Y190" s="348"/>
      <c r="Z190" s="348"/>
    </row>
    <row r="191" ht="14.25" customHeight="1">
      <c r="A191" s="348"/>
      <c r="B191" s="348"/>
      <c r="C191" s="348"/>
      <c r="D191" s="348"/>
      <c r="E191" s="348"/>
      <c r="F191" s="348"/>
      <c r="G191" s="348"/>
      <c r="H191" s="348"/>
      <c r="I191" s="348"/>
      <c r="J191" s="348"/>
      <c r="K191" s="348"/>
      <c r="L191" s="348"/>
      <c r="M191" s="348"/>
      <c r="N191" s="348"/>
      <c r="O191" s="348"/>
      <c r="P191" s="348"/>
      <c r="Q191" s="348"/>
      <c r="R191" s="348"/>
      <c r="S191" s="348"/>
      <c r="T191" s="348"/>
      <c r="U191" s="348"/>
      <c r="V191" s="348"/>
      <c r="W191" s="348"/>
      <c r="X191" s="348"/>
      <c r="Y191" s="348"/>
      <c r="Z191" s="348"/>
    </row>
    <row r="192" ht="14.25" customHeight="1">
      <c r="A192" s="348"/>
      <c r="B192" s="348"/>
      <c r="C192" s="348"/>
      <c r="D192" s="348"/>
      <c r="E192" s="348"/>
      <c r="F192" s="348"/>
      <c r="G192" s="348"/>
      <c r="H192" s="348"/>
      <c r="I192" s="348"/>
      <c r="J192" s="348"/>
      <c r="K192" s="348"/>
      <c r="L192" s="348"/>
      <c r="M192" s="348"/>
      <c r="N192" s="348"/>
      <c r="O192" s="348"/>
      <c r="P192" s="348"/>
      <c r="Q192" s="348"/>
      <c r="R192" s="348"/>
      <c r="S192" s="348"/>
      <c r="T192" s="348"/>
      <c r="U192" s="348"/>
      <c r="V192" s="348"/>
      <c r="W192" s="348"/>
      <c r="X192" s="348"/>
      <c r="Y192" s="348"/>
      <c r="Z192" s="348"/>
    </row>
    <row r="193" ht="14.25" customHeight="1">
      <c r="A193" s="348"/>
      <c r="B193" s="348"/>
      <c r="C193" s="348"/>
      <c r="D193" s="348"/>
      <c r="E193" s="348"/>
      <c r="F193" s="348"/>
      <c r="G193" s="348"/>
      <c r="H193" s="348"/>
      <c r="I193" s="348"/>
      <c r="J193" s="348"/>
      <c r="K193" s="348"/>
      <c r="L193" s="348"/>
      <c r="M193" s="348"/>
      <c r="N193" s="348"/>
      <c r="O193" s="348"/>
      <c r="P193" s="348"/>
      <c r="Q193" s="348"/>
      <c r="R193" s="348"/>
      <c r="S193" s="348"/>
      <c r="T193" s="348"/>
      <c r="U193" s="348"/>
      <c r="V193" s="348"/>
      <c r="W193" s="348"/>
      <c r="X193" s="348"/>
      <c r="Y193" s="348"/>
      <c r="Z193" s="348"/>
    </row>
    <row r="194" ht="14.25" customHeight="1">
      <c r="A194" s="348"/>
      <c r="B194" s="348"/>
      <c r="C194" s="348"/>
      <c r="D194" s="348"/>
      <c r="E194" s="348"/>
      <c r="F194" s="348"/>
      <c r="G194" s="348"/>
      <c r="H194" s="348"/>
      <c r="I194" s="348"/>
      <c r="J194" s="348"/>
      <c r="K194" s="348"/>
      <c r="L194" s="348"/>
      <c r="M194" s="348"/>
      <c r="N194" s="348"/>
      <c r="O194" s="348"/>
      <c r="P194" s="348"/>
      <c r="Q194" s="348"/>
      <c r="R194" s="348"/>
      <c r="S194" s="348"/>
      <c r="T194" s="348"/>
      <c r="U194" s="348"/>
      <c r="V194" s="348"/>
      <c r="W194" s="348"/>
      <c r="X194" s="348"/>
      <c r="Y194" s="348"/>
      <c r="Z194" s="348"/>
    </row>
    <row r="195" ht="14.25" customHeight="1">
      <c r="A195" s="348"/>
      <c r="B195" s="348"/>
      <c r="C195" s="348"/>
      <c r="D195" s="348"/>
      <c r="E195" s="348"/>
      <c r="F195" s="348"/>
      <c r="G195" s="348"/>
      <c r="H195" s="348"/>
      <c r="I195" s="348"/>
      <c r="J195" s="348"/>
      <c r="K195" s="348"/>
      <c r="L195" s="348"/>
      <c r="M195" s="348"/>
      <c r="N195" s="348"/>
      <c r="O195" s="348"/>
      <c r="P195" s="348"/>
      <c r="Q195" s="348"/>
      <c r="R195" s="348"/>
      <c r="S195" s="348"/>
      <c r="T195" s="348"/>
      <c r="U195" s="348"/>
      <c r="V195" s="348"/>
      <c r="W195" s="348"/>
      <c r="X195" s="348"/>
      <c r="Y195" s="348"/>
      <c r="Z195" s="348"/>
    </row>
    <row r="196" ht="14.25" customHeight="1">
      <c r="A196" s="348"/>
      <c r="B196" s="348"/>
      <c r="C196" s="348"/>
      <c r="D196" s="348"/>
      <c r="E196" s="348"/>
      <c r="F196" s="348"/>
      <c r="G196" s="348"/>
      <c r="H196" s="348"/>
      <c r="I196" s="348"/>
      <c r="J196" s="348"/>
      <c r="K196" s="348"/>
      <c r="L196" s="348"/>
      <c r="M196" s="348"/>
      <c r="N196" s="348"/>
      <c r="O196" s="348"/>
      <c r="P196" s="348"/>
      <c r="Q196" s="348"/>
      <c r="R196" s="348"/>
      <c r="S196" s="348"/>
      <c r="T196" s="348"/>
      <c r="U196" s="348"/>
      <c r="V196" s="348"/>
      <c r="W196" s="348"/>
      <c r="X196" s="348"/>
      <c r="Y196" s="348"/>
      <c r="Z196" s="348"/>
    </row>
    <row r="197" ht="14.25" customHeight="1">
      <c r="A197" s="348"/>
      <c r="B197" s="348"/>
      <c r="C197" s="348"/>
      <c r="D197" s="348"/>
      <c r="E197" s="348"/>
      <c r="F197" s="348"/>
      <c r="G197" s="348"/>
      <c r="H197" s="348"/>
      <c r="I197" s="348"/>
      <c r="J197" s="348"/>
      <c r="K197" s="348"/>
      <c r="L197" s="348"/>
      <c r="M197" s="348"/>
      <c r="N197" s="348"/>
      <c r="O197" s="348"/>
      <c r="P197" s="348"/>
      <c r="Q197" s="348"/>
      <c r="R197" s="348"/>
      <c r="S197" s="348"/>
      <c r="T197" s="348"/>
      <c r="U197" s="348"/>
      <c r="V197" s="348"/>
      <c r="W197" s="348"/>
      <c r="X197" s="348"/>
      <c r="Y197" s="348"/>
      <c r="Z197" s="348"/>
    </row>
    <row r="198" ht="14.25" customHeight="1">
      <c r="A198" s="348"/>
      <c r="B198" s="348"/>
      <c r="C198" s="348"/>
      <c r="D198" s="348"/>
      <c r="E198" s="348"/>
      <c r="F198" s="348"/>
      <c r="G198" s="348"/>
      <c r="H198" s="348"/>
      <c r="I198" s="348"/>
      <c r="J198" s="348"/>
      <c r="K198" s="348"/>
      <c r="L198" s="348"/>
      <c r="M198" s="348"/>
      <c r="N198" s="348"/>
      <c r="O198" s="348"/>
      <c r="P198" s="348"/>
      <c r="Q198" s="348"/>
      <c r="R198" s="348"/>
      <c r="S198" s="348"/>
      <c r="T198" s="348"/>
      <c r="U198" s="348"/>
      <c r="V198" s="348"/>
      <c r="W198" s="348"/>
      <c r="X198" s="348"/>
      <c r="Y198" s="348"/>
      <c r="Z198" s="348"/>
    </row>
    <row r="199" ht="14.25" customHeight="1">
      <c r="A199" s="348"/>
      <c r="B199" s="348"/>
      <c r="C199" s="348"/>
      <c r="D199" s="348"/>
      <c r="E199" s="348"/>
      <c r="F199" s="348"/>
      <c r="G199" s="348"/>
      <c r="H199" s="348"/>
      <c r="I199" s="348"/>
      <c r="J199" s="348"/>
      <c r="K199" s="348"/>
      <c r="L199" s="348"/>
      <c r="M199" s="348"/>
      <c r="N199" s="348"/>
      <c r="O199" s="348"/>
      <c r="P199" s="348"/>
      <c r="Q199" s="348"/>
      <c r="R199" s="348"/>
      <c r="S199" s="348"/>
      <c r="T199" s="348"/>
      <c r="U199" s="348"/>
      <c r="V199" s="348"/>
      <c r="W199" s="348"/>
      <c r="X199" s="348"/>
      <c r="Y199" s="348"/>
      <c r="Z199" s="348"/>
    </row>
    <row r="200" ht="14.25" customHeight="1">
      <c r="A200" s="348"/>
      <c r="B200" s="348"/>
      <c r="C200" s="348"/>
      <c r="D200" s="348"/>
      <c r="E200" s="348"/>
      <c r="F200" s="348"/>
      <c r="G200" s="348"/>
      <c r="H200" s="348"/>
      <c r="I200" s="348"/>
      <c r="J200" s="348"/>
      <c r="K200" s="348"/>
      <c r="L200" s="348"/>
      <c r="M200" s="348"/>
      <c r="N200" s="348"/>
      <c r="O200" s="348"/>
      <c r="P200" s="348"/>
      <c r="Q200" s="348"/>
      <c r="R200" s="348"/>
      <c r="S200" s="348"/>
      <c r="T200" s="348"/>
      <c r="U200" s="348"/>
      <c r="V200" s="348"/>
      <c r="W200" s="348"/>
      <c r="X200" s="348"/>
      <c r="Y200" s="348"/>
      <c r="Z200" s="348"/>
    </row>
    <row r="201" ht="14.25" customHeight="1">
      <c r="A201" s="348"/>
      <c r="B201" s="348"/>
      <c r="C201" s="348"/>
      <c r="D201" s="348"/>
      <c r="E201" s="348"/>
      <c r="F201" s="348"/>
      <c r="G201" s="348"/>
      <c r="H201" s="348"/>
      <c r="I201" s="348"/>
      <c r="J201" s="348"/>
      <c r="K201" s="348"/>
      <c r="L201" s="348"/>
      <c r="M201" s="348"/>
      <c r="N201" s="348"/>
      <c r="O201" s="348"/>
      <c r="P201" s="348"/>
      <c r="Q201" s="348"/>
      <c r="R201" s="348"/>
      <c r="S201" s="348"/>
      <c r="T201" s="348"/>
      <c r="U201" s="348"/>
      <c r="V201" s="348"/>
      <c r="W201" s="348"/>
      <c r="X201" s="348"/>
      <c r="Y201" s="348"/>
      <c r="Z201" s="348"/>
    </row>
    <row r="202" ht="14.25" customHeight="1">
      <c r="A202" s="348"/>
      <c r="B202" s="348"/>
      <c r="C202" s="348"/>
      <c r="D202" s="348"/>
      <c r="E202" s="348"/>
      <c r="F202" s="348"/>
      <c r="G202" s="348"/>
      <c r="H202" s="348"/>
      <c r="I202" s="348"/>
      <c r="J202" s="348"/>
      <c r="K202" s="348"/>
      <c r="L202" s="348"/>
      <c r="M202" s="348"/>
      <c r="N202" s="348"/>
      <c r="O202" s="348"/>
      <c r="P202" s="348"/>
      <c r="Q202" s="348"/>
      <c r="R202" s="348"/>
      <c r="S202" s="348"/>
      <c r="T202" s="348"/>
      <c r="U202" s="348"/>
      <c r="V202" s="348"/>
      <c r="W202" s="348"/>
      <c r="X202" s="348"/>
      <c r="Y202" s="348"/>
      <c r="Z202" s="348"/>
    </row>
    <row r="203" ht="14.25" customHeight="1">
      <c r="A203" s="348"/>
      <c r="B203" s="348"/>
      <c r="C203" s="348"/>
      <c r="D203" s="348"/>
      <c r="E203" s="348"/>
      <c r="F203" s="348"/>
      <c r="G203" s="348"/>
      <c r="H203" s="348"/>
      <c r="I203" s="348"/>
      <c r="J203" s="348"/>
      <c r="K203" s="348"/>
      <c r="L203" s="348"/>
      <c r="M203" s="348"/>
      <c r="N203" s="348"/>
      <c r="O203" s="348"/>
      <c r="P203" s="348"/>
      <c r="Q203" s="348"/>
      <c r="R203" s="348"/>
      <c r="S203" s="348"/>
      <c r="T203" s="348"/>
      <c r="U203" s="348"/>
      <c r="V203" s="348"/>
      <c r="W203" s="348"/>
      <c r="X203" s="348"/>
      <c r="Y203" s="348"/>
      <c r="Z203" s="348"/>
    </row>
    <row r="204" ht="14.25" customHeight="1">
      <c r="A204" s="348"/>
      <c r="B204" s="348"/>
      <c r="C204" s="348"/>
      <c r="D204" s="348"/>
      <c r="E204" s="348"/>
      <c r="F204" s="348"/>
      <c r="G204" s="348"/>
      <c r="H204" s="348"/>
      <c r="I204" s="348"/>
      <c r="J204" s="348"/>
      <c r="K204" s="348"/>
      <c r="L204" s="348"/>
      <c r="M204" s="348"/>
      <c r="N204" s="348"/>
      <c r="O204" s="348"/>
      <c r="P204" s="348"/>
      <c r="Q204" s="348"/>
      <c r="R204" s="348"/>
      <c r="S204" s="348"/>
      <c r="T204" s="348"/>
      <c r="U204" s="348"/>
      <c r="V204" s="348"/>
      <c r="W204" s="348"/>
      <c r="X204" s="348"/>
      <c r="Y204" s="348"/>
      <c r="Z204" s="348"/>
    </row>
    <row r="205" ht="14.25" customHeight="1">
      <c r="A205" s="348"/>
      <c r="B205" s="348"/>
      <c r="C205" s="348"/>
      <c r="D205" s="348"/>
      <c r="E205" s="348"/>
      <c r="F205" s="348"/>
      <c r="G205" s="348"/>
      <c r="H205" s="348"/>
      <c r="I205" s="348"/>
      <c r="J205" s="348"/>
      <c r="K205" s="348"/>
      <c r="L205" s="348"/>
      <c r="M205" s="348"/>
      <c r="N205" s="348"/>
      <c r="O205" s="348"/>
      <c r="P205" s="348"/>
      <c r="Q205" s="348"/>
      <c r="R205" s="348"/>
      <c r="S205" s="348"/>
      <c r="T205" s="348"/>
      <c r="U205" s="348"/>
      <c r="V205" s="348"/>
      <c r="W205" s="348"/>
      <c r="X205" s="348"/>
      <c r="Y205" s="348"/>
      <c r="Z205" s="348"/>
    </row>
    <row r="206" ht="14.25" customHeight="1">
      <c r="A206" s="348"/>
      <c r="B206" s="348"/>
      <c r="C206" s="348"/>
      <c r="D206" s="348"/>
      <c r="E206" s="348"/>
      <c r="F206" s="348"/>
      <c r="G206" s="348"/>
      <c r="H206" s="348"/>
      <c r="I206" s="348"/>
      <c r="J206" s="348"/>
      <c r="K206" s="348"/>
      <c r="L206" s="348"/>
      <c r="M206" s="348"/>
      <c r="N206" s="348"/>
      <c r="O206" s="348"/>
      <c r="P206" s="348"/>
      <c r="Q206" s="348"/>
      <c r="R206" s="348"/>
      <c r="S206" s="348"/>
      <c r="T206" s="348"/>
      <c r="U206" s="348"/>
      <c r="V206" s="348"/>
      <c r="W206" s="348"/>
      <c r="X206" s="348"/>
      <c r="Y206" s="348"/>
      <c r="Z206" s="348"/>
    </row>
    <row r="207" ht="14.25" customHeight="1">
      <c r="A207" s="348"/>
      <c r="B207" s="348"/>
      <c r="C207" s="348"/>
      <c r="D207" s="348"/>
      <c r="E207" s="348"/>
      <c r="F207" s="348"/>
      <c r="G207" s="348"/>
      <c r="H207" s="348"/>
      <c r="I207" s="348"/>
      <c r="J207" s="348"/>
      <c r="K207" s="348"/>
      <c r="L207" s="348"/>
      <c r="M207" s="348"/>
      <c r="N207" s="348"/>
      <c r="O207" s="348"/>
      <c r="P207" s="348"/>
      <c r="Q207" s="348"/>
      <c r="R207" s="348"/>
      <c r="S207" s="348"/>
      <c r="T207" s="348"/>
      <c r="U207" s="348"/>
      <c r="V207" s="348"/>
      <c r="W207" s="348"/>
      <c r="X207" s="348"/>
      <c r="Y207" s="348"/>
      <c r="Z207" s="348"/>
    </row>
    <row r="208" ht="14.25" customHeight="1">
      <c r="A208" s="348"/>
      <c r="B208" s="348"/>
      <c r="C208" s="348"/>
      <c r="D208" s="348"/>
      <c r="E208" s="348"/>
      <c r="F208" s="348"/>
      <c r="G208" s="348"/>
      <c r="H208" s="348"/>
      <c r="I208" s="348"/>
      <c r="J208" s="348"/>
      <c r="K208" s="348"/>
      <c r="L208" s="348"/>
      <c r="M208" s="348"/>
      <c r="N208" s="348"/>
      <c r="O208" s="348"/>
      <c r="P208" s="348"/>
      <c r="Q208" s="348"/>
      <c r="R208" s="348"/>
      <c r="S208" s="348"/>
      <c r="T208" s="348"/>
      <c r="U208" s="348"/>
      <c r="V208" s="348"/>
      <c r="W208" s="348"/>
      <c r="X208" s="348"/>
      <c r="Y208" s="348"/>
      <c r="Z208" s="348"/>
    </row>
    <row r="209" ht="14.25" customHeight="1">
      <c r="A209" s="348"/>
      <c r="B209" s="348"/>
      <c r="C209" s="348"/>
      <c r="D209" s="348"/>
      <c r="E209" s="348"/>
      <c r="F209" s="348"/>
      <c r="G209" s="348"/>
      <c r="H209" s="348"/>
      <c r="I209" s="348"/>
      <c r="J209" s="348"/>
      <c r="K209" s="348"/>
      <c r="L209" s="348"/>
      <c r="M209" s="348"/>
      <c r="N209" s="348"/>
      <c r="O209" s="348"/>
      <c r="P209" s="348"/>
      <c r="Q209" s="348"/>
      <c r="R209" s="348"/>
      <c r="S209" s="348"/>
      <c r="T209" s="348"/>
      <c r="U209" s="348"/>
      <c r="V209" s="348"/>
      <c r="W209" s="348"/>
      <c r="X209" s="348"/>
      <c r="Y209" s="348"/>
      <c r="Z209" s="348"/>
    </row>
    <row r="210" ht="14.25" customHeight="1">
      <c r="A210" s="348"/>
      <c r="B210" s="348"/>
      <c r="C210" s="348"/>
      <c r="D210" s="348"/>
      <c r="E210" s="348"/>
      <c r="F210" s="348"/>
      <c r="G210" s="348"/>
      <c r="H210" s="348"/>
      <c r="I210" s="348"/>
      <c r="J210" s="348"/>
      <c r="K210" s="348"/>
      <c r="L210" s="348"/>
      <c r="M210" s="348"/>
      <c r="N210" s="348"/>
      <c r="O210" s="348"/>
      <c r="P210" s="348"/>
      <c r="Q210" s="348"/>
      <c r="R210" s="348"/>
      <c r="S210" s="348"/>
      <c r="T210" s="348"/>
      <c r="U210" s="348"/>
      <c r="V210" s="348"/>
      <c r="W210" s="348"/>
      <c r="X210" s="348"/>
      <c r="Y210" s="348"/>
      <c r="Z210" s="348"/>
    </row>
    <row r="211" ht="14.25" customHeight="1">
      <c r="A211" s="348"/>
      <c r="B211" s="348"/>
      <c r="C211" s="348"/>
      <c r="D211" s="348"/>
      <c r="E211" s="348"/>
      <c r="F211" s="348"/>
      <c r="G211" s="348"/>
      <c r="H211" s="348"/>
      <c r="I211" s="348"/>
      <c r="J211" s="348"/>
      <c r="K211" s="348"/>
      <c r="L211" s="348"/>
      <c r="M211" s="348"/>
      <c r="N211" s="348"/>
      <c r="O211" s="348"/>
      <c r="P211" s="348"/>
      <c r="Q211" s="348"/>
      <c r="R211" s="348"/>
      <c r="S211" s="348"/>
      <c r="T211" s="348"/>
      <c r="U211" s="348"/>
      <c r="V211" s="348"/>
      <c r="W211" s="348"/>
      <c r="X211" s="348"/>
      <c r="Y211" s="348"/>
      <c r="Z211" s="348"/>
    </row>
    <row r="212" ht="14.25" customHeight="1">
      <c r="A212" s="348"/>
      <c r="B212" s="348"/>
      <c r="C212" s="348"/>
      <c r="D212" s="348"/>
      <c r="E212" s="348"/>
      <c r="F212" s="348"/>
      <c r="G212" s="348"/>
      <c r="H212" s="348"/>
      <c r="I212" s="348"/>
      <c r="J212" s="348"/>
      <c r="K212" s="348"/>
      <c r="L212" s="348"/>
      <c r="M212" s="348"/>
      <c r="N212" s="348"/>
      <c r="O212" s="348"/>
      <c r="P212" s="348"/>
      <c r="Q212" s="348"/>
      <c r="R212" s="348"/>
      <c r="S212" s="348"/>
      <c r="T212" s="348"/>
      <c r="U212" s="348"/>
      <c r="V212" s="348"/>
      <c r="W212" s="348"/>
      <c r="X212" s="348"/>
      <c r="Y212" s="348"/>
      <c r="Z212" s="348"/>
    </row>
    <row r="213" ht="14.25" customHeight="1">
      <c r="A213" s="348"/>
      <c r="B213" s="348"/>
      <c r="C213" s="348"/>
      <c r="D213" s="348"/>
      <c r="E213" s="348"/>
      <c r="F213" s="348"/>
      <c r="G213" s="348"/>
      <c r="H213" s="348"/>
      <c r="I213" s="348"/>
      <c r="J213" s="348"/>
      <c r="K213" s="348"/>
      <c r="L213" s="348"/>
      <c r="M213" s="348"/>
      <c r="N213" s="348"/>
      <c r="O213" s="348"/>
      <c r="P213" s="348"/>
      <c r="Q213" s="348"/>
      <c r="R213" s="348"/>
      <c r="S213" s="348"/>
      <c r="T213" s="348"/>
      <c r="U213" s="348"/>
      <c r="V213" s="348"/>
      <c r="W213" s="348"/>
      <c r="X213" s="348"/>
      <c r="Y213" s="348"/>
      <c r="Z213" s="348"/>
    </row>
    <row r="214" ht="14.25" customHeight="1">
      <c r="A214" s="348"/>
      <c r="B214" s="348"/>
      <c r="C214" s="348"/>
      <c r="D214" s="348"/>
      <c r="E214" s="348"/>
      <c r="F214" s="348"/>
      <c r="G214" s="348"/>
      <c r="H214" s="348"/>
      <c r="I214" s="348"/>
      <c r="J214" s="348"/>
      <c r="K214" s="348"/>
      <c r="L214" s="348"/>
      <c r="M214" s="348"/>
      <c r="N214" s="348"/>
      <c r="O214" s="348"/>
      <c r="P214" s="348"/>
      <c r="Q214" s="348"/>
      <c r="R214" s="348"/>
      <c r="S214" s="348"/>
      <c r="T214" s="348"/>
      <c r="U214" s="348"/>
      <c r="V214" s="348"/>
      <c r="W214" s="348"/>
      <c r="X214" s="348"/>
      <c r="Y214" s="348"/>
      <c r="Z214" s="348"/>
    </row>
    <row r="215" ht="14.25" customHeight="1">
      <c r="A215" s="348"/>
      <c r="B215" s="348"/>
      <c r="C215" s="348"/>
      <c r="D215" s="348"/>
      <c r="E215" s="348"/>
      <c r="F215" s="348"/>
      <c r="G215" s="348"/>
      <c r="H215" s="348"/>
      <c r="I215" s="348"/>
      <c r="J215" s="348"/>
      <c r="K215" s="348"/>
      <c r="L215" s="348"/>
      <c r="M215" s="348"/>
      <c r="N215" s="348"/>
      <c r="O215" s="348"/>
      <c r="P215" s="348"/>
      <c r="Q215" s="348"/>
      <c r="R215" s="348"/>
      <c r="S215" s="348"/>
      <c r="T215" s="348"/>
      <c r="U215" s="348"/>
      <c r="V215" s="348"/>
      <c r="W215" s="348"/>
      <c r="X215" s="348"/>
      <c r="Y215" s="348"/>
      <c r="Z215" s="348"/>
    </row>
    <row r="216" ht="14.25" customHeight="1">
      <c r="A216" s="348"/>
      <c r="B216" s="348"/>
      <c r="C216" s="348"/>
      <c r="D216" s="348"/>
      <c r="E216" s="348"/>
      <c r="F216" s="348"/>
      <c r="G216" s="348"/>
      <c r="H216" s="348"/>
      <c r="I216" s="348"/>
      <c r="J216" s="348"/>
      <c r="K216" s="348"/>
      <c r="L216" s="348"/>
      <c r="M216" s="348"/>
      <c r="N216" s="348"/>
      <c r="O216" s="348"/>
      <c r="P216" s="348"/>
      <c r="Q216" s="348"/>
      <c r="R216" s="348"/>
      <c r="S216" s="348"/>
      <c r="T216" s="348"/>
      <c r="U216" s="348"/>
      <c r="V216" s="348"/>
      <c r="W216" s="348"/>
      <c r="X216" s="348"/>
      <c r="Y216" s="348"/>
      <c r="Z216" s="348"/>
    </row>
    <row r="217" ht="14.25" customHeight="1">
      <c r="A217" s="348"/>
      <c r="B217" s="348"/>
      <c r="C217" s="348"/>
      <c r="D217" s="348"/>
      <c r="E217" s="348"/>
      <c r="F217" s="348"/>
      <c r="G217" s="348"/>
      <c r="H217" s="348"/>
      <c r="I217" s="348"/>
      <c r="J217" s="348"/>
      <c r="K217" s="348"/>
      <c r="L217" s="348"/>
      <c r="M217" s="348"/>
      <c r="N217" s="348"/>
      <c r="O217" s="348"/>
      <c r="P217" s="348"/>
      <c r="Q217" s="348"/>
      <c r="R217" s="348"/>
      <c r="S217" s="348"/>
      <c r="T217" s="348"/>
      <c r="U217" s="348"/>
      <c r="V217" s="348"/>
      <c r="W217" s="348"/>
      <c r="X217" s="348"/>
      <c r="Y217" s="348"/>
      <c r="Z217" s="348"/>
    </row>
    <row r="218" ht="14.25" customHeight="1">
      <c r="A218" s="348"/>
      <c r="B218" s="348"/>
      <c r="C218" s="348"/>
      <c r="D218" s="348"/>
      <c r="E218" s="348"/>
      <c r="F218" s="348"/>
      <c r="G218" s="348"/>
      <c r="H218" s="348"/>
      <c r="I218" s="348"/>
      <c r="J218" s="348"/>
      <c r="K218" s="348"/>
      <c r="L218" s="348"/>
      <c r="M218" s="348"/>
      <c r="N218" s="348"/>
      <c r="O218" s="348"/>
      <c r="P218" s="348"/>
      <c r="Q218" s="348"/>
      <c r="R218" s="348"/>
      <c r="S218" s="348"/>
      <c r="T218" s="348"/>
      <c r="U218" s="348"/>
      <c r="V218" s="348"/>
      <c r="W218" s="348"/>
      <c r="X218" s="348"/>
      <c r="Y218" s="348"/>
      <c r="Z218" s="348"/>
    </row>
    <row r="219" ht="14.25" customHeight="1">
      <c r="A219" s="348"/>
      <c r="B219" s="348"/>
      <c r="C219" s="348"/>
      <c r="D219" s="348"/>
      <c r="E219" s="348"/>
      <c r="F219" s="348"/>
      <c r="G219" s="348"/>
      <c r="H219" s="348"/>
      <c r="I219" s="348"/>
      <c r="J219" s="348"/>
      <c r="K219" s="348"/>
      <c r="L219" s="348"/>
      <c r="M219" s="348"/>
      <c r="N219" s="348"/>
      <c r="O219" s="348"/>
      <c r="P219" s="348"/>
      <c r="Q219" s="348"/>
      <c r="R219" s="348"/>
      <c r="S219" s="348"/>
      <c r="T219" s="348"/>
      <c r="U219" s="348"/>
      <c r="V219" s="348"/>
      <c r="W219" s="348"/>
      <c r="X219" s="348"/>
      <c r="Y219" s="348"/>
      <c r="Z219" s="348"/>
    </row>
    <row r="220" ht="14.25" customHeight="1">
      <c r="A220" s="348"/>
      <c r="B220" s="348"/>
      <c r="C220" s="348"/>
      <c r="D220" s="348"/>
      <c r="E220" s="348"/>
      <c r="F220" s="348"/>
      <c r="G220" s="348"/>
      <c r="H220" s="348"/>
      <c r="I220" s="348"/>
      <c r="J220" s="348"/>
      <c r="K220" s="348"/>
      <c r="L220" s="348"/>
      <c r="M220" s="348"/>
      <c r="N220" s="348"/>
      <c r="O220" s="348"/>
      <c r="P220" s="348"/>
      <c r="Q220" s="348"/>
      <c r="R220" s="348"/>
      <c r="S220" s="348"/>
      <c r="T220" s="348"/>
      <c r="U220" s="348"/>
      <c r="V220" s="348"/>
      <c r="W220" s="348"/>
      <c r="X220" s="348"/>
      <c r="Y220" s="348"/>
      <c r="Z220" s="348"/>
    </row>
    <row r="221" ht="14.25" customHeight="1">
      <c r="A221" s="348"/>
      <c r="B221" s="348"/>
      <c r="C221" s="348"/>
      <c r="D221" s="348"/>
      <c r="E221" s="348"/>
      <c r="F221" s="348"/>
      <c r="G221" s="348"/>
      <c r="H221" s="348"/>
      <c r="I221" s="348"/>
      <c r="J221" s="348"/>
      <c r="K221" s="348"/>
      <c r="L221" s="348"/>
      <c r="M221" s="348"/>
      <c r="N221" s="348"/>
      <c r="O221" s="348"/>
      <c r="P221" s="348"/>
      <c r="Q221" s="348"/>
      <c r="R221" s="348"/>
      <c r="S221" s="348"/>
      <c r="T221" s="348"/>
      <c r="U221" s="348"/>
      <c r="V221" s="348"/>
      <c r="W221" s="348"/>
      <c r="X221" s="348"/>
      <c r="Y221" s="348"/>
      <c r="Z221" s="348"/>
    </row>
    <row r="222" ht="14.25" customHeight="1">
      <c r="A222" s="348"/>
      <c r="B222" s="348"/>
      <c r="C222" s="348"/>
      <c r="D222" s="348"/>
      <c r="E222" s="348"/>
      <c r="F222" s="348"/>
      <c r="G222" s="348"/>
      <c r="H222" s="348"/>
      <c r="I222" s="348"/>
      <c r="J222" s="348"/>
      <c r="K222" s="348"/>
      <c r="L222" s="348"/>
      <c r="M222" s="348"/>
      <c r="N222" s="348"/>
      <c r="O222" s="348"/>
      <c r="P222" s="348"/>
      <c r="Q222" s="348"/>
      <c r="R222" s="348"/>
      <c r="S222" s="348"/>
      <c r="T222" s="348"/>
      <c r="U222" s="348"/>
      <c r="V222" s="348"/>
      <c r="W222" s="348"/>
      <c r="X222" s="348"/>
      <c r="Y222" s="348"/>
      <c r="Z222" s="348"/>
    </row>
    <row r="223" ht="14.25" customHeight="1">
      <c r="A223" s="348"/>
      <c r="B223" s="348"/>
      <c r="C223" s="348"/>
      <c r="D223" s="348"/>
      <c r="E223" s="348"/>
      <c r="F223" s="348"/>
      <c r="G223" s="348"/>
      <c r="H223" s="348"/>
      <c r="I223" s="348"/>
      <c r="J223" s="348"/>
      <c r="K223" s="348"/>
      <c r="L223" s="348"/>
      <c r="M223" s="348"/>
      <c r="N223" s="348"/>
      <c r="O223" s="348"/>
      <c r="P223" s="348"/>
      <c r="Q223" s="348"/>
      <c r="R223" s="348"/>
      <c r="S223" s="348"/>
      <c r="T223" s="348"/>
      <c r="U223" s="348"/>
      <c r="V223" s="348"/>
      <c r="W223" s="348"/>
      <c r="X223" s="348"/>
      <c r="Y223" s="348"/>
      <c r="Z223" s="348"/>
    </row>
    <row r="224" ht="14.25" customHeight="1">
      <c r="A224" s="348"/>
      <c r="B224" s="348"/>
      <c r="C224" s="348"/>
      <c r="D224" s="348"/>
      <c r="E224" s="348"/>
      <c r="F224" s="348"/>
      <c r="G224" s="348"/>
      <c r="H224" s="348"/>
      <c r="I224" s="348"/>
      <c r="J224" s="348"/>
      <c r="K224" s="348"/>
      <c r="L224" s="348"/>
      <c r="M224" s="348"/>
      <c r="N224" s="348"/>
      <c r="O224" s="348"/>
      <c r="P224" s="348"/>
      <c r="Q224" s="348"/>
      <c r="R224" s="348"/>
      <c r="S224" s="348"/>
      <c r="T224" s="348"/>
      <c r="U224" s="348"/>
      <c r="V224" s="348"/>
      <c r="W224" s="348"/>
      <c r="X224" s="348"/>
      <c r="Y224" s="348"/>
      <c r="Z224" s="348"/>
    </row>
    <row r="225" ht="14.25" customHeight="1">
      <c r="A225" s="348"/>
      <c r="B225" s="348"/>
      <c r="C225" s="348"/>
      <c r="D225" s="348"/>
      <c r="E225" s="348"/>
      <c r="F225" s="348"/>
      <c r="G225" s="348"/>
      <c r="H225" s="348"/>
      <c r="I225" s="348"/>
      <c r="J225" s="348"/>
      <c r="K225" s="348"/>
      <c r="L225" s="348"/>
      <c r="M225" s="348"/>
      <c r="N225" s="348"/>
      <c r="O225" s="348"/>
      <c r="P225" s="348"/>
      <c r="Q225" s="348"/>
      <c r="R225" s="348"/>
      <c r="S225" s="348"/>
      <c r="T225" s="348"/>
      <c r="U225" s="348"/>
      <c r="V225" s="348"/>
      <c r="W225" s="348"/>
      <c r="X225" s="348"/>
      <c r="Y225" s="348"/>
      <c r="Z225" s="348"/>
    </row>
    <row r="226" ht="14.25" customHeight="1">
      <c r="A226" s="348"/>
      <c r="B226" s="348"/>
      <c r="C226" s="348"/>
      <c r="D226" s="348"/>
      <c r="E226" s="348"/>
      <c r="F226" s="348"/>
      <c r="G226" s="348"/>
      <c r="H226" s="348"/>
      <c r="I226" s="348"/>
      <c r="J226" s="348"/>
      <c r="K226" s="348"/>
      <c r="L226" s="348"/>
      <c r="M226" s="348"/>
      <c r="N226" s="348"/>
      <c r="O226" s="348"/>
      <c r="P226" s="348"/>
      <c r="Q226" s="348"/>
      <c r="R226" s="348"/>
      <c r="S226" s="348"/>
      <c r="T226" s="348"/>
      <c r="U226" s="348"/>
      <c r="V226" s="348"/>
      <c r="W226" s="348"/>
      <c r="X226" s="348"/>
      <c r="Y226" s="348"/>
      <c r="Z226" s="348"/>
    </row>
    <row r="227" ht="14.25" customHeight="1">
      <c r="A227" s="348"/>
      <c r="B227" s="348"/>
      <c r="C227" s="348"/>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row>
    <row r="228" ht="14.25" customHeight="1">
      <c r="A228" s="348"/>
      <c r="B228" s="348"/>
      <c r="C228" s="348"/>
      <c r="D228" s="348"/>
      <c r="E228" s="348"/>
      <c r="F228" s="348"/>
      <c r="G228" s="348"/>
      <c r="H228" s="348"/>
      <c r="I228" s="348"/>
      <c r="J228" s="348"/>
      <c r="K228" s="348"/>
      <c r="L228" s="348"/>
      <c r="M228" s="348"/>
      <c r="N228" s="348"/>
      <c r="O228" s="348"/>
      <c r="P228" s="348"/>
      <c r="Q228" s="348"/>
      <c r="R228" s="348"/>
      <c r="S228" s="348"/>
      <c r="T228" s="348"/>
      <c r="U228" s="348"/>
      <c r="V228" s="348"/>
      <c r="W228" s="348"/>
      <c r="X228" s="348"/>
      <c r="Y228" s="348"/>
      <c r="Z228" s="348"/>
    </row>
    <row r="229" ht="14.25" customHeight="1">
      <c r="A229" s="348"/>
      <c r="B229" s="348"/>
      <c r="C229" s="348"/>
      <c r="D229" s="348"/>
      <c r="E229" s="348"/>
      <c r="F229" s="348"/>
      <c r="G229" s="348"/>
      <c r="H229" s="348"/>
      <c r="I229" s="348"/>
      <c r="J229" s="348"/>
      <c r="K229" s="348"/>
      <c r="L229" s="348"/>
      <c r="M229" s="348"/>
      <c r="N229" s="348"/>
      <c r="O229" s="348"/>
      <c r="P229" s="348"/>
      <c r="Q229" s="348"/>
      <c r="R229" s="348"/>
      <c r="S229" s="348"/>
      <c r="T229" s="348"/>
      <c r="U229" s="348"/>
      <c r="V229" s="348"/>
      <c r="W229" s="348"/>
      <c r="X229" s="348"/>
      <c r="Y229" s="348"/>
      <c r="Z229" s="348"/>
    </row>
    <row r="230" ht="14.25" customHeight="1">
      <c r="A230" s="348"/>
      <c r="B230" s="348"/>
      <c r="C230" s="348"/>
      <c r="D230" s="348"/>
      <c r="E230" s="348"/>
      <c r="F230" s="348"/>
      <c r="G230" s="348"/>
      <c r="H230" s="348"/>
      <c r="I230" s="348"/>
      <c r="J230" s="348"/>
      <c r="K230" s="348"/>
      <c r="L230" s="348"/>
      <c r="M230" s="348"/>
      <c r="N230" s="348"/>
      <c r="O230" s="348"/>
      <c r="P230" s="348"/>
      <c r="Q230" s="348"/>
      <c r="R230" s="348"/>
      <c r="S230" s="348"/>
      <c r="T230" s="348"/>
      <c r="U230" s="348"/>
      <c r="V230" s="348"/>
      <c r="W230" s="348"/>
      <c r="X230" s="348"/>
      <c r="Y230" s="348"/>
      <c r="Z230" s="348"/>
    </row>
    <row r="231" ht="14.25" customHeight="1">
      <c r="A231" s="348"/>
      <c r="B231" s="348"/>
      <c r="C231" s="348"/>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row>
    <row r="232" ht="14.25" customHeight="1">
      <c r="A232" s="348"/>
      <c r="B232" s="348"/>
      <c r="C232" s="348"/>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row>
    <row r="233" ht="14.25" customHeight="1">
      <c r="A233" s="348"/>
      <c r="B233" s="348"/>
      <c r="C233" s="348"/>
      <c r="D233" s="348"/>
      <c r="E233" s="348"/>
      <c r="F233" s="348"/>
      <c r="G233" s="348"/>
      <c r="H233" s="348"/>
      <c r="I233" s="348"/>
      <c r="J233" s="348"/>
      <c r="K233" s="348"/>
      <c r="L233" s="348"/>
      <c r="M233" s="348"/>
      <c r="N233" s="348"/>
      <c r="O233" s="348"/>
      <c r="P233" s="348"/>
      <c r="Q233" s="348"/>
      <c r="R233" s="348"/>
      <c r="S233" s="348"/>
      <c r="T233" s="348"/>
      <c r="U233" s="348"/>
      <c r="V233" s="348"/>
      <c r="W233" s="348"/>
      <c r="X233" s="348"/>
      <c r="Y233" s="348"/>
      <c r="Z233" s="348"/>
    </row>
    <row r="234" ht="14.25" customHeight="1">
      <c r="A234" s="348"/>
      <c r="B234" s="348"/>
      <c r="C234" s="348"/>
      <c r="D234" s="348"/>
      <c r="E234" s="348"/>
      <c r="F234" s="348"/>
      <c r="G234" s="348"/>
      <c r="H234" s="348"/>
      <c r="I234" s="348"/>
      <c r="J234" s="348"/>
      <c r="K234" s="348"/>
      <c r="L234" s="348"/>
      <c r="M234" s="348"/>
      <c r="N234" s="348"/>
      <c r="O234" s="348"/>
      <c r="P234" s="348"/>
      <c r="Q234" s="348"/>
      <c r="R234" s="348"/>
      <c r="S234" s="348"/>
      <c r="T234" s="348"/>
      <c r="U234" s="348"/>
      <c r="V234" s="348"/>
      <c r="W234" s="348"/>
      <c r="X234" s="348"/>
      <c r="Y234" s="348"/>
      <c r="Z234" s="348"/>
    </row>
    <row r="235" ht="14.25" customHeight="1">
      <c r="A235" s="348"/>
      <c r="B235" s="348"/>
      <c r="C235" s="348"/>
      <c r="D235" s="348"/>
      <c r="E235" s="348"/>
      <c r="F235" s="348"/>
      <c r="G235" s="348"/>
      <c r="H235" s="348"/>
      <c r="I235" s="348"/>
      <c r="J235" s="348"/>
      <c r="K235" s="348"/>
      <c r="L235" s="348"/>
      <c r="M235" s="348"/>
      <c r="N235" s="348"/>
      <c r="O235" s="348"/>
      <c r="P235" s="348"/>
      <c r="Q235" s="348"/>
      <c r="R235" s="348"/>
      <c r="S235" s="348"/>
      <c r="T235" s="348"/>
      <c r="U235" s="348"/>
      <c r="V235" s="348"/>
      <c r="W235" s="348"/>
      <c r="X235" s="348"/>
      <c r="Y235" s="348"/>
      <c r="Z235" s="348"/>
    </row>
    <row r="236" ht="14.25" customHeight="1">
      <c r="A236" s="348"/>
      <c r="B236" s="348"/>
      <c r="C236" s="348"/>
      <c r="D236" s="348"/>
      <c r="E236" s="348"/>
      <c r="F236" s="348"/>
      <c r="G236" s="348"/>
      <c r="H236" s="348"/>
      <c r="I236" s="348"/>
      <c r="J236" s="348"/>
      <c r="K236" s="348"/>
      <c r="L236" s="348"/>
      <c r="M236" s="348"/>
      <c r="N236" s="348"/>
      <c r="O236" s="348"/>
      <c r="P236" s="348"/>
      <c r="Q236" s="348"/>
      <c r="R236" s="348"/>
      <c r="S236" s="348"/>
      <c r="T236" s="348"/>
      <c r="U236" s="348"/>
      <c r="V236" s="348"/>
      <c r="W236" s="348"/>
      <c r="X236" s="348"/>
      <c r="Y236" s="348"/>
      <c r="Z236" s="348"/>
    </row>
    <row r="237" ht="14.25" customHeight="1">
      <c r="A237" s="348"/>
      <c r="B237" s="348"/>
      <c r="C237" s="348"/>
      <c r="D237" s="348"/>
      <c r="E237" s="348"/>
      <c r="F237" s="348"/>
      <c r="G237" s="348"/>
      <c r="H237" s="348"/>
      <c r="I237" s="348"/>
      <c r="J237" s="348"/>
      <c r="K237" s="348"/>
      <c r="L237" s="348"/>
      <c r="M237" s="348"/>
      <c r="N237" s="348"/>
      <c r="O237" s="348"/>
      <c r="P237" s="348"/>
      <c r="Q237" s="348"/>
      <c r="R237" s="348"/>
      <c r="S237" s="348"/>
      <c r="T237" s="348"/>
      <c r="U237" s="348"/>
      <c r="V237" s="348"/>
      <c r="W237" s="348"/>
      <c r="X237" s="348"/>
      <c r="Y237" s="348"/>
      <c r="Z237" s="348"/>
    </row>
    <row r="238" ht="14.25" customHeight="1">
      <c r="A238" s="348"/>
      <c r="B238" s="348"/>
      <c r="C238" s="348"/>
      <c r="D238" s="348"/>
      <c r="E238" s="348"/>
      <c r="F238" s="348"/>
      <c r="G238" s="348"/>
      <c r="H238" s="348"/>
      <c r="I238" s="348"/>
      <c r="J238" s="348"/>
      <c r="K238" s="348"/>
      <c r="L238" s="348"/>
      <c r="M238" s="348"/>
      <c r="N238" s="348"/>
      <c r="O238" s="348"/>
      <c r="P238" s="348"/>
      <c r="Q238" s="348"/>
      <c r="R238" s="348"/>
      <c r="S238" s="348"/>
      <c r="T238" s="348"/>
      <c r="U238" s="348"/>
      <c r="V238" s="348"/>
      <c r="W238" s="348"/>
      <c r="X238" s="348"/>
      <c r="Y238" s="348"/>
      <c r="Z238" s="348"/>
    </row>
    <row r="239" ht="14.25" customHeight="1">
      <c r="A239" s="348"/>
      <c r="B239" s="348"/>
      <c r="C239" s="348"/>
      <c r="D239" s="348"/>
      <c r="E239" s="348"/>
      <c r="F239" s="348"/>
      <c r="G239" s="348"/>
      <c r="H239" s="348"/>
      <c r="I239" s="348"/>
      <c r="J239" s="348"/>
      <c r="K239" s="348"/>
      <c r="L239" s="348"/>
      <c r="M239" s="348"/>
      <c r="N239" s="348"/>
      <c r="O239" s="348"/>
      <c r="P239" s="348"/>
      <c r="Q239" s="348"/>
      <c r="R239" s="348"/>
      <c r="S239" s="348"/>
      <c r="T239" s="348"/>
      <c r="U239" s="348"/>
      <c r="V239" s="348"/>
      <c r="W239" s="348"/>
      <c r="X239" s="348"/>
      <c r="Y239" s="348"/>
      <c r="Z239" s="348"/>
    </row>
    <row r="240" ht="14.25" customHeight="1">
      <c r="A240" s="348"/>
      <c r="B240" s="348"/>
      <c r="C240" s="348"/>
      <c r="D240" s="348"/>
      <c r="E240" s="348"/>
      <c r="F240" s="348"/>
      <c r="G240" s="348"/>
      <c r="H240" s="348"/>
      <c r="I240" s="348"/>
      <c r="J240" s="348"/>
      <c r="K240" s="348"/>
      <c r="L240" s="348"/>
      <c r="M240" s="348"/>
      <c r="N240" s="348"/>
      <c r="O240" s="348"/>
      <c r="P240" s="348"/>
      <c r="Q240" s="348"/>
      <c r="R240" s="348"/>
      <c r="S240" s="348"/>
      <c r="T240" s="348"/>
      <c r="U240" s="348"/>
      <c r="V240" s="348"/>
      <c r="W240" s="348"/>
      <c r="X240" s="348"/>
      <c r="Y240" s="348"/>
      <c r="Z240" s="348"/>
    </row>
    <row r="241" ht="14.25" customHeight="1">
      <c r="A241" s="348"/>
      <c r="B241" s="348"/>
      <c r="C241" s="348"/>
      <c r="D241" s="348"/>
      <c r="E241" s="348"/>
      <c r="F241" s="348"/>
      <c r="G241" s="348"/>
      <c r="H241" s="348"/>
      <c r="I241" s="348"/>
      <c r="J241" s="348"/>
      <c r="K241" s="348"/>
      <c r="L241" s="348"/>
      <c r="M241" s="348"/>
      <c r="N241" s="348"/>
      <c r="O241" s="348"/>
      <c r="P241" s="348"/>
      <c r="Q241" s="348"/>
      <c r="R241" s="348"/>
      <c r="S241" s="348"/>
      <c r="T241" s="348"/>
      <c r="U241" s="348"/>
      <c r="V241" s="348"/>
      <c r="W241" s="348"/>
      <c r="X241" s="348"/>
      <c r="Y241" s="348"/>
      <c r="Z241" s="348"/>
    </row>
    <row r="242" ht="14.25" customHeight="1">
      <c r="A242" s="348"/>
      <c r="B242" s="348"/>
      <c r="C242" s="348"/>
      <c r="D242" s="348"/>
      <c r="E242" s="348"/>
      <c r="F242" s="348"/>
      <c r="G242" s="348"/>
      <c r="H242" s="348"/>
      <c r="I242" s="348"/>
      <c r="J242" s="348"/>
      <c r="K242" s="348"/>
      <c r="L242" s="348"/>
      <c r="M242" s="348"/>
      <c r="N242" s="348"/>
      <c r="O242" s="348"/>
      <c r="P242" s="348"/>
      <c r="Q242" s="348"/>
      <c r="R242" s="348"/>
      <c r="S242" s="348"/>
      <c r="T242" s="348"/>
      <c r="U242" s="348"/>
      <c r="V242" s="348"/>
      <c r="W242" s="348"/>
      <c r="X242" s="348"/>
      <c r="Y242" s="348"/>
      <c r="Z242" s="348"/>
    </row>
    <row r="243" ht="14.25" customHeight="1">
      <c r="A243" s="348"/>
      <c r="B243" s="348"/>
      <c r="C243" s="348"/>
      <c r="D243" s="348"/>
      <c r="E243" s="348"/>
      <c r="F243" s="348"/>
      <c r="G243" s="348"/>
      <c r="H243" s="348"/>
      <c r="I243" s="348"/>
      <c r="J243" s="348"/>
      <c r="K243" s="348"/>
      <c r="L243" s="348"/>
      <c r="M243" s="348"/>
      <c r="N243" s="348"/>
      <c r="O243" s="348"/>
      <c r="P243" s="348"/>
      <c r="Q243" s="348"/>
      <c r="R243" s="348"/>
      <c r="S243" s="348"/>
      <c r="T243" s="348"/>
      <c r="U243" s="348"/>
      <c r="V243" s="348"/>
      <c r="W243" s="348"/>
      <c r="X243" s="348"/>
      <c r="Y243" s="348"/>
      <c r="Z243" s="348"/>
    </row>
    <row r="244" ht="14.25" customHeight="1">
      <c r="A244" s="348"/>
      <c r="B244" s="348"/>
      <c r="C244" s="348"/>
      <c r="D244" s="348"/>
      <c r="E244" s="348"/>
      <c r="F244" s="348"/>
      <c r="G244" s="348"/>
      <c r="H244" s="348"/>
      <c r="I244" s="348"/>
      <c r="J244" s="348"/>
      <c r="K244" s="348"/>
      <c r="L244" s="348"/>
      <c r="M244" s="348"/>
      <c r="N244" s="348"/>
      <c r="O244" s="348"/>
      <c r="P244" s="348"/>
      <c r="Q244" s="348"/>
      <c r="R244" s="348"/>
      <c r="S244" s="348"/>
      <c r="T244" s="348"/>
      <c r="U244" s="348"/>
      <c r="V244" s="348"/>
      <c r="W244" s="348"/>
      <c r="X244" s="348"/>
      <c r="Y244" s="348"/>
      <c r="Z244" s="348"/>
    </row>
    <row r="245" ht="14.25" customHeight="1">
      <c r="A245" s="348"/>
      <c r="B245" s="348"/>
      <c r="C245" s="348"/>
      <c r="D245" s="348"/>
      <c r="E245" s="348"/>
      <c r="F245" s="348"/>
      <c r="G245" s="348"/>
      <c r="H245" s="348"/>
      <c r="I245" s="348"/>
      <c r="J245" s="348"/>
      <c r="K245" s="348"/>
      <c r="L245" s="348"/>
      <c r="M245" s="348"/>
      <c r="N245" s="348"/>
      <c r="O245" s="348"/>
      <c r="P245" s="348"/>
      <c r="Q245" s="348"/>
      <c r="R245" s="348"/>
      <c r="S245" s="348"/>
      <c r="T245" s="348"/>
      <c r="U245" s="348"/>
      <c r="V245" s="348"/>
      <c r="W245" s="348"/>
      <c r="X245" s="348"/>
      <c r="Y245" s="348"/>
      <c r="Z245" s="348"/>
    </row>
    <row r="246" ht="14.25" customHeight="1">
      <c r="A246" s="348"/>
      <c r="B246" s="348"/>
      <c r="C246" s="348"/>
      <c r="D246" s="348"/>
      <c r="E246" s="348"/>
      <c r="F246" s="348"/>
      <c r="G246" s="348"/>
      <c r="H246" s="348"/>
      <c r="I246" s="348"/>
      <c r="J246" s="348"/>
      <c r="K246" s="348"/>
      <c r="L246" s="348"/>
      <c r="M246" s="348"/>
      <c r="N246" s="348"/>
      <c r="O246" s="348"/>
      <c r="P246" s="348"/>
      <c r="Q246" s="348"/>
      <c r="R246" s="348"/>
      <c r="S246" s="348"/>
      <c r="T246" s="348"/>
      <c r="U246" s="348"/>
      <c r="V246" s="348"/>
      <c r="W246" s="348"/>
      <c r="X246" s="348"/>
      <c r="Y246" s="348"/>
      <c r="Z246" s="348"/>
    </row>
    <row r="247" ht="14.25" customHeight="1">
      <c r="A247" s="348"/>
      <c r="B247" s="348"/>
      <c r="C247" s="348"/>
      <c r="D247" s="348"/>
      <c r="E247" s="348"/>
      <c r="F247" s="348"/>
      <c r="G247" s="348"/>
      <c r="H247" s="348"/>
      <c r="I247" s="348"/>
      <c r="J247" s="348"/>
      <c r="K247" s="348"/>
      <c r="L247" s="348"/>
      <c r="M247" s="348"/>
      <c r="N247" s="348"/>
      <c r="O247" s="348"/>
      <c r="P247" s="348"/>
      <c r="Q247" s="348"/>
      <c r="R247" s="348"/>
      <c r="S247" s="348"/>
      <c r="T247" s="348"/>
      <c r="U247" s="348"/>
      <c r="V247" s="348"/>
      <c r="W247" s="348"/>
      <c r="X247" s="348"/>
      <c r="Y247" s="348"/>
      <c r="Z247" s="348"/>
    </row>
    <row r="248" ht="14.25" customHeight="1">
      <c r="A248" s="348"/>
      <c r="B248" s="348"/>
      <c r="C248" s="348"/>
      <c r="D248" s="348"/>
      <c r="E248" s="348"/>
      <c r="F248" s="348"/>
      <c r="G248" s="348"/>
      <c r="H248" s="348"/>
      <c r="I248" s="348"/>
      <c r="J248" s="348"/>
      <c r="K248" s="348"/>
      <c r="L248" s="348"/>
      <c r="M248" s="348"/>
      <c r="N248" s="348"/>
      <c r="O248" s="348"/>
      <c r="P248" s="348"/>
      <c r="Q248" s="348"/>
      <c r="R248" s="348"/>
      <c r="S248" s="348"/>
      <c r="T248" s="348"/>
      <c r="U248" s="348"/>
      <c r="V248" s="348"/>
      <c r="W248" s="348"/>
      <c r="X248" s="348"/>
      <c r="Y248" s="348"/>
      <c r="Z248" s="348"/>
    </row>
    <row r="249" ht="14.25" customHeight="1">
      <c r="A249" s="348"/>
      <c r="B249" s="348"/>
      <c r="C249" s="348"/>
      <c r="D249" s="348"/>
      <c r="E249" s="348"/>
      <c r="F249" s="348"/>
      <c r="G249" s="348"/>
      <c r="H249" s="348"/>
      <c r="I249" s="348"/>
      <c r="J249" s="348"/>
      <c r="K249" s="348"/>
      <c r="L249" s="348"/>
      <c r="M249" s="348"/>
      <c r="N249" s="348"/>
      <c r="O249" s="348"/>
      <c r="P249" s="348"/>
      <c r="Q249" s="348"/>
      <c r="R249" s="348"/>
      <c r="S249" s="348"/>
      <c r="T249" s="348"/>
      <c r="U249" s="348"/>
      <c r="V249" s="348"/>
      <c r="W249" s="348"/>
      <c r="X249" s="348"/>
      <c r="Y249" s="348"/>
      <c r="Z249" s="348"/>
    </row>
    <row r="250" ht="14.25" customHeight="1">
      <c r="A250" s="348"/>
      <c r="B250" s="348"/>
      <c r="C250" s="348"/>
      <c r="D250" s="348"/>
      <c r="E250" s="348"/>
      <c r="F250" s="348"/>
      <c r="G250" s="348"/>
      <c r="H250" s="348"/>
      <c r="I250" s="348"/>
      <c r="J250" s="348"/>
      <c r="K250" s="348"/>
      <c r="L250" s="348"/>
      <c r="M250" s="348"/>
      <c r="N250" s="348"/>
      <c r="O250" s="348"/>
      <c r="P250" s="348"/>
      <c r="Q250" s="348"/>
      <c r="R250" s="348"/>
      <c r="S250" s="348"/>
      <c r="T250" s="348"/>
      <c r="U250" s="348"/>
      <c r="V250" s="348"/>
      <c r="W250" s="348"/>
      <c r="X250" s="348"/>
      <c r="Y250" s="348"/>
      <c r="Z250" s="348"/>
    </row>
    <row r="251" ht="14.25" customHeight="1">
      <c r="A251" s="348"/>
      <c r="B251" s="348"/>
      <c r="C251" s="348"/>
      <c r="D251" s="348"/>
      <c r="E251" s="348"/>
      <c r="F251" s="348"/>
      <c r="G251" s="348"/>
      <c r="H251" s="348"/>
      <c r="I251" s="348"/>
      <c r="J251" s="348"/>
      <c r="K251" s="348"/>
      <c r="L251" s="348"/>
      <c r="M251" s="348"/>
      <c r="N251" s="348"/>
      <c r="O251" s="348"/>
      <c r="P251" s="348"/>
      <c r="Q251" s="348"/>
      <c r="R251" s="348"/>
      <c r="S251" s="348"/>
      <c r="T251" s="348"/>
      <c r="U251" s="348"/>
      <c r="V251" s="348"/>
      <c r="W251" s="348"/>
      <c r="X251" s="348"/>
      <c r="Y251" s="348"/>
      <c r="Z251" s="348"/>
    </row>
    <row r="252" ht="14.25" customHeight="1">
      <c r="A252" s="348"/>
      <c r="B252" s="348"/>
      <c r="C252" s="348"/>
      <c r="D252" s="348"/>
      <c r="E252" s="348"/>
      <c r="F252" s="348"/>
      <c r="G252" s="348"/>
      <c r="H252" s="348"/>
      <c r="I252" s="348"/>
      <c r="J252" s="348"/>
      <c r="K252" s="348"/>
      <c r="L252" s="348"/>
      <c r="M252" s="348"/>
      <c r="N252" s="348"/>
      <c r="O252" s="348"/>
      <c r="P252" s="348"/>
      <c r="Q252" s="348"/>
      <c r="R252" s="348"/>
      <c r="S252" s="348"/>
      <c r="T252" s="348"/>
      <c r="U252" s="348"/>
      <c r="V252" s="348"/>
      <c r="W252" s="348"/>
      <c r="X252" s="348"/>
      <c r="Y252" s="348"/>
      <c r="Z252" s="348"/>
    </row>
    <row r="253" ht="14.25" customHeight="1">
      <c r="A253" s="348"/>
      <c r="B253" s="348"/>
      <c r="C253" s="348"/>
      <c r="D253" s="348"/>
      <c r="E253" s="348"/>
      <c r="F253" s="348"/>
      <c r="G253" s="348"/>
      <c r="H253" s="348"/>
      <c r="I253" s="348"/>
      <c r="J253" s="348"/>
      <c r="K253" s="348"/>
      <c r="L253" s="348"/>
      <c r="M253" s="348"/>
      <c r="N253" s="348"/>
      <c r="O253" s="348"/>
      <c r="P253" s="348"/>
      <c r="Q253" s="348"/>
      <c r="R253" s="348"/>
      <c r="S253" s="348"/>
      <c r="T253" s="348"/>
      <c r="U253" s="348"/>
      <c r="V253" s="348"/>
      <c r="W253" s="348"/>
      <c r="X253" s="348"/>
      <c r="Y253" s="348"/>
      <c r="Z253" s="348"/>
    </row>
    <row r="254" ht="14.25" customHeight="1">
      <c r="A254" s="348"/>
      <c r="B254" s="348"/>
      <c r="C254" s="348"/>
      <c r="D254" s="348"/>
      <c r="E254" s="348"/>
      <c r="F254" s="348"/>
      <c r="G254" s="348"/>
      <c r="H254" s="348"/>
      <c r="I254" s="348"/>
      <c r="J254" s="348"/>
      <c r="K254" s="348"/>
      <c r="L254" s="348"/>
      <c r="M254" s="348"/>
      <c r="N254" s="348"/>
      <c r="O254" s="348"/>
      <c r="P254" s="348"/>
      <c r="Q254" s="348"/>
      <c r="R254" s="348"/>
      <c r="S254" s="348"/>
      <c r="T254" s="348"/>
      <c r="U254" s="348"/>
      <c r="V254" s="348"/>
      <c r="W254" s="348"/>
      <c r="X254" s="348"/>
      <c r="Y254" s="348"/>
      <c r="Z254" s="348"/>
    </row>
    <row r="255" ht="14.25" customHeight="1">
      <c r="A255" s="348"/>
      <c r="B255" s="348"/>
      <c r="C255" s="348"/>
      <c r="D255" s="348"/>
      <c r="E255" s="348"/>
      <c r="F255" s="348"/>
      <c r="G255" s="348"/>
      <c r="H255" s="348"/>
      <c r="I255" s="348"/>
      <c r="J255" s="348"/>
      <c r="K255" s="348"/>
      <c r="L255" s="348"/>
      <c r="M255" s="348"/>
      <c r="N255" s="348"/>
      <c r="O255" s="348"/>
      <c r="P255" s="348"/>
      <c r="Q255" s="348"/>
      <c r="R255" s="348"/>
      <c r="S255" s="348"/>
      <c r="T255" s="348"/>
      <c r="U255" s="348"/>
      <c r="V255" s="348"/>
      <c r="W255" s="348"/>
      <c r="X255" s="348"/>
      <c r="Y255" s="348"/>
      <c r="Z255" s="348"/>
    </row>
    <row r="256" ht="14.25" customHeight="1">
      <c r="A256" s="348"/>
      <c r="B256" s="348"/>
      <c r="C256" s="348"/>
      <c r="D256" s="348"/>
      <c r="E256" s="348"/>
      <c r="F256" s="348"/>
      <c r="G256" s="348"/>
      <c r="H256" s="348"/>
      <c r="I256" s="348"/>
      <c r="J256" s="348"/>
      <c r="K256" s="348"/>
      <c r="L256" s="348"/>
      <c r="M256" s="348"/>
      <c r="N256" s="348"/>
      <c r="O256" s="348"/>
      <c r="P256" s="348"/>
      <c r="Q256" s="348"/>
      <c r="R256" s="348"/>
      <c r="S256" s="348"/>
      <c r="T256" s="348"/>
      <c r="U256" s="348"/>
      <c r="V256" s="348"/>
      <c r="W256" s="348"/>
      <c r="X256" s="348"/>
      <c r="Y256" s="348"/>
      <c r="Z256" s="348"/>
    </row>
    <row r="257" ht="14.25" customHeight="1">
      <c r="A257" s="348"/>
      <c r="B257" s="348"/>
      <c r="C257" s="348"/>
      <c r="D257" s="348"/>
      <c r="E257" s="348"/>
      <c r="F257" s="348"/>
      <c r="G257" s="348"/>
      <c r="H257" s="348"/>
      <c r="I257" s="348"/>
      <c r="J257" s="348"/>
      <c r="K257" s="348"/>
      <c r="L257" s="348"/>
      <c r="M257" s="348"/>
      <c r="N257" s="348"/>
      <c r="O257" s="348"/>
      <c r="P257" s="348"/>
      <c r="Q257" s="348"/>
      <c r="R257" s="348"/>
      <c r="S257" s="348"/>
      <c r="T257" s="348"/>
      <c r="U257" s="348"/>
      <c r="V257" s="348"/>
      <c r="W257" s="348"/>
      <c r="X257" s="348"/>
      <c r="Y257" s="348"/>
      <c r="Z257" s="348"/>
    </row>
    <row r="258" ht="14.25" customHeight="1">
      <c r="A258" s="348"/>
      <c r="B258" s="348"/>
      <c r="C258" s="348"/>
      <c r="D258" s="348"/>
      <c r="E258" s="348"/>
      <c r="F258" s="348"/>
      <c r="G258" s="348"/>
      <c r="H258" s="348"/>
      <c r="I258" s="348"/>
      <c r="J258" s="348"/>
      <c r="K258" s="348"/>
      <c r="L258" s="348"/>
      <c r="M258" s="348"/>
      <c r="N258" s="348"/>
      <c r="O258" s="348"/>
      <c r="P258" s="348"/>
      <c r="Q258" s="348"/>
      <c r="R258" s="348"/>
      <c r="S258" s="348"/>
      <c r="T258" s="348"/>
      <c r="U258" s="348"/>
      <c r="V258" s="348"/>
      <c r="W258" s="348"/>
      <c r="X258" s="348"/>
      <c r="Y258" s="348"/>
      <c r="Z258" s="348"/>
    </row>
    <row r="259" ht="14.25" customHeight="1">
      <c r="A259" s="348"/>
      <c r="B259" s="348"/>
      <c r="C259" s="348"/>
      <c r="D259" s="348"/>
      <c r="E259" s="348"/>
      <c r="F259" s="348"/>
      <c r="G259" s="348"/>
      <c r="H259" s="348"/>
      <c r="I259" s="348"/>
      <c r="J259" s="348"/>
      <c r="K259" s="348"/>
      <c r="L259" s="348"/>
      <c r="M259" s="348"/>
      <c r="N259" s="348"/>
      <c r="O259" s="348"/>
      <c r="P259" s="348"/>
      <c r="Q259" s="348"/>
      <c r="R259" s="348"/>
      <c r="S259" s="348"/>
      <c r="T259" s="348"/>
      <c r="U259" s="348"/>
      <c r="V259" s="348"/>
      <c r="W259" s="348"/>
      <c r="X259" s="348"/>
      <c r="Y259" s="348"/>
      <c r="Z259" s="348"/>
    </row>
    <row r="260" ht="14.25" customHeight="1">
      <c r="A260" s="348"/>
      <c r="B260" s="348"/>
      <c r="C260" s="348"/>
      <c r="D260" s="348"/>
      <c r="E260" s="348"/>
      <c r="F260" s="348"/>
      <c r="G260" s="348"/>
      <c r="H260" s="348"/>
      <c r="I260" s="348"/>
      <c r="J260" s="348"/>
      <c r="K260" s="348"/>
      <c r="L260" s="348"/>
      <c r="M260" s="348"/>
      <c r="N260" s="348"/>
      <c r="O260" s="348"/>
      <c r="P260" s="348"/>
      <c r="Q260" s="348"/>
      <c r="R260" s="348"/>
      <c r="S260" s="348"/>
      <c r="T260" s="348"/>
      <c r="U260" s="348"/>
      <c r="V260" s="348"/>
      <c r="W260" s="348"/>
      <c r="X260" s="348"/>
      <c r="Y260" s="348"/>
      <c r="Z260" s="348"/>
    </row>
    <row r="261" ht="14.25" customHeight="1">
      <c r="A261" s="348"/>
      <c r="B261" s="348"/>
      <c r="C261" s="348"/>
      <c r="D261" s="348"/>
      <c r="E261" s="348"/>
      <c r="F261" s="348"/>
      <c r="G261" s="348"/>
      <c r="H261" s="348"/>
      <c r="I261" s="348"/>
      <c r="J261" s="348"/>
      <c r="K261" s="348"/>
      <c r="L261" s="348"/>
      <c r="M261" s="348"/>
      <c r="N261" s="348"/>
      <c r="O261" s="348"/>
      <c r="P261" s="348"/>
      <c r="Q261" s="348"/>
      <c r="R261" s="348"/>
      <c r="S261" s="348"/>
      <c r="T261" s="348"/>
      <c r="U261" s="348"/>
      <c r="V261" s="348"/>
      <c r="W261" s="348"/>
      <c r="X261" s="348"/>
      <c r="Y261" s="348"/>
      <c r="Z261" s="348"/>
    </row>
    <row r="262" ht="14.25" customHeight="1">
      <c r="A262" s="348"/>
      <c r="B262" s="348"/>
      <c r="C262" s="348"/>
      <c r="D262" s="348"/>
      <c r="E262" s="348"/>
      <c r="F262" s="348"/>
      <c r="G262" s="348"/>
      <c r="H262" s="348"/>
      <c r="I262" s="348"/>
      <c r="J262" s="348"/>
      <c r="K262" s="348"/>
      <c r="L262" s="348"/>
      <c r="M262" s="348"/>
      <c r="N262" s="348"/>
      <c r="O262" s="348"/>
      <c r="P262" s="348"/>
      <c r="Q262" s="348"/>
      <c r="R262" s="348"/>
      <c r="S262" s="348"/>
      <c r="T262" s="348"/>
      <c r="U262" s="348"/>
      <c r="V262" s="348"/>
      <c r="W262" s="348"/>
      <c r="X262" s="348"/>
      <c r="Y262" s="348"/>
      <c r="Z262" s="348"/>
    </row>
    <row r="263" ht="14.25" customHeight="1">
      <c r="A263" s="348"/>
      <c r="B263" s="348"/>
      <c r="C263" s="348"/>
      <c r="D263" s="348"/>
      <c r="E263" s="348"/>
      <c r="F263" s="348"/>
      <c r="G263" s="348"/>
      <c r="H263" s="348"/>
      <c r="I263" s="348"/>
      <c r="J263" s="348"/>
      <c r="K263" s="348"/>
      <c r="L263" s="348"/>
      <c r="M263" s="348"/>
      <c r="N263" s="348"/>
      <c r="O263" s="348"/>
      <c r="P263" s="348"/>
      <c r="Q263" s="348"/>
      <c r="R263" s="348"/>
      <c r="S263" s="348"/>
      <c r="T263" s="348"/>
      <c r="U263" s="348"/>
      <c r="V263" s="348"/>
      <c r="W263" s="348"/>
      <c r="X263" s="348"/>
      <c r="Y263" s="348"/>
      <c r="Z263" s="348"/>
    </row>
    <row r="264" ht="14.25" customHeight="1">
      <c r="A264" s="348"/>
      <c r="B264" s="348"/>
      <c r="C264" s="348"/>
      <c r="D264" s="348"/>
      <c r="E264" s="348"/>
      <c r="F264" s="348"/>
      <c r="G264" s="348"/>
      <c r="H264" s="348"/>
      <c r="I264" s="348"/>
      <c r="J264" s="348"/>
      <c r="K264" s="348"/>
      <c r="L264" s="348"/>
      <c r="M264" s="348"/>
      <c r="N264" s="348"/>
      <c r="O264" s="348"/>
      <c r="P264" s="348"/>
      <c r="Q264" s="348"/>
      <c r="R264" s="348"/>
      <c r="S264" s="348"/>
      <c r="T264" s="348"/>
      <c r="U264" s="348"/>
      <c r="V264" s="348"/>
      <c r="W264" s="348"/>
      <c r="X264" s="348"/>
      <c r="Y264" s="348"/>
      <c r="Z264" s="348"/>
    </row>
    <row r="265" ht="14.25" customHeight="1">
      <c r="A265" s="348"/>
      <c r="B265" s="348"/>
      <c r="C265" s="348"/>
      <c r="D265" s="348"/>
      <c r="E265" s="348"/>
      <c r="F265" s="348"/>
      <c r="G265" s="348"/>
      <c r="H265" s="348"/>
      <c r="I265" s="348"/>
      <c r="J265" s="348"/>
      <c r="K265" s="348"/>
      <c r="L265" s="348"/>
      <c r="M265" s="348"/>
      <c r="N265" s="348"/>
      <c r="O265" s="348"/>
      <c r="P265" s="348"/>
      <c r="Q265" s="348"/>
      <c r="R265" s="348"/>
      <c r="S265" s="348"/>
      <c r="T265" s="348"/>
      <c r="U265" s="348"/>
      <c r="V265" s="348"/>
      <c r="W265" s="348"/>
      <c r="X265" s="348"/>
      <c r="Y265" s="348"/>
      <c r="Z265" s="348"/>
    </row>
    <row r="266" ht="14.25" customHeight="1">
      <c r="A266" s="348"/>
      <c r="B266" s="348"/>
      <c r="C266" s="348"/>
      <c r="D266" s="348"/>
      <c r="E266" s="348"/>
      <c r="F266" s="348"/>
      <c r="G266" s="348"/>
      <c r="H266" s="348"/>
      <c r="I266" s="348"/>
      <c r="J266" s="348"/>
      <c r="K266" s="348"/>
      <c r="L266" s="348"/>
      <c r="M266" s="348"/>
      <c r="N266" s="348"/>
      <c r="O266" s="348"/>
      <c r="P266" s="348"/>
      <c r="Q266" s="348"/>
      <c r="R266" s="348"/>
      <c r="S266" s="348"/>
      <c r="T266" s="348"/>
      <c r="U266" s="348"/>
      <c r="V266" s="348"/>
      <c r="W266" s="348"/>
      <c r="X266" s="348"/>
      <c r="Y266" s="348"/>
      <c r="Z266" s="348"/>
    </row>
    <row r="267" ht="14.25" customHeight="1">
      <c r="A267" s="348"/>
      <c r="B267" s="348"/>
      <c r="C267" s="348"/>
      <c r="D267" s="348"/>
      <c r="E267" s="348"/>
      <c r="F267" s="348"/>
      <c r="G267" s="348"/>
      <c r="H267" s="348"/>
      <c r="I267" s="348"/>
      <c r="J267" s="348"/>
      <c r="K267" s="348"/>
      <c r="L267" s="348"/>
      <c r="M267" s="348"/>
      <c r="N267" s="348"/>
      <c r="O267" s="348"/>
      <c r="P267" s="348"/>
      <c r="Q267" s="348"/>
      <c r="R267" s="348"/>
      <c r="S267" s="348"/>
      <c r="T267" s="348"/>
      <c r="U267" s="348"/>
      <c r="V267" s="348"/>
      <c r="W267" s="348"/>
      <c r="X267" s="348"/>
      <c r="Y267" s="348"/>
      <c r="Z267" s="348"/>
    </row>
    <row r="268" ht="14.25" customHeight="1">
      <c r="A268" s="348"/>
      <c r="B268" s="348"/>
      <c r="C268" s="348"/>
      <c r="D268" s="348"/>
      <c r="E268" s="348"/>
      <c r="F268" s="348"/>
      <c r="G268" s="348"/>
      <c r="H268" s="348"/>
      <c r="I268" s="348"/>
      <c r="J268" s="348"/>
      <c r="K268" s="348"/>
      <c r="L268" s="348"/>
      <c r="M268" s="348"/>
      <c r="N268" s="348"/>
      <c r="O268" s="348"/>
      <c r="P268" s="348"/>
      <c r="Q268" s="348"/>
      <c r="R268" s="348"/>
      <c r="S268" s="348"/>
      <c r="T268" s="348"/>
      <c r="U268" s="348"/>
      <c r="V268" s="348"/>
      <c r="W268" s="348"/>
      <c r="X268" s="348"/>
      <c r="Y268" s="348"/>
      <c r="Z268" s="348"/>
    </row>
    <row r="269" ht="14.25" customHeight="1">
      <c r="A269" s="348"/>
      <c r="B269" s="348"/>
      <c r="C269" s="348"/>
      <c r="D269" s="348"/>
      <c r="E269" s="348"/>
      <c r="F269" s="348"/>
      <c r="G269" s="348"/>
      <c r="H269" s="348"/>
      <c r="I269" s="348"/>
      <c r="J269" s="348"/>
      <c r="K269" s="348"/>
      <c r="L269" s="348"/>
      <c r="M269" s="348"/>
      <c r="N269" s="348"/>
      <c r="O269" s="348"/>
      <c r="P269" s="348"/>
      <c r="Q269" s="348"/>
      <c r="R269" s="348"/>
      <c r="S269" s="348"/>
      <c r="T269" s="348"/>
      <c r="U269" s="348"/>
      <c r="V269" s="348"/>
      <c r="W269" s="348"/>
      <c r="X269" s="348"/>
      <c r="Y269" s="348"/>
      <c r="Z269" s="348"/>
    </row>
    <row r="270" ht="14.25" customHeight="1">
      <c r="A270" s="348"/>
      <c r="B270" s="348"/>
      <c r="C270" s="348"/>
      <c r="D270" s="348"/>
      <c r="E270" s="348"/>
      <c r="F270" s="348"/>
      <c r="G270" s="348"/>
      <c r="H270" s="348"/>
      <c r="I270" s="348"/>
      <c r="J270" s="348"/>
      <c r="K270" s="348"/>
      <c r="L270" s="348"/>
      <c r="M270" s="348"/>
      <c r="N270" s="348"/>
      <c r="O270" s="348"/>
      <c r="P270" s="348"/>
      <c r="Q270" s="348"/>
      <c r="R270" s="348"/>
      <c r="S270" s="348"/>
      <c r="T270" s="348"/>
      <c r="U270" s="348"/>
      <c r="V270" s="348"/>
      <c r="W270" s="348"/>
      <c r="X270" s="348"/>
      <c r="Y270" s="348"/>
      <c r="Z270" s="348"/>
    </row>
    <row r="271" ht="14.25" customHeight="1">
      <c r="A271" s="348"/>
      <c r="B271" s="348"/>
      <c r="C271" s="348"/>
      <c r="D271" s="348"/>
      <c r="E271" s="348"/>
      <c r="F271" s="348"/>
      <c r="G271" s="348"/>
      <c r="H271" s="348"/>
      <c r="I271" s="348"/>
      <c r="J271" s="348"/>
      <c r="K271" s="348"/>
      <c r="L271" s="348"/>
      <c r="M271" s="348"/>
      <c r="N271" s="348"/>
      <c r="O271" s="348"/>
      <c r="P271" s="348"/>
      <c r="Q271" s="348"/>
      <c r="R271" s="348"/>
      <c r="S271" s="348"/>
      <c r="T271" s="348"/>
      <c r="U271" s="348"/>
      <c r="V271" s="348"/>
      <c r="W271" s="348"/>
      <c r="X271" s="348"/>
      <c r="Y271" s="348"/>
      <c r="Z271" s="348"/>
    </row>
    <row r="272" ht="14.25" customHeight="1">
      <c r="A272" s="348"/>
      <c r="B272" s="348"/>
      <c r="C272" s="348"/>
      <c r="D272" s="348"/>
      <c r="E272" s="348"/>
      <c r="F272" s="348"/>
      <c r="G272" s="348"/>
      <c r="H272" s="348"/>
      <c r="I272" s="348"/>
      <c r="J272" s="348"/>
      <c r="K272" s="348"/>
      <c r="L272" s="348"/>
      <c r="M272" s="348"/>
      <c r="N272" s="348"/>
      <c r="O272" s="348"/>
      <c r="P272" s="348"/>
      <c r="Q272" s="348"/>
      <c r="R272" s="348"/>
      <c r="S272" s="348"/>
      <c r="T272" s="348"/>
      <c r="U272" s="348"/>
      <c r="V272" s="348"/>
      <c r="W272" s="348"/>
      <c r="X272" s="348"/>
      <c r="Y272" s="348"/>
      <c r="Z272" s="348"/>
    </row>
    <row r="273" ht="14.25" customHeight="1">
      <c r="A273" s="348"/>
      <c r="B273" s="348"/>
      <c r="C273" s="348"/>
      <c r="D273" s="348"/>
      <c r="E273" s="348"/>
      <c r="F273" s="348"/>
      <c r="G273" s="348"/>
      <c r="H273" s="348"/>
      <c r="I273" s="348"/>
      <c r="J273" s="348"/>
      <c r="K273" s="348"/>
      <c r="L273" s="348"/>
      <c r="M273" s="348"/>
      <c r="N273" s="348"/>
      <c r="O273" s="348"/>
      <c r="P273" s="348"/>
      <c r="Q273" s="348"/>
      <c r="R273" s="348"/>
      <c r="S273" s="348"/>
      <c r="T273" s="348"/>
      <c r="U273" s="348"/>
      <c r="V273" s="348"/>
      <c r="W273" s="348"/>
      <c r="X273" s="348"/>
      <c r="Y273" s="348"/>
      <c r="Z273" s="348"/>
    </row>
    <row r="274" ht="14.25" customHeight="1">
      <c r="A274" s="348"/>
      <c r="B274" s="348"/>
      <c r="C274" s="348"/>
      <c r="D274" s="348"/>
      <c r="E274" s="348"/>
      <c r="F274" s="348"/>
      <c r="G274" s="348"/>
      <c r="H274" s="348"/>
      <c r="I274" s="348"/>
      <c r="J274" s="348"/>
      <c r="K274" s="348"/>
      <c r="L274" s="348"/>
      <c r="M274" s="348"/>
      <c r="N274" s="348"/>
      <c r="O274" s="348"/>
      <c r="P274" s="348"/>
      <c r="Q274" s="348"/>
      <c r="R274" s="348"/>
      <c r="S274" s="348"/>
      <c r="T274" s="348"/>
      <c r="U274" s="348"/>
      <c r="V274" s="348"/>
      <c r="W274" s="348"/>
      <c r="X274" s="348"/>
      <c r="Y274" s="348"/>
      <c r="Z274" s="348"/>
    </row>
    <row r="275" ht="14.25" customHeight="1">
      <c r="A275" s="348"/>
      <c r="B275" s="348"/>
      <c r="C275" s="348"/>
      <c r="D275" s="348"/>
      <c r="E275" s="348"/>
      <c r="F275" s="348"/>
      <c r="G275" s="348"/>
      <c r="H275" s="348"/>
      <c r="I275" s="348"/>
      <c r="J275" s="348"/>
      <c r="K275" s="348"/>
      <c r="L275" s="348"/>
      <c r="M275" s="348"/>
      <c r="N275" s="348"/>
      <c r="O275" s="348"/>
      <c r="P275" s="348"/>
      <c r="Q275" s="348"/>
      <c r="R275" s="348"/>
      <c r="S275" s="348"/>
      <c r="T275" s="348"/>
      <c r="U275" s="348"/>
      <c r="V275" s="348"/>
      <c r="W275" s="348"/>
      <c r="X275" s="348"/>
      <c r="Y275" s="348"/>
      <c r="Z275" s="348"/>
    </row>
    <row r="276" ht="14.25" customHeight="1">
      <c r="A276" s="348"/>
      <c r="B276" s="348"/>
      <c r="C276" s="348"/>
      <c r="D276" s="348"/>
      <c r="E276" s="348"/>
      <c r="F276" s="348"/>
      <c r="G276" s="348"/>
      <c r="H276" s="348"/>
      <c r="I276" s="348"/>
      <c r="J276" s="348"/>
      <c r="K276" s="348"/>
      <c r="L276" s="348"/>
      <c r="M276" s="348"/>
      <c r="N276" s="348"/>
      <c r="O276" s="348"/>
      <c r="P276" s="348"/>
      <c r="Q276" s="348"/>
      <c r="R276" s="348"/>
      <c r="S276" s="348"/>
      <c r="T276" s="348"/>
      <c r="U276" s="348"/>
      <c r="V276" s="348"/>
      <c r="W276" s="348"/>
      <c r="X276" s="348"/>
      <c r="Y276" s="348"/>
      <c r="Z276" s="348"/>
    </row>
    <row r="277" ht="14.25" customHeight="1">
      <c r="A277" s="348"/>
      <c r="B277" s="348"/>
      <c r="C277" s="348"/>
      <c r="D277" s="348"/>
      <c r="E277" s="348"/>
      <c r="F277" s="348"/>
      <c r="G277" s="348"/>
      <c r="H277" s="348"/>
      <c r="I277" s="348"/>
      <c r="J277" s="348"/>
      <c r="K277" s="348"/>
      <c r="L277" s="348"/>
      <c r="M277" s="348"/>
      <c r="N277" s="348"/>
      <c r="O277" s="348"/>
      <c r="P277" s="348"/>
      <c r="Q277" s="348"/>
      <c r="R277" s="348"/>
      <c r="S277" s="348"/>
      <c r="T277" s="348"/>
      <c r="U277" s="348"/>
      <c r="V277" s="348"/>
      <c r="W277" s="348"/>
      <c r="X277" s="348"/>
      <c r="Y277" s="348"/>
      <c r="Z277" s="348"/>
    </row>
    <row r="278" ht="14.25" customHeight="1">
      <c r="A278" s="348"/>
      <c r="B278" s="348"/>
      <c r="C278" s="348"/>
      <c r="D278" s="348"/>
      <c r="E278" s="348"/>
      <c r="F278" s="348"/>
      <c r="G278" s="348"/>
      <c r="H278" s="348"/>
      <c r="I278" s="348"/>
      <c r="J278" s="348"/>
      <c r="K278" s="348"/>
      <c r="L278" s="348"/>
      <c r="M278" s="348"/>
      <c r="N278" s="348"/>
      <c r="O278" s="348"/>
      <c r="P278" s="348"/>
      <c r="Q278" s="348"/>
      <c r="R278" s="348"/>
      <c r="S278" s="348"/>
      <c r="T278" s="348"/>
      <c r="U278" s="348"/>
      <c r="V278" s="348"/>
      <c r="W278" s="348"/>
      <c r="X278" s="348"/>
      <c r="Y278" s="348"/>
      <c r="Z278" s="348"/>
    </row>
    <row r="279" ht="14.25" customHeight="1">
      <c r="A279" s="348"/>
      <c r="B279" s="348"/>
      <c r="C279" s="348"/>
      <c r="D279" s="348"/>
      <c r="E279" s="348"/>
      <c r="F279" s="348"/>
      <c r="G279" s="348"/>
      <c r="H279" s="348"/>
      <c r="I279" s="348"/>
      <c r="J279" s="348"/>
      <c r="K279" s="348"/>
      <c r="L279" s="348"/>
      <c r="M279" s="348"/>
      <c r="N279" s="348"/>
      <c r="O279" s="348"/>
      <c r="P279" s="348"/>
      <c r="Q279" s="348"/>
      <c r="R279" s="348"/>
      <c r="S279" s="348"/>
      <c r="T279" s="348"/>
      <c r="U279" s="348"/>
      <c r="V279" s="348"/>
      <c r="W279" s="348"/>
      <c r="X279" s="348"/>
      <c r="Y279" s="348"/>
      <c r="Z279" s="348"/>
    </row>
    <row r="280" ht="14.25" customHeight="1">
      <c r="A280" s="348"/>
      <c r="B280" s="348"/>
      <c r="C280" s="348"/>
      <c r="D280" s="348"/>
      <c r="E280" s="348"/>
      <c r="F280" s="348"/>
      <c r="G280" s="348"/>
      <c r="H280" s="348"/>
      <c r="I280" s="348"/>
      <c r="J280" s="348"/>
      <c r="K280" s="348"/>
      <c r="L280" s="348"/>
      <c r="M280" s="348"/>
      <c r="N280" s="348"/>
      <c r="O280" s="348"/>
      <c r="P280" s="348"/>
      <c r="Q280" s="348"/>
      <c r="R280" s="348"/>
      <c r="S280" s="348"/>
      <c r="T280" s="348"/>
      <c r="U280" s="348"/>
      <c r="V280" s="348"/>
      <c r="W280" s="348"/>
      <c r="X280" s="348"/>
      <c r="Y280" s="348"/>
      <c r="Z280" s="348"/>
    </row>
    <row r="281" ht="14.25" customHeight="1">
      <c r="A281" s="348"/>
      <c r="B281" s="348"/>
      <c r="C281" s="348"/>
      <c r="D281" s="348"/>
      <c r="E281" s="348"/>
      <c r="F281" s="348"/>
      <c r="G281" s="348"/>
      <c r="H281" s="348"/>
      <c r="I281" s="348"/>
      <c r="J281" s="348"/>
      <c r="K281" s="348"/>
      <c r="L281" s="348"/>
      <c r="M281" s="348"/>
      <c r="N281" s="348"/>
      <c r="O281" s="348"/>
      <c r="P281" s="348"/>
      <c r="Q281" s="348"/>
      <c r="R281" s="348"/>
      <c r="S281" s="348"/>
      <c r="T281" s="348"/>
      <c r="U281" s="348"/>
      <c r="V281" s="348"/>
      <c r="W281" s="348"/>
      <c r="X281" s="348"/>
      <c r="Y281" s="348"/>
      <c r="Z281" s="348"/>
    </row>
    <row r="282" ht="14.25" customHeight="1">
      <c r="A282" s="348"/>
      <c r="B282" s="348"/>
      <c r="C282" s="348"/>
      <c r="D282" s="348"/>
      <c r="E282" s="348"/>
      <c r="F282" s="348"/>
      <c r="G282" s="348"/>
      <c r="H282" s="348"/>
      <c r="I282" s="348"/>
      <c r="J282" s="348"/>
      <c r="K282" s="348"/>
      <c r="L282" s="348"/>
      <c r="M282" s="348"/>
      <c r="N282" s="348"/>
      <c r="O282" s="348"/>
      <c r="P282" s="348"/>
      <c r="Q282" s="348"/>
      <c r="R282" s="348"/>
      <c r="S282" s="348"/>
      <c r="T282" s="348"/>
      <c r="U282" s="348"/>
      <c r="V282" s="348"/>
      <c r="W282" s="348"/>
      <c r="X282" s="348"/>
      <c r="Y282" s="348"/>
      <c r="Z282" s="348"/>
    </row>
    <row r="283" ht="14.25" customHeight="1">
      <c r="A283" s="348"/>
      <c r="B283" s="348"/>
      <c r="C283" s="348"/>
      <c r="D283" s="348"/>
      <c r="E283" s="348"/>
      <c r="F283" s="348"/>
      <c r="G283" s="348"/>
      <c r="H283" s="348"/>
      <c r="I283" s="348"/>
      <c r="J283" s="348"/>
      <c r="K283" s="348"/>
      <c r="L283" s="348"/>
      <c r="M283" s="348"/>
      <c r="N283" s="348"/>
      <c r="O283" s="348"/>
      <c r="P283" s="348"/>
      <c r="Q283" s="348"/>
      <c r="R283" s="348"/>
      <c r="S283" s="348"/>
      <c r="T283" s="348"/>
      <c r="U283" s="348"/>
      <c r="V283" s="348"/>
      <c r="W283" s="348"/>
      <c r="X283" s="348"/>
      <c r="Y283" s="348"/>
      <c r="Z283" s="348"/>
    </row>
    <row r="284" ht="14.25" customHeight="1">
      <c r="A284" s="348"/>
      <c r="B284" s="348"/>
      <c r="C284" s="348"/>
      <c r="D284" s="348"/>
      <c r="E284" s="348"/>
      <c r="F284" s="348"/>
      <c r="G284" s="348"/>
      <c r="H284" s="348"/>
      <c r="I284" s="348"/>
      <c r="J284" s="348"/>
      <c r="K284" s="348"/>
      <c r="L284" s="348"/>
      <c r="M284" s="348"/>
      <c r="N284" s="348"/>
      <c r="O284" s="348"/>
      <c r="P284" s="348"/>
      <c r="Q284" s="348"/>
      <c r="R284" s="348"/>
      <c r="S284" s="348"/>
      <c r="T284" s="348"/>
      <c r="U284" s="348"/>
      <c r="V284" s="348"/>
      <c r="W284" s="348"/>
      <c r="X284" s="348"/>
      <c r="Y284" s="348"/>
      <c r="Z284" s="348"/>
    </row>
    <row r="285" ht="14.25" customHeight="1">
      <c r="A285" s="348"/>
      <c r="B285" s="348"/>
      <c r="C285" s="348"/>
      <c r="D285" s="348"/>
      <c r="E285" s="348"/>
      <c r="F285" s="348"/>
      <c r="G285" s="348"/>
      <c r="H285" s="348"/>
      <c r="I285" s="348"/>
      <c r="J285" s="348"/>
      <c r="K285" s="348"/>
      <c r="L285" s="348"/>
      <c r="M285" s="348"/>
      <c r="N285" s="348"/>
      <c r="O285" s="348"/>
      <c r="P285" s="348"/>
      <c r="Q285" s="348"/>
      <c r="R285" s="348"/>
      <c r="S285" s="348"/>
      <c r="T285" s="348"/>
      <c r="U285" s="348"/>
      <c r="V285" s="348"/>
      <c r="W285" s="348"/>
      <c r="X285" s="348"/>
      <c r="Y285" s="348"/>
      <c r="Z285" s="348"/>
    </row>
    <row r="286" ht="14.25" customHeight="1">
      <c r="A286" s="348"/>
      <c r="B286" s="348"/>
      <c r="C286" s="348"/>
      <c r="D286" s="348"/>
      <c r="E286" s="348"/>
      <c r="F286" s="348"/>
      <c r="G286" s="348"/>
      <c r="H286" s="348"/>
      <c r="I286" s="348"/>
      <c r="J286" s="348"/>
      <c r="K286" s="348"/>
      <c r="L286" s="348"/>
      <c r="M286" s="348"/>
      <c r="N286" s="348"/>
      <c r="O286" s="348"/>
      <c r="P286" s="348"/>
      <c r="Q286" s="348"/>
      <c r="R286" s="348"/>
      <c r="S286" s="348"/>
      <c r="T286" s="348"/>
      <c r="U286" s="348"/>
      <c r="V286" s="348"/>
      <c r="W286" s="348"/>
      <c r="X286" s="348"/>
      <c r="Y286" s="348"/>
      <c r="Z286" s="348"/>
    </row>
    <row r="287" ht="14.25" customHeight="1">
      <c r="A287" s="348"/>
      <c r="B287" s="348"/>
      <c r="C287" s="348"/>
      <c r="D287" s="348"/>
      <c r="E287" s="348"/>
      <c r="F287" s="348"/>
      <c r="G287" s="348"/>
      <c r="H287" s="348"/>
      <c r="I287" s="348"/>
      <c r="J287" s="348"/>
      <c r="K287" s="348"/>
      <c r="L287" s="348"/>
      <c r="M287" s="348"/>
      <c r="N287" s="348"/>
      <c r="O287" s="348"/>
      <c r="P287" s="348"/>
      <c r="Q287" s="348"/>
      <c r="R287" s="348"/>
      <c r="S287" s="348"/>
      <c r="T287" s="348"/>
      <c r="U287" s="348"/>
      <c r="V287" s="348"/>
      <c r="W287" s="348"/>
      <c r="X287" s="348"/>
      <c r="Y287" s="348"/>
      <c r="Z287" s="348"/>
    </row>
    <row r="288" ht="14.25" customHeight="1">
      <c r="A288" s="348"/>
      <c r="B288" s="348"/>
      <c r="C288" s="348"/>
      <c r="D288" s="348"/>
      <c r="E288" s="348"/>
      <c r="F288" s="348"/>
      <c r="G288" s="348"/>
      <c r="H288" s="348"/>
      <c r="I288" s="348"/>
      <c r="J288" s="348"/>
      <c r="K288" s="348"/>
      <c r="L288" s="348"/>
      <c r="M288" s="348"/>
      <c r="N288" s="348"/>
      <c r="O288" s="348"/>
      <c r="P288" s="348"/>
      <c r="Q288" s="348"/>
      <c r="R288" s="348"/>
      <c r="S288" s="348"/>
      <c r="T288" s="348"/>
      <c r="U288" s="348"/>
      <c r="V288" s="348"/>
      <c r="W288" s="348"/>
      <c r="X288" s="348"/>
      <c r="Y288" s="348"/>
      <c r="Z288" s="348"/>
    </row>
    <row r="289" ht="14.25" customHeight="1">
      <c r="A289" s="348"/>
      <c r="B289" s="348"/>
      <c r="C289" s="348"/>
      <c r="D289" s="348"/>
      <c r="E289" s="348"/>
      <c r="F289" s="348"/>
      <c r="G289" s="348"/>
      <c r="H289" s="348"/>
      <c r="I289" s="348"/>
      <c r="J289" s="348"/>
      <c r="K289" s="348"/>
      <c r="L289" s="348"/>
      <c r="M289" s="348"/>
      <c r="N289" s="348"/>
      <c r="O289" s="348"/>
      <c r="P289" s="348"/>
      <c r="Q289" s="348"/>
      <c r="R289" s="348"/>
      <c r="S289" s="348"/>
      <c r="T289" s="348"/>
      <c r="U289" s="348"/>
      <c r="V289" s="348"/>
      <c r="W289" s="348"/>
      <c r="X289" s="348"/>
      <c r="Y289" s="348"/>
      <c r="Z289" s="348"/>
    </row>
    <row r="290" ht="14.25" customHeight="1">
      <c r="A290" s="348"/>
      <c r="B290" s="348"/>
      <c r="C290" s="348"/>
      <c r="D290" s="348"/>
      <c r="E290" s="348"/>
      <c r="F290" s="348"/>
      <c r="G290" s="348"/>
      <c r="H290" s="348"/>
      <c r="I290" s="348"/>
      <c r="J290" s="348"/>
      <c r="K290" s="348"/>
      <c r="L290" s="348"/>
      <c r="M290" s="348"/>
      <c r="N290" s="348"/>
      <c r="O290" s="348"/>
      <c r="P290" s="348"/>
      <c r="Q290" s="348"/>
      <c r="R290" s="348"/>
      <c r="S290" s="348"/>
      <c r="T290" s="348"/>
      <c r="U290" s="348"/>
      <c r="V290" s="348"/>
      <c r="W290" s="348"/>
      <c r="X290" s="348"/>
      <c r="Y290" s="348"/>
      <c r="Z290" s="348"/>
    </row>
    <row r="291" ht="14.25" customHeight="1">
      <c r="A291" s="348"/>
      <c r="B291" s="348"/>
      <c r="C291" s="348"/>
      <c r="D291" s="348"/>
      <c r="E291" s="348"/>
      <c r="F291" s="348"/>
      <c r="G291" s="348"/>
      <c r="H291" s="348"/>
      <c r="I291" s="348"/>
      <c r="J291" s="348"/>
      <c r="K291" s="348"/>
      <c r="L291" s="348"/>
      <c r="M291" s="348"/>
      <c r="N291" s="348"/>
      <c r="O291" s="348"/>
      <c r="P291" s="348"/>
      <c r="Q291" s="348"/>
      <c r="R291" s="348"/>
      <c r="S291" s="348"/>
      <c r="T291" s="348"/>
      <c r="U291" s="348"/>
      <c r="V291" s="348"/>
      <c r="W291" s="348"/>
      <c r="X291" s="348"/>
      <c r="Y291" s="348"/>
      <c r="Z291" s="348"/>
    </row>
    <row r="292" ht="14.25" customHeight="1">
      <c r="A292" s="348"/>
      <c r="B292" s="348"/>
      <c r="C292" s="348"/>
      <c r="D292" s="348"/>
      <c r="E292" s="348"/>
      <c r="F292" s="348"/>
      <c r="G292" s="348"/>
      <c r="H292" s="348"/>
      <c r="I292" s="348"/>
      <c r="J292" s="348"/>
      <c r="K292" s="348"/>
      <c r="L292" s="348"/>
      <c r="M292" s="348"/>
      <c r="N292" s="348"/>
      <c r="O292" s="348"/>
      <c r="P292" s="348"/>
      <c r="Q292" s="348"/>
      <c r="R292" s="348"/>
      <c r="S292" s="348"/>
      <c r="T292" s="348"/>
      <c r="U292" s="348"/>
      <c r="V292" s="348"/>
      <c r="W292" s="348"/>
      <c r="X292" s="348"/>
      <c r="Y292" s="348"/>
      <c r="Z292" s="348"/>
    </row>
    <row r="293" ht="14.25" customHeight="1">
      <c r="A293" s="348"/>
      <c r="B293" s="348"/>
      <c r="C293" s="348"/>
      <c r="D293" s="348"/>
      <c r="E293" s="348"/>
      <c r="F293" s="348"/>
      <c r="G293" s="348"/>
      <c r="H293" s="348"/>
      <c r="I293" s="348"/>
      <c r="J293" s="348"/>
      <c r="K293" s="348"/>
      <c r="L293" s="348"/>
      <c r="M293" s="348"/>
      <c r="N293" s="348"/>
      <c r="O293" s="348"/>
      <c r="P293" s="348"/>
      <c r="Q293" s="348"/>
      <c r="R293" s="348"/>
      <c r="S293" s="348"/>
      <c r="T293" s="348"/>
      <c r="U293" s="348"/>
      <c r="V293" s="348"/>
      <c r="W293" s="348"/>
      <c r="X293" s="348"/>
      <c r="Y293" s="348"/>
      <c r="Z293" s="348"/>
    </row>
    <row r="294" ht="14.25" customHeight="1">
      <c r="A294" s="348"/>
      <c r="B294" s="348"/>
      <c r="C294" s="348"/>
      <c r="D294" s="348"/>
      <c r="E294" s="348"/>
      <c r="F294" s="348"/>
      <c r="G294" s="348"/>
      <c r="H294" s="348"/>
      <c r="I294" s="348"/>
      <c r="J294" s="348"/>
      <c r="K294" s="348"/>
      <c r="L294" s="348"/>
      <c r="M294" s="348"/>
      <c r="N294" s="348"/>
      <c r="O294" s="348"/>
      <c r="P294" s="348"/>
      <c r="Q294" s="348"/>
      <c r="R294" s="348"/>
      <c r="S294" s="348"/>
      <c r="T294" s="348"/>
      <c r="U294" s="348"/>
      <c r="V294" s="348"/>
      <c r="W294" s="348"/>
      <c r="X294" s="348"/>
      <c r="Y294" s="348"/>
      <c r="Z294" s="348"/>
    </row>
    <row r="295" ht="14.25" customHeight="1">
      <c r="A295" s="348"/>
      <c r="B295" s="348"/>
      <c r="C295" s="348"/>
      <c r="D295" s="348"/>
      <c r="E295" s="348"/>
      <c r="F295" s="348"/>
      <c r="G295" s="348"/>
      <c r="H295" s="348"/>
      <c r="I295" s="348"/>
      <c r="J295" s="348"/>
      <c r="K295" s="348"/>
      <c r="L295" s="348"/>
      <c r="M295" s="348"/>
      <c r="N295" s="348"/>
      <c r="O295" s="348"/>
      <c r="P295" s="348"/>
      <c r="Q295" s="348"/>
      <c r="R295" s="348"/>
      <c r="S295" s="348"/>
      <c r="T295" s="348"/>
      <c r="U295" s="348"/>
      <c r="V295" s="348"/>
      <c r="W295" s="348"/>
      <c r="X295" s="348"/>
      <c r="Y295" s="348"/>
      <c r="Z295" s="348"/>
    </row>
    <row r="296" ht="14.25" customHeight="1">
      <c r="A296" s="348"/>
      <c r="B296" s="348"/>
      <c r="C296" s="348"/>
      <c r="D296" s="348"/>
      <c r="E296" s="348"/>
      <c r="F296" s="348"/>
      <c r="G296" s="348"/>
      <c r="H296" s="348"/>
      <c r="I296" s="348"/>
      <c r="J296" s="348"/>
      <c r="K296" s="348"/>
      <c r="L296" s="348"/>
      <c r="M296" s="348"/>
      <c r="N296" s="348"/>
      <c r="O296" s="348"/>
      <c r="P296" s="348"/>
      <c r="Q296" s="348"/>
      <c r="R296" s="348"/>
      <c r="S296" s="348"/>
      <c r="T296" s="348"/>
      <c r="U296" s="348"/>
      <c r="V296" s="348"/>
      <c r="W296" s="348"/>
      <c r="X296" s="348"/>
      <c r="Y296" s="348"/>
      <c r="Z296" s="348"/>
    </row>
    <row r="297" ht="14.25" customHeight="1">
      <c r="A297" s="348"/>
      <c r="B297" s="348"/>
      <c r="C297" s="348"/>
      <c r="D297" s="348"/>
      <c r="E297" s="348"/>
      <c r="F297" s="348"/>
      <c r="G297" s="348"/>
      <c r="H297" s="348"/>
      <c r="I297" s="348"/>
      <c r="J297" s="348"/>
      <c r="K297" s="348"/>
      <c r="L297" s="348"/>
      <c r="M297" s="348"/>
      <c r="N297" s="348"/>
      <c r="O297" s="348"/>
      <c r="P297" s="348"/>
      <c r="Q297" s="348"/>
      <c r="R297" s="348"/>
      <c r="S297" s="348"/>
      <c r="T297" s="348"/>
      <c r="U297" s="348"/>
      <c r="V297" s="348"/>
      <c r="W297" s="348"/>
      <c r="X297" s="348"/>
      <c r="Y297" s="348"/>
      <c r="Z297" s="348"/>
    </row>
    <row r="298" ht="14.25" customHeight="1">
      <c r="A298" s="348"/>
      <c r="B298" s="348"/>
      <c r="C298" s="348"/>
      <c r="D298" s="348"/>
      <c r="E298" s="348"/>
      <c r="F298" s="348"/>
      <c r="G298" s="348"/>
      <c r="H298" s="348"/>
      <c r="I298" s="348"/>
      <c r="J298" s="348"/>
      <c r="K298" s="348"/>
      <c r="L298" s="348"/>
      <c r="M298" s="348"/>
      <c r="N298" s="348"/>
      <c r="O298" s="348"/>
      <c r="P298" s="348"/>
      <c r="Q298" s="348"/>
      <c r="R298" s="348"/>
      <c r="S298" s="348"/>
      <c r="T298" s="348"/>
      <c r="U298" s="348"/>
      <c r="V298" s="348"/>
      <c r="W298" s="348"/>
      <c r="X298" s="348"/>
      <c r="Y298" s="348"/>
      <c r="Z298" s="348"/>
    </row>
    <row r="299" ht="14.25" customHeight="1">
      <c r="A299" s="348"/>
      <c r="B299" s="348"/>
      <c r="C299" s="348"/>
      <c r="D299" s="348"/>
      <c r="E299" s="348"/>
      <c r="F299" s="348"/>
      <c r="G299" s="348"/>
      <c r="H299" s="348"/>
      <c r="I299" s="348"/>
      <c r="J299" s="348"/>
      <c r="K299" s="348"/>
      <c r="L299" s="348"/>
      <c r="M299" s="348"/>
      <c r="N299" s="348"/>
      <c r="O299" s="348"/>
      <c r="P299" s="348"/>
      <c r="Q299" s="348"/>
      <c r="R299" s="348"/>
      <c r="S299" s="348"/>
      <c r="T299" s="348"/>
      <c r="U299" s="348"/>
      <c r="V299" s="348"/>
      <c r="W299" s="348"/>
      <c r="X299" s="348"/>
      <c r="Y299" s="348"/>
      <c r="Z299" s="348"/>
    </row>
    <row r="300" ht="14.25" customHeight="1">
      <c r="A300" s="348"/>
      <c r="B300" s="348"/>
      <c r="C300" s="348"/>
      <c r="D300" s="348"/>
      <c r="E300" s="348"/>
      <c r="F300" s="348"/>
      <c r="G300" s="348"/>
      <c r="H300" s="348"/>
      <c r="I300" s="348"/>
      <c r="J300" s="348"/>
      <c r="K300" s="348"/>
      <c r="L300" s="348"/>
      <c r="M300" s="348"/>
      <c r="N300" s="348"/>
      <c r="O300" s="348"/>
      <c r="P300" s="348"/>
      <c r="Q300" s="348"/>
      <c r="R300" s="348"/>
      <c r="S300" s="348"/>
      <c r="T300" s="348"/>
      <c r="U300" s="348"/>
      <c r="V300" s="348"/>
      <c r="W300" s="348"/>
      <c r="X300" s="348"/>
      <c r="Y300" s="348"/>
      <c r="Z300" s="348"/>
    </row>
    <row r="301" ht="14.25" customHeight="1">
      <c r="A301" s="348"/>
      <c r="B301" s="348"/>
      <c r="C301" s="348"/>
      <c r="D301" s="348"/>
      <c r="E301" s="348"/>
      <c r="F301" s="348"/>
      <c r="G301" s="348"/>
      <c r="H301" s="348"/>
      <c r="I301" s="348"/>
      <c r="J301" s="348"/>
      <c r="K301" s="348"/>
      <c r="L301" s="348"/>
      <c r="M301" s="348"/>
      <c r="N301" s="348"/>
      <c r="O301" s="348"/>
      <c r="P301" s="348"/>
      <c r="Q301" s="348"/>
      <c r="R301" s="348"/>
      <c r="S301" s="348"/>
      <c r="T301" s="348"/>
      <c r="U301" s="348"/>
      <c r="V301" s="348"/>
      <c r="W301" s="348"/>
      <c r="X301" s="348"/>
      <c r="Y301" s="348"/>
      <c r="Z301" s="348"/>
    </row>
    <row r="302" ht="14.25" customHeight="1">
      <c r="A302" s="348"/>
      <c r="B302" s="348"/>
      <c r="C302" s="348"/>
      <c r="D302" s="348"/>
      <c r="E302" s="348"/>
      <c r="F302" s="348"/>
      <c r="G302" s="348"/>
      <c r="H302" s="348"/>
      <c r="I302" s="348"/>
      <c r="J302" s="348"/>
      <c r="K302" s="348"/>
      <c r="L302" s="348"/>
      <c r="M302" s="348"/>
      <c r="N302" s="348"/>
      <c r="O302" s="348"/>
      <c r="P302" s="348"/>
      <c r="Q302" s="348"/>
      <c r="R302" s="348"/>
      <c r="S302" s="348"/>
      <c r="T302" s="348"/>
      <c r="U302" s="348"/>
      <c r="V302" s="348"/>
      <c r="W302" s="348"/>
      <c r="X302" s="348"/>
      <c r="Y302" s="348"/>
      <c r="Z302" s="348"/>
    </row>
    <row r="303" ht="14.25" customHeight="1">
      <c r="A303" s="348"/>
      <c r="B303" s="348"/>
      <c r="C303" s="348"/>
      <c r="D303" s="348"/>
      <c r="E303" s="348"/>
      <c r="F303" s="348"/>
      <c r="G303" s="348"/>
      <c r="H303" s="348"/>
      <c r="I303" s="348"/>
      <c r="J303" s="348"/>
      <c r="K303" s="348"/>
      <c r="L303" s="348"/>
      <c r="M303" s="348"/>
      <c r="N303" s="348"/>
      <c r="O303" s="348"/>
      <c r="P303" s="348"/>
      <c r="Q303" s="348"/>
      <c r="R303" s="348"/>
      <c r="S303" s="348"/>
      <c r="T303" s="348"/>
      <c r="U303" s="348"/>
      <c r="V303" s="348"/>
      <c r="W303" s="348"/>
      <c r="X303" s="348"/>
      <c r="Y303" s="348"/>
      <c r="Z303" s="348"/>
    </row>
    <row r="304" ht="14.25" customHeight="1">
      <c r="A304" s="348"/>
      <c r="B304" s="348"/>
      <c r="C304" s="348"/>
      <c r="D304" s="348"/>
      <c r="E304" s="348"/>
      <c r="F304" s="348"/>
      <c r="G304" s="348"/>
      <c r="H304" s="348"/>
      <c r="I304" s="348"/>
      <c r="J304" s="348"/>
      <c r="K304" s="348"/>
      <c r="L304" s="348"/>
      <c r="M304" s="348"/>
      <c r="N304" s="348"/>
      <c r="O304" s="348"/>
      <c r="P304" s="348"/>
      <c r="Q304" s="348"/>
      <c r="R304" s="348"/>
      <c r="S304" s="348"/>
      <c r="T304" s="348"/>
      <c r="U304" s="348"/>
      <c r="V304" s="348"/>
      <c r="W304" s="348"/>
      <c r="X304" s="348"/>
      <c r="Y304" s="348"/>
      <c r="Z304" s="348"/>
    </row>
    <row r="305" ht="14.25" customHeight="1">
      <c r="A305" s="348"/>
      <c r="B305" s="348"/>
      <c r="C305" s="348"/>
      <c r="D305" s="348"/>
      <c r="E305" s="348"/>
      <c r="F305" s="348"/>
      <c r="G305" s="348"/>
      <c r="H305" s="348"/>
      <c r="I305" s="348"/>
      <c r="J305" s="348"/>
      <c r="K305" s="348"/>
      <c r="L305" s="348"/>
      <c r="M305" s="348"/>
      <c r="N305" s="348"/>
      <c r="O305" s="348"/>
      <c r="P305" s="348"/>
      <c r="Q305" s="348"/>
      <c r="R305" s="348"/>
      <c r="S305" s="348"/>
      <c r="T305" s="348"/>
      <c r="U305" s="348"/>
      <c r="V305" s="348"/>
      <c r="W305" s="348"/>
      <c r="X305" s="348"/>
      <c r="Y305" s="348"/>
      <c r="Z305" s="348"/>
    </row>
    <row r="306" ht="14.25" customHeight="1">
      <c r="A306" s="348"/>
      <c r="B306" s="348"/>
      <c r="C306" s="348"/>
      <c r="D306" s="348"/>
      <c r="E306" s="348"/>
      <c r="F306" s="348"/>
      <c r="G306" s="348"/>
      <c r="H306" s="348"/>
      <c r="I306" s="348"/>
      <c r="J306" s="348"/>
      <c r="K306" s="348"/>
      <c r="L306" s="348"/>
      <c r="M306" s="348"/>
      <c r="N306" s="348"/>
      <c r="O306" s="348"/>
      <c r="P306" s="348"/>
      <c r="Q306" s="348"/>
      <c r="R306" s="348"/>
      <c r="S306" s="348"/>
      <c r="T306" s="348"/>
      <c r="U306" s="348"/>
      <c r="V306" s="348"/>
      <c r="W306" s="348"/>
      <c r="X306" s="348"/>
      <c r="Y306" s="348"/>
      <c r="Z306" s="348"/>
    </row>
    <row r="307" ht="14.25" customHeight="1">
      <c r="A307" s="348"/>
      <c r="B307" s="348"/>
      <c r="C307" s="348"/>
      <c r="D307" s="348"/>
      <c r="E307" s="348"/>
      <c r="F307" s="348"/>
      <c r="G307" s="348"/>
      <c r="H307" s="348"/>
      <c r="I307" s="348"/>
      <c r="J307" s="348"/>
      <c r="K307" s="348"/>
      <c r="L307" s="348"/>
      <c r="M307" s="348"/>
      <c r="N307" s="348"/>
      <c r="O307" s="348"/>
      <c r="P307" s="348"/>
      <c r="Q307" s="348"/>
      <c r="R307" s="348"/>
      <c r="S307" s="348"/>
      <c r="T307" s="348"/>
      <c r="U307" s="348"/>
      <c r="V307" s="348"/>
      <c r="W307" s="348"/>
      <c r="X307" s="348"/>
      <c r="Y307" s="348"/>
      <c r="Z307" s="348"/>
    </row>
    <row r="308" ht="14.25" customHeight="1">
      <c r="A308" s="348"/>
      <c r="B308" s="348"/>
      <c r="C308" s="348"/>
      <c r="D308" s="348"/>
      <c r="E308" s="348"/>
      <c r="F308" s="348"/>
      <c r="G308" s="348"/>
      <c r="H308" s="348"/>
      <c r="I308" s="348"/>
      <c r="J308" s="348"/>
      <c r="K308" s="348"/>
      <c r="L308" s="348"/>
      <c r="M308" s="348"/>
      <c r="N308" s="348"/>
      <c r="O308" s="348"/>
      <c r="P308" s="348"/>
      <c r="Q308" s="348"/>
      <c r="R308" s="348"/>
      <c r="S308" s="348"/>
      <c r="T308" s="348"/>
      <c r="U308" s="348"/>
      <c r="V308" s="348"/>
      <c r="W308" s="348"/>
      <c r="X308" s="348"/>
      <c r="Y308" s="348"/>
      <c r="Z308" s="348"/>
    </row>
    <row r="309" ht="14.25" customHeight="1">
      <c r="A309" s="348"/>
      <c r="B309" s="348"/>
      <c r="C309" s="348"/>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row>
    <row r="310" ht="14.25" customHeight="1">
      <c r="A310" s="348"/>
      <c r="B310" s="348"/>
      <c r="C310" s="348"/>
      <c r="D310" s="348"/>
      <c r="E310" s="348"/>
      <c r="F310" s="348"/>
      <c r="G310" s="348"/>
      <c r="H310" s="348"/>
      <c r="I310" s="348"/>
      <c r="J310" s="348"/>
      <c r="K310" s="348"/>
      <c r="L310" s="348"/>
      <c r="M310" s="348"/>
      <c r="N310" s="348"/>
      <c r="O310" s="348"/>
      <c r="P310" s="348"/>
      <c r="Q310" s="348"/>
      <c r="R310" s="348"/>
      <c r="S310" s="348"/>
      <c r="T310" s="348"/>
      <c r="U310" s="348"/>
      <c r="V310" s="348"/>
      <c r="W310" s="348"/>
      <c r="X310" s="348"/>
      <c r="Y310" s="348"/>
      <c r="Z310" s="348"/>
    </row>
    <row r="311" ht="14.25" customHeight="1">
      <c r="A311" s="348"/>
      <c r="B311" s="348"/>
      <c r="C311" s="348"/>
      <c r="D311" s="348"/>
      <c r="E311" s="348"/>
      <c r="F311" s="348"/>
      <c r="G311" s="348"/>
      <c r="H311" s="348"/>
      <c r="I311" s="348"/>
      <c r="J311" s="348"/>
      <c r="K311" s="348"/>
      <c r="L311" s="348"/>
      <c r="M311" s="348"/>
      <c r="N311" s="348"/>
      <c r="O311" s="348"/>
      <c r="P311" s="348"/>
      <c r="Q311" s="348"/>
      <c r="R311" s="348"/>
      <c r="S311" s="348"/>
      <c r="T311" s="348"/>
      <c r="U311" s="348"/>
      <c r="V311" s="348"/>
      <c r="W311" s="348"/>
      <c r="X311" s="348"/>
      <c r="Y311" s="348"/>
      <c r="Z311" s="348"/>
    </row>
    <row r="312" ht="14.25" customHeight="1">
      <c r="A312" s="348"/>
      <c r="B312" s="348"/>
      <c r="C312" s="348"/>
      <c r="D312" s="348"/>
      <c r="E312" s="348"/>
      <c r="F312" s="348"/>
      <c r="G312" s="348"/>
      <c r="H312" s="348"/>
      <c r="I312" s="348"/>
      <c r="J312" s="348"/>
      <c r="K312" s="348"/>
      <c r="L312" s="348"/>
      <c r="M312" s="348"/>
      <c r="N312" s="348"/>
      <c r="O312" s="348"/>
      <c r="P312" s="348"/>
      <c r="Q312" s="348"/>
      <c r="R312" s="348"/>
      <c r="S312" s="348"/>
      <c r="T312" s="348"/>
      <c r="U312" s="348"/>
      <c r="V312" s="348"/>
      <c r="W312" s="348"/>
      <c r="X312" s="348"/>
      <c r="Y312" s="348"/>
      <c r="Z312" s="348"/>
    </row>
    <row r="313" ht="14.25" customHeight="1">
      <c r="A313" s="348"/>
      <c r="B313" s="348"/>
      <c r="C313" s="348"/>
      <c r="D313" s="348"/>
      <c r="E313" s="348"/>
      <c r="F313" s="348"/>
      <c r="G313" s="348"/>
      <c r="H313" s="348"/>
      <c r="I313" s="348"/>
      <c r="J313" s="348"/>
      <c r="K313" s="348"/>
      <c r="L313" s="348"/>
      <c r="M313" s="348"/>
      <c r="N313" s="348"/>
      <c r="O313" s="348"/>
      <c r="P313" s="348"/>
      <c r="Q313" s="348"/>
      <c r="R313" s="348"/>
      <c r="S313" s="348"/>
      <c r="T313" s="348"/>
      <c r="U313" s="348"/>
      <c r="V313" s="348"/>
      <c r="W313" s="348"/>
      <c r="X313" s="348"/>
      <c r="Y313" s="348"/>
      <c r="Z313" s="348"/>
    </row>
    <row r="314" ht="14.25" customHeight="1">
      <c r="A314" s="348"/>
      <c r="B314" s="348"/>
      <c r="C314" s="348"/>
      <c r="D314" s="348"/>
      <c r="E314" s="348"/>
      <c r="F314" s="348"/>
      <c r="G314" s="348"/>
      <c r="H314" s="348"/>
      <c r="I314" s="348"/>
      <c r="J314" s="348"/>
      <c r="K314" s="348"/>
      <c r="L314" s="348"/>
      <c r="M314" s="348"/>
      <c r="N314" s="348"/>
      <c r="O314" s="348"/>
      <c r="P314" s="348"/>
      <c r="Q314" s="348"/>
      <c r="R314" s="348"/>
      <c r="S314" s="348"/>
      <c r="T314" s="348"/>
      <c r="U314" s="348"/>
      <c r="V314" s="348"/>
      <c r="W314" s="348"/>
      <c r="X314" s="348"/>
      <c r="Y314" s="348"/>
      <c r="Z314" s="348"/>
    </row>
    <row r="315" ht="14.25" customHeight="1">
      <c r="A315" s="348"/>
      <c r="B315" s="348"/>
      <c r="C315" s="348"/>
      <c r="D315" s="348"/>
      <c r="E315" s="348"/>
      <c r="F315" s="348"/>
      <c r="G315" s="348"/>
      <c r="H315" s="348"/>
      <c r="I315" s="348"/>
      <c r="J315" s="348"/>
      <c r="K315" s="348"/>
      <c r="L315" s="348"/>
      <c r="M315" s="348"/>
      <c r="N315" s="348"/>
      <c r="O315" s="348"/>
      <c r="P315" s="348"/>
      <c r="Q315" s="348"/>
      <c r="R315" s="348"/>
      <c r="S315" s="348"/>
      <c r="T315" s="348"/>
      <c r="U315" s="348"/>
      <c r="V315" s="348"/>
      <c r="W315" s="348"/>
      <c r="X315" s="348"/>
      <c r="Y315" s="348"/>
      <c r="Z315" s="348"/>
    </row>
    <row r="316" ht="14.25" customHeight="1">
      <c r="A316" s="348"/>
      <c r="B316" s="348"/>
      <c r="C316" s="348"/>
      <c r="D316" s="348"/>
      <c r="E316" s="348"/>
      <c r="F316" s="348"/>
      <c r="G316" s="348"/>
      <c r="H316" s="348"/>
      <c r="I316" s="348"/>
      <c r="J316" s="348"/>
      <c r="K316" s="348"/>
      <c r="L316" s="348"/>
      <c r="M316" s="348"/>
      <c r="N316" s="348"/>
      <c r="O316" s="348"/>
      <c r="P316" s="348"/>
      <c r="Q316" s="348"/>
      <c r="R316" s="348"/>
      <c r="S316" s="348"/>
      <c r="T316" s="348"/>
      <c r="U316" s="348"/>
      <c r="V316" s="348"/>
      <c r="W316" s="348"/>
      <c r="X316" s="348"/>
      <c r="Y316" s="348"/>
      <c r="Z316" s="348"/>
    </row>
    <row r="317" ht="14.25" customHeight="1">
      <c r="A317" s="348"/>
      <c r="B317" s="348"/>
      <c r="C317" s="348"/>
      <c r="D317" s="348"/>
      <c r="E317" s="348"/>
      <c r="F317" s="348"/>
      <c r="G317" s="348"/>
      <c r="H317" s="348"/>
      <c r="I317" s="348"/>
      <c r="J317" s="348"/>
      <c r="K317" s="348"/>
      <c r="L317" s="348"/>
      <c r="M317" s="348"/>
      <c r="N317" s="348"/>
      <c r="O317" s="348"/>
      <c r="P317" s="348"/>
      <c r="Q317" s="348"/>
      <c r="R317" s="348"/>
      <c r="S317" s="348"/>
      <c r="T317" s="348"/>
      <c r="U317" s="348"/>
      <c r="V317" s="348"/>
      <c r="W317" s="348"/>
      <c r="X317" s="348"/>
      <c r="Y317" s="348"/>
      <c r="Z317" s="348"/>
    </row>
    <row r="318" ht="14.25" customHeight="1">
      <c r="A318" s="348"/>
      <c r="B318" s="348"/>
      <c r="C318" s="348"/>
      <c r="D318" s="348"/>
      <c r="E318" s="348"/>
      <c r="F318" s="348"/>
      <c r="G318" s="348"/>
      <c r="H318" s="348"/>
      <c r="I318" s="348"/>
      <c r="J318" s="348"/>
      <c r="K318" s="348"/>
      <c r="L318" s="348"/>
      <c r="M318" s="348"/>
      <c r="N318" s="348"/>
      <c r="O318" s="348"/>
      <c r="P318" s="348"/>
      <c r="Q318" s="348"/>
      <c r="R318" s="348"/>
      <c r="S318" s="348"/>
      <c r="T318" s="348"/>
      <c r="U318" s="348"/>
      <c r="V318" s="348"/>
      <c r="W318" s="348"/>
      <c r="X318" s="348"/>
      <c r="Y318" s="348"/>
      <c r="Z318" s="348"/>
    </row>
    <row r="319" ht="14.25" customHeight="1">
      <c r="A319" s="348"/>
      <c r="B319" s="348"/>
      <c r="C319" s="348"/>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row>
    <row r="320" ht="14.25" customHeight="1">
      <c r="A320" s="348"/>
      <c r="B320" s="348"/>
      <c r="C320" s="348"/>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row>
    <row r="321" ht="14.25" customHeight="1">
      <c r="A321" s="348"/>
      <c r="B321" s="348"/>
      <c r="C321" s="348"/>
      <c r="D321" s="348"/>
      <c r="E321" s="348"/>
      <c r="F321" s="348"/>
      <c r="G321" s="348"/>
      <c r="H321" s="348"/>
      <c r="I321" s="348"/>
      <c r="J321" s="348"/>
      <c r="K321" s="348"/>
      <c r="L321" s="348"/>
      <c r="M321" s="348"/>
      <c r="N321" s="348"/>
      <c r="O321" s="348"/>
      <c r="P321" s="348"/>
      <c r="Q321" s="348"/>
      <c r="R321" s="348"/>
      <c r="S321" s="348"/>
      <c r="T321" s="348"/>
      <c r="U321" s="348"/>
      <c r="V321" s="348"/>
      <c r="W321" s="348"/>
      <c r="X321" s="348"/>
      <c r="Y321" s="348"/>
      <c r="Z321" s="348"/>
    </row>
    <row r="322" ht="14.25" customHeight="1">
      <c r="A322" s="348"/>
      <c r="B322" s="348"/>
      <c r="C322" s="348"/>
      <c r="D322" s="348"/>
      <c r="E322" s="348"/>
      <c r="F322" s="348"/>
      <c r="G322" s="348"/>
      <c r="H322" s="348"/>
      <c r="I322" s="348"/>
      <c r="J322" s="348"/>
      <c r="K322" s="348"/>
      <c r="L322" s="348"/>
      <c r="M322" s="348"/>
      <c r="N322" s="348"/>
      <c r="O322" s="348"/>
      <c r="P322" s="348"/>
      <c r="Q322" s="348"/>
      <c r="R322" s="348"/>
      <c r="S322" s="348"/>
      <c r="T322" s="348"/>
      <c r="U322" s="348"/>
      <c r="V322" s="348"/>
      <c r="W322" s="348"/>
      <c r="X322" s="348"/>
      <c r="Y322" s="348"/>
      <c r="Z322" s="348"/>
    </row>
    <row r="323" ht="14.25" customHeight="1">
      <c r="A323" s="348"/>
      <c r="B323" s="348"/>
      <c r="C323" s="348"/>
      <c r="D323" s="348"/>
      <c r="E323" s="348"/>
      <c r="F323" s="348"/>
      <c r="G323" s="348"/>
      <c r="H323" s="348"/>
      <c r="I323" s="348"/>
      <c r="J323" s="348"/>
      <c r="K323" s="348"/>
      <c r="L323" s="348"/>
      <c r="M323" s="348"/>
      <c r="N323" s="348"/>
      <c r="O323" s="348"/>
      <c r="P323" s="348"/>
      <c r="Q323" s="348"/>
      <c r="R323" s="348"/>
      <c r="S323" s="348"/>
      <c r="T323" s="348"/>
      <c r="U323" s="348"/>
      <c r="V323" s="348"/>
      <c r="W323" s="348"/>
      <c r="X323" s="348"/>
      <c r="Y323" s="348"/>
      <c r="Z323" s="348"/>
    </row>
    <row r="324" ht="14.25" customHeight="1">
      <c r="A324" s="348"/>
      <c r="B324" s="348"/>
      <c r="C324" s="348"/>
      <c r="D324" s="348"/>
      <c r="E324" s="348"/>
      <c r="F324" s="348"/>
      <c r="G324" s="348"/>
      <c r="H324" s="348"/>
      <c r="I324" s="348"/>
      <c r="J324" s="348"/>
      <c r="K324" s="348"/>
      <c r="L324" s="348"/>
      <c r="M324" s="348"/>
      <c r="N324" s="348"/>
      <c r="O324" s="348"/>
      <c r="P324" s="348"/>
      <c r="Q324" s="348"/>
      <c r="R324" s="348"/>
      <c r="S324" s="348"/>
      <c r="T324" s="348"/>
      <c r="U324" s="348"/>
      <c r="V324" s="348"/>
      <c r="W324" s="348"/>
      <c r="X324" s="348"/>
      <c r="Y324" s="348"/>
      <c r="Z324" s="348"/>
    </row>
    <row r="325" ht="14.25" customHeight="1">
      <c r="A325" s="348"/>
      <c r="B325" s="348"/>
      <c r="C325" s="348"/>
      <c r="D325" s="348"/>
      <c r="E325" s="348"/>
      <c r="F325" s="348"/>
      <c r="G325" s="348"/>
      <c r="H325" s="348"/>
      <c r="I325" s="348"/>
      <c r="J325" s="348"/>
      <c r="K325" s="348"/>
      <c r="L325" s="348"/>
      <c r="M325" s="348"/>
      <c r="N325" s="348"/>
      <c r="O325" s="348"/>
      <c r="P325" s="348"/>
      <c r="Q325" s="348"/>
      <c r="R325" s="348"/>
      <c r="S325" s="348"/>
      <c r="T325" s="348"/>
      <c r="U325" s="348"/>
      <c r="V325" s="348"/>
      <c r="W325" s="348"/>
      <c r="X325" s="348"/>
      <c r="Y325" s="348"/>
      <c r="Z325" s="348"/>
    </row>
    <row r="326" ht="14.25" customHeight="1">
      <c r="A326" s="348"/>
      <c r="B326" s="348"/>
      <c r="C326" s="348"/>
      <c r="D326" s="348"/>
      <c r="E326" s="348"/>
      <c r="F326" s="348"/>
      <c r="G326" s="348"/>
      <c r="H326" s="348"/>
      <c r="I326" s="348"/>
      <c r="J326" s="348"/>
      <c r="K326" s="348"/>
      <c r="L326" s="348"/>
      <c r="M326" s="348"/>
      <c r="N326" s="348"/>
      <c r="O326" s="348"/>
      <c r="P326" s="348"/>
      <c r="Q326" s="348"/>
      <c r="R326" s="348"/>
      <c r="S326" s="348"/>
      <c r="T326" s="348"/>
      <c r="U326" s="348"/>
      <c r="V326" s="348"/>
      <c r="W326" s="348"/>
      <c r="X326" s="348"/>
      <c r="Y326" s="348"/>
      <c r="Z326" s="348"/>
    </row>
    <row r="327" ht="14.25" customHeight="1">
      <c r="A327" s="348"/>
      <c r="B327" s="348"/>
      <c r="C327" s="348"/>
      <c r="D327" s="348"/>
      <c r="E327" s="348"/>
      <c r="F327" s="348"/>
      <c r="G327" s="348"/>
      <c r="H327" s="348"/>
      <c r="I327" s="348"/>
      <c r="J327" s="348"/>
      <c r="K327" s="348"/>
      <c r="L327" s="348"/>
      <c r="M327" s="348"/>
      <c r="N327" s="348"/>
      <c r="O327" s="348"/>
      <c r="P327" s="348"/>
      <c r="Q327" s="348"/>
      <c r="R327" s="348"/>
      <c r="S327" s="348"/>
      <c r="T327" s="348"/>
      <c r="U327" s="348"/>
      <c r="V327" s="348"/>
      <c r="W327" s="348"/>
      <c r="X327" s="348"/>
      <c r="Y327" s="348"/>
      <c r="Z327" s="348"/>
    </row>
    <row r="328" ht="14.25" customHeight="1">
      <c r="A328" s="348"/>
      <c r="B328" s="348"/>
      <c r="C328" s="348"/>
      <c r="D328" s="348"/>
      <c r="E328" s="348"/>
      <c r="F328" s="348"/>
      <c r="G328" s="348"/>
      <c r="H328" s="348"/>
      <c r="I328" s="348"/>
      <c r="J328" s="348"/>
      <c r="K328" s="348"/>
      <c r="L328" s="348"/>
      <c r="M328" s="348"/>
      <c r="N328" s="348"/>
      <c r="O328" s="348"/>
      <c r="P328" s="348"/>
      <c r="Q328" s="348"/>
      <c r="R328" s="348"/>
      <c r="S328" s="348"/>
      <c r="T328" s="348"/>
      <c r="U328" s="348"/>
      <c r="V328" s="348"/>
      <c r="W328" s="348"/>
      <c r="X328" s="348"/>
      <c r="Y328" s="348"/>
      <c r="Z328" s="348"/>
    </row>
    <row r="329" ht="14.25" customHeight="1">
      <c r="A329" s="348"/>
      <c r="B329" s="348"/>
      <c r="C329" s="348"/>
      <c r="D329" s="348"/>
      <c r="E329" s="348"/>
      <c r="F329" s="348"/>
      <c r="G329" s="348"/>
      <c r="H329" s="348"/>
      <c r="I329" s="348"/>
      <c r="J329" s="348"/>
      <c r="K329" s="348"/>
      <c r="L329" s="348"/>
      <c r="M329" s="348"/>
      <c r="N329" s="348"/>
      <c r="O329" s="348"/>
      <c r="P329" s="348"/>
      <c r="Q329" s="348"/>
      <c r="R329" s="348"/>
      <c r="S329" s="348"/>
      <c r="T329" s="348"/>
      <c r="U329" s="348"/>
      <c r="V329" s="348"/>
      <c r="W329" s="348"/>
      <c r="X329" s="348"/>
      <c r="Y329" s="348"/>
      <c r="Z329" s="348"/>
    </row>
    <row r="330" ht="14.25" customHeight="1">
      <c r="A330" s="348"/>
      <c r="B330" s="348"/>
      <c r="C330" s="348"/>
      <c r="D330" s="348"/>
      <c r="E330" s="348"/>
      <c r="F330" s="348"/>
      <c r="G330" s="348"/>
      <c r="H330" s="348"/>
      <c r="I330" s="348"/>
      <c r="J330" s="348"/>
      <c r="K330" s="348"/>
      <c r="L330" s="348"/>
      <c r="M330" s="348"/>
      <c r="N330" s="348"/>
      <c r="O330" s="348"/>
      <c r="P330" s="348"/>
      <c r="Q330" s="348"/>
      <c r="R330" s="348"/>
      <c r="S330" s="348"/>
      <c r="T330" s="348"/>
      <c r="U330" s="348"/>
      <c r="V330" s="348"/>
      <c r="W330" s="348"/>
      <c r="X330" s="348"/>
      <c r="Y330" s="348"/>
      <c r="Z330" s="348"/>
    </row>
    <row r="331" ht="14.25" customHeight="1">
      <c r="A331" s="348"/>
      <c r="B331" s="348"/>
      <c r="C331" s="348"/>
      <c r="D331" s="348"/>
      <c r="E331" s="348"/>
      <c r="F331" s="348"/>
      <c r="G331" s="348"/>
      <c r="H331" s="348"/>
      <c r="I331" s="348"/>
      <c r="J331" s="348"/>
      <c r="K331" s="348"/>
      <c r="L331" s="348"/>
      <c r="M331" s="348"/>
      <c r="N331" s="348"/>
      <c r="O331" s="348"/>
      <c r="P331" s="348"/>
      <c r="Q331" s="348"/>
      <c r="R331" s="348"/>
      <c r="S331" s="348"/>
      <c r="T331" s="348"/>
      <c r="U331" s="348"/>
      <c r="V331" s="348"/>
      <c r="W331" s="348"/>
      <c r="X331" s="348"/>
      <c r="Y331" s="348"/>
      <c r="Z331" s="348"/>
    </row>
    <row r="332" ht="14.25" customHeight="1">
      <c r="A332" s="348"/>
      <c r="B332" s="348"/>
      <c r="C332" s="348"/>
      <c r="D332" s="348"/>
      <c r="E332" s="348"/>
      <c r="F332" s="348"/>
      <c r="G332" s="348"/>
      <c r="H332" s="348"/>
      <c r="I332" s="348"/>
      <c r="J332" s="348"/>
      <c r="K332" s="348"/>
      <c r="L332" s="348"/>
      <c r="M332" s="348"/>
      <c r="N332" s="348"/>
      <c r="O332" s="348"/>
      <c r="P332" s="348"/>
      <c r="Q332" s="348"/>
      <c r="R332" s="348"/>
      <c r="S332" s="348"/>
      <c r="T332" s="348"/>
      <c r="U332" s="348"/>
      <c r="V332" s="348"/>
      <c r="W332" s="348"/>
      <c r="X332" s="348"/>
      <c r="Y332" s="348"/>
      <c r="Z332" s="348"/>
    </row>
    <row r="333" ht="14.25" customHeight="1">
      <c r="A333" s="348"/>
      <c r="B333" s="348"/>
      <c r="C333" s="348"/>
      <c r="D333" s="348"/>
      <c r="E333" s="348"/>
      <c r="F333" s="348"/>
      <c r="G333" s="348"/>
      <c r="H333" s="348"/>
      <c r="I333" s="348"/>
      <c r="J333" s="348"/>
      <c r="K333" s="348"/>
      <c r="L333" s="348"/>
      <c r="M333" s="348"/>
      <c r="N333" s="348"/>
      <c r="O333" s="348"/>
      <c r="P333" s="348"/>
      <c r="Q333" s="348"/>
      <c r="R333" s="348"/>
      <c r="S333" s="348"/>
      <c r="T333" s="348"/>
      <c r="U333" s="348"/>
      <c r="V333" s="348"/>
      <c r="W333" s="348"/>
      <c r="X333" s="348"/>
      <c r="Y333" s="348"/>
      <c r="Z333" s="348"/>
    </row>
    <row r="334" ht="14.25" customHeight="1">
      <c r="A334" s="348"/>
      <c r="B334" s="348"/>
      <c r="C334" s="348"/>
      <c r="D334" s="348"/>
      <c r="E334" s="348"/>
      <c r="F334" s="348"/>
      <c r="G334" s="348"/>
      <c r="H334" s="348"/>
      <c r="I334" s="348"/>
      <c r="J334" s="348"/>
      <c r="K334" s="348"/>
      <c r="L334" s="348"/>
      <c r="M334" s="348"/>
      <c r="N334" s="348"/>
      <c r="O334" s="348"/>
      <c r="P334" s="348"/>
      <c r="Q334" s="348"/>
      <c r="R334" s="348"/>
      <c r="S334" s="348"/>
      <c r="T334" s="348"/>
      <c r="U334" s="348"/>
      <c r="V334" s="348"/>
      <c r="W334" s="348"/>
      <c r="X334" s="348"/>
      <c r="Y334" s="348"/>
      <c r="Z334" s="348"/>
    </row>
    <row r="335" ht="14.25" customHeight="1">
      <c r="A335" s="348"/>
      <c r="B335" s="348"/>
      <c r="C335" s="348"/>
      <c r="D335" s="348"/>
      <c r="E335" s="348"/>
      <c r="F335" s="348"/>
      <c r="G335" s="348"/>
      <c r="H335" s="348"/>
      <c r="I335" s="348"/>
      <c r="J335" s="348"/>
      <c r="K335" s="348"/>
      <c r="L335" s="348"/>
      <c r="M335" s="348"/>
      <c r="N335" s="348"/>
      <c r="O335" s="348"/>
      <c r="P335" s="348"/>
      <c r="Q335" s="348"/>
      <c r="R335" s="348"/>
      <c r="S335" s="348"/>
      <c r="T335" s="348"/>
      <c r="U335" s="348"/>
      <c r="V335" s="348"/>
      <c r="W335" s="348"/>
      <c r="X335" s="348"/>
      <c r="Y335" s="348"/>
      <c r="Z335" s="348"/>
    </row>
    <row r="336" ht="14.25" customHeight="1">
      <c r="A336" s="348"/>
      <c r="B336" s="348"/>
      <c r="C336" s="348"/>
      <c r="D336" s="348"/>
      <c r="E336" s="348"/>
      <c r="F336" s="348"/>
      <c r="G336" s="348"/>
      <c r="H336" s="348"/>
      <c r="I336" s="348"/>
      <c r="J336" s="348"/>
      <c r="K336" s="348"/>
      <c r="L336" s="348"/>
      <c r="M336" s="348"/>
      <c r="N336" s="348"/>
      <c r="O336" s="348"/>
      <c r="P336" s="348"/>
      <c r="Q336" s="348"/>
      <c r="R336" s="348"/>
      <c r="S336" s="348"/>
      <c r="T336" s="348"/>
      <c r="U336" s="348"/>
      <c r="V336" s="348"/>
      <c r="W336" s="348"/>
      <c r="X336" s="348"/>
      <c r="Y336" s="348"/>
      <c r="Z336" s="348"/>
    </row>
    <row r="337" ht="14.25" customHeight="1">
      <c r="A337" s="348"/>
      <c r="B337" s="348"/>
      <c r="C337" s="348"/>
      <c r="D337" s="348"/>
      <c r="E337" s="348"/>
      <c r="F337" s="348"/>
      <c r="G337" s="348"/>
      <c r="H337" s="348"/>
      <c r="I337" s="348"/>
      <c r="J337" s="348"/>
      <c r="K337" s="348"/>
      <c r="L337" s="348"/>
      <c r="M337" s="348"/>
      <c r="N337" s="348"/>
      <c r="O337" s="348"/>
      <c r="P337" s="348"/>
      <c r="Q337" s="348"/>
      <c r="R337" s="348"/>
      <c r="S337" s="348"/>
      <c r="T337" s="348"/>
      <c r="U337" s="348"/>
      <c r="V337" s="348"/>
      <c r="W337" s="348"/>
      <c r="X337" s="348"/>
      <c r="Y337" s="348"/>
      <c r="Z337" s="348"/>
    </row>
    <row r="338" ht="14.25" customHeight="1">
      <c r="A338" s="348"/>
      <c r="B338" s="348"/>
      <c r="C338" s="348"/>
      <c r="D338" s="348"/>
      <c r="E338" s="348"/>
      <c r="F338" s="348"/>
      <c r="G338" s="348"/>
      <c r="H338" s="348"/>
      <c r="I338" s="348"/>
      <c r="J338" s="348"/>
      <c r="K338" s="348"/>
      <c r="L338" s="348"/>
      <c r="M338" s="348"/>
      <c r="N338" s="348"/>
      <c r="O338" s="348"/>
      <c r="P338" s="348"/>
      <c r="Q338" s="348"/>
      <c r="R338" s="348"/>
      <c r="S338" s="348"/>
      <c r="T338" s="348"/>
      <c r="U338" s="348"/>
      <c r="V338" s="348"/>
      <c r="W338" s="348"/>
      <c r="X338" s="348"/>
      <c r="Y338" s="348"/>
      <c r="Z338" s="348"/>
    </row>
    <row r="339" ht="14.25" customHeight="1">
      <c r="A339" s="348"/>
      <c r="B339" s="348"/>
      <c r="C339" s="348"/>
      <c r="D339" s="348"/>
      <c r="E339" s="348"/>
      <c r="F339" s="348"/>
      <c r="G339" s="348"/>
      <c r="H339" s="348"/>
      <c r="I339" s="348"/>
      <c r="J339" s="348"/>
      <c r="K339" s="348"/>
      <c r="L339" s="348"/>
      <c r="M339" s="348"/>
      <c r="N339" s="348"/>
      <c r="O339" s="348"/>
      <c r="P339" s="348"/>
      <c r="Q339" s="348"/>
      <c r="R339" s="348"/>
      <c r="S339" s="348"/>
      <c r="T339" s="348"/>
      <c r="U339" s="348"/>
      <c r="V339" s="348"/>
      <c r="W339" s="348"/>
      <c r="X339" s="348"/>
      <c r="Y339" s="348"/>
      <c r="Z339" s="348"/>
    </row>
    <row r="340" ht="14.25" customHeight="1">
      <c r="A340" s="348"/>
      <c r="B340" s="348"/>
      <c r="C340" s="348"/>
      <c r="D340" s="348"/>
      <c r="E340" s="348"/>
      <c r="F340" s="348"/>
      <c r="G340" s="348"/>
      <c r="H340" s="348"/>
      <c r="I340" s="348"/>
      <c r="J340" s="348"/>
      <c r="K340" s="348"/>
      <c r="L340" s="348"/>
      <c r="M340" s="348"/>
      <c r="N340" s="348"/>
      <c r="O340" s="348"/>
      <c r="P340" s="348"/>
      <c r="Q340" s="348"/>
      <c r="R340" s="348"/>
      <c r="S340" s="348"/>
      <c r="T340" s="348"/>
      <c r="U340" s="348"/>
      <c r="V340" s="348"/>
      <c r="W340" s="348"/>
      <c r="X340" s="348"/>
      <c r="Y340" s="348"/>
      <c r="Z340" s="348"/>
    </row>
    <row r="341" ht="14.25" customHeight="1">
      <c r="A341" s="348"/>
      <c r="B341" s="348"/>
      <c r="C341" s="348"/>
      <c r="D341" s="348"/>
      <c r="E341" s="348"/>
      <c r="F341" s="348"/>
      <c r="G341" s="348"/>
      <c r="H341" s="348"/>
      <c r="I341" s="348"/>
      <c r="J341" s="348"/>
      <c r="K341" s="348"/>
      <c r="L341" s="348"/>
      <c r="M341" s="348"/>
      <c r="N341" s="348"/>
      <c r="O341" s="348"/>
      <c r="P341" s="348"/>
      <c r="Q341" s="348"/>
      <c r="R341" s="348"/>
      <c r="S341" s="348"/>
      <c r="T341" s="348"/>
      <c r="U341" s="348"/>
      <c r="V341" s="348"/>
      <c r="W341" s="348"/>
      <c r="X341" s="348"/>
      <c r="Y341" s="348"/>
      <c r="Z341" s="348"/>
    </row>
    <row r="342" ht="14.25" customHeight="1">
      <c r="A342" s="348"/>
      <c r="B342" s="348"/>
      <c r="C342" s="348"/>
      <c r="D342" s="348"/>
      <c r="E342" s="348"/>
      <c r="F342" s="348"/>
      <c r="G342" s="348"/>
      <c r="H342" s="348"/>
      <c r="I342" s="348"/>
      <c r="J342" s="348"/>
      <c r="K342" s="348"/>
      <c r="L342" s="348"/>
      <c r="M342" s="348"/>
      <c r="N342" s="348"/>
      <c r="O342" s="348"/>
      <c r="P342" s="348"/>
      <c r="Q342" s="348"/>
      <c r="R342" s="348"/>
      <c r="S342" s="348"/>
      <c r="T342" s="348"/>
      <c r="U342" s="348"/>
      <c r="V342" s="348"/>
      <c r="W342" s="348"/>
      <c r="X342" s="348"/>
      <c r="Y342" s="348"/>
      <c r="Z342" s="348"/>
    </row>
    <row r="343" ht="14.25" customHeight="1">
      <c r="A343" s="348"/>
      <c r="B343" s="348"/>
      <c r="C343" s="348"/>
      <c r="D343" s="348"/>
      <c r="E343" s="348"/>
      <c r="F343" s="348"/>
      <c r="G343" s="348"/>
      <c r="H343" s="348"/>
      <c r="I343" s="348"/>
      <c r="J343" s="348"/>
      <c r="K343" s="348"/>
      <c r="L343" s="348"/>
      <c r="M343" s="348"/>
      <c r="N343" s="348"/>
      <c r="O343" s="348"/>
      <c r="P343" s="348"/>
      <c r="Q343" s="348"/>
      <c r="R343" s="348"/>
      <c r="S343" s="348"/>
      <c r="T343" s="348"/>
      <c r="U343" s="348"/>
      <c r="V343" s="348"/>
      <c r="W343" s="348"/>
      <c r="X343" s="348"/>
      <c r="Y343" s="348"/>
      <c r="Z343" s="348"/>
    </row>
    <row r="344" ht="14.25" customHeight="1">
      <c r="A344" s="348"/>
      <c r="B344" s="348"/>
      <c r="C344" s="348"/>
      <c r="D344" s="348"/>
      <c r="E344" s="348"/>
      <c r="F344" s="348"/>
      <c r="G344" s="348"/>
      <c r="H344" s="348"/>
      <c r="I344" s="348"/>
      <c r="J344" s="348"/>
      <c r="K344" s="348"/>
      <c r="L344" s="348"/>
      <c r="M344" s="348"/>
      <c r="N344" s="348"/>
      <c r="O344" s="348"/>
      <c r="P344" s="348"/>
      <c r="Q344" s="348"/>
      <c r="R344" s="348"/>
      <c r="S344" s="348"/>
      <c r="T344" s="348"/>
      <c r="U344" s="348"/>
      <c r="V344" s="348"/>
      <c r="W344" s="348"/>
      <c r="X344" s="348"/>
      <c r="Y344" s="348"/>
      <c r="Z344" s="348"/>
    </row>
    <row r="345" ht="14.25" customHeight="1">
      <c r="A345" s="348"/>
      <c r="B345" s="348"/>
      <c r="C345" s="348"/>
      <c r="D345" s="348"/>
      <c r="E345" s="348"/>
      <c r="F345" s="348"/>
      <c r="G345" s="348"/>
      <c r="H345" s="348"/>
      <c r="I345" s="348"/>
      <c r="J345" s="348"/>
      <c r="K345" s="348"/>
      <c r="L345" s="348"/>
      <c r="M345" s="348"/>
      <c r="N345" s="348"/>
      <c r="O345" s="348"/>
      <c r="P345" s="348"/>
      <c r="Q345" s="348"/>
      <c r="R345" s="348"/>
      <c r="S345" s="348"/>
      <c r="T345" s="348"/>
      <c r="U345" s="348"/>
      <c r="V345" s="348"/>
      <c r="W345" s="348"/>
      <c r="X345" s="348"/>
      <c r="Y345" s="348"/>
      <c r="Z345" s="348"/>
    </row>
    <row r="346" ht="14.25" customHeight="1">
      <c r="A346" s="348"/>
      <c r="B346" s="348"/>
      <c r="C346" s="348"/>
      <c r="D346" s="348"/>
      <c r="E346" s="348"/>
      <c r="F346" s="348"/>
      <c r="G346" s="348"/>
      <c r="H346" s="348"/>
      <c r="I346" s="348"/>
      <c r="J346" s="348"/>
      <c r="K346" s="348"/>
      <c r="L346" s="348"/>
      <c r="M346" s="348"/>
      <c r="N346" s="348"/>
      <c r="O346" s="348"/>
      <c r="P346" s="348"/>
      <c r="Q346" s="348"/>
      <c r="R346" s="348"/>
      <c r="S346" s="348"/>
      <c r="T346" s="348"/>
      <c r="U346" s="348"/>
      <c r="V346" s="348"/>
      <c r="W346" s="348"/>
      <c r="X346" s="348"/>
      <c r="Y346" s="348"/>
      <c r="Z346" s="348"/>
    </row>
    <row r="347" ht="14.25" customHeight="1">
      <c r="A347" s="348"/>
      <c r="B347" s="348"/>
      <c r="C347" s="348"/>
      <c r="D347" s="348"/>
      <c r="E347" s="348"/>
      <c r="F347" s="348"/>
      <c r="G347" s="348"/>
      <c r="H347" s="348"/>
      <c r="I347" s="348"/>
      <c r="J347" s="348"/>
      <c r="K347" s="348"/>
      <c r="L347" s="348"/>
      <c r="M347" s="348"/>
      <c r="N347" s="348"/>
      <c r="O347" s="348"/>
      <c r="P347" s="348"/>
      <c r="Q347" s="348"/>
      <c r="R347" s="348"/>
      <c r="S347" s="348"/>
      <c r="T347" s="348"/>
      <c r="U347" s="348"/>
      <c r="V347" s="348"/>
      <c r="W347" s="348"/>
      <c r="X347" s="348"/>
      <c r="Y347" s="348"/>
      <c r="Z347" s="348"/>
    </row>
    <row r="348" ht="14.25" customHeight="1">
      <c r="A348" s="348"/>
      <c r="B348" s="348"/>
      <c r="C348" s="348"/>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row>
    <row r="349" ht="14.25" customHeight="1">
      <c r="A349" s="348"/>
      <c r="B349" s="348"/>
      <c r="C349" s="348"/>
      <c r="D349" s="348"/>
      <c r="E349" s="348"/>
      <c r="F349" s="348"/>
      <c r="G349" s="348"/>
      <c r="H349" s="348"/>
      <c r="I349" s="348"/>
      <c r="J349" s="348"/>
      <c r="K349" s="348"/>
      <c r="L349" s="348"/>
      <c r="M349" s="348"/>
      <c r="N349" s="348"/>
      <c r="O349" s="348"/>
      <c r="P349" s="348"/>
      <c r="Q349" s="348"/>
      <c r="R349" s="348"/>
      <c r="S349" s="348"/>
      <c r="T349" s="348"/>
      <c r="U349" s="348"/>
      <c r="V349" s="348"/>
      <c r="W349" s="348"/>
      <c r="X349" s="348"/>
      <c r="Y349" s="348"/>
      <c r="Z349" s="348"/>
    </row>
    <row r="350" ht="14.25" customHeight="1">
      <c r="A350" s="348"/>
      <c r="B350" s="348"/>
      <c r="C350" s="348"/>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row>
    <row r="351" ht="14.25" customHeight="1">
      <c r="A351" s="348"/>
      <c r="B351" s="348"/>
      <c r="C351" s="348"/>
      <c r="D351" s="348"/>
      <c r="E351" s="348"/>
      <c r="F351" s="348"/>
      <c r="G351" s="348"/>
      <c r="H351" s="348"/>
      <c r="I351" s="348"/>
      <c r="J351" s="348"/>
      <c r="K351" s="348"/>
      <c r="L351" s="348"/>
      <c r="M351" s="348"/>
      <c r="N351" s="348"/>
      <c r="O351" s="348"/>
      <c r="P351" s="348"/>
      <c r="Q351" s="348"/>
      <c r="R351" s="348"/>
      <c r="S351" s="348"/>
      <c r="T351" s="348"/>
      <c r="U351" s="348"/>
      <c r="V351" s="348"/>
      <c r="W351" s="348"/>
      <c r="X351" s="348"/>
      <c r="Y351" s="348"/>
      <c r="Z351" s="348"/>
    </row>
    <row r="352" ht="14.25" customHeight="1">
      <c r="A352" s="348"/>
      <c r="B352" s="348"/>
      <c r="C352" s="348"/>
      <c r="D352" s="348"/>
      <c r="E352" s="348"/>
      <c r="F352" s="348"/>
      <c r="G352" s="348"/>
      <c r="H352" s="348"/>
      <c r="I352" s="348"/>
      <c r="J352" s="348"/>
      <c r="K352" s="348"/>
      <c r="L352" s="348"/>
      <c r="M352" s="348"/>
      <c r="N352" s="348"/>
      <c r="O352" s="348"/>
      <c r="P352" s="348"/>
      <c r="Q352" s="348"/>
      <c r="R352" s="348"/>
      <c r="S352" s="348"/>
      <c r="T352" s="348"/>
      <c r="U352" s="348"/>
      <c r="V352" s="348"/>
      <c r="W352" s="348"/>
      <c r="X352" s="348"/>
      <c r="Y352" s="348"/>
      <c r="Z352" s="348"/>
    </row>
    <row r="353" ht="14.25" customHeight="1">
      <c r="A353" s="348"/>
      <c r="B353" s="348"/>
      <c r="C353" s="348"/>
      <c r="D353" s="348"/>
      <c r="E353" s="348"/>
      <c r="F353" s="348"/>
      <c r="G353" s="348"/>
      <c r="H353" s="348"/>
      <c r="I353" s="348"/>
      <c r="J353" s="348"/>
      <c r="K353" s="348"/>
      <c r="L353" s="348"/>
      <c r="M353" s="348"/>
      <c r="N353" s="348"/>
      <c r="O353" s="348"/>
      <c r="P353" s="348"/>
      <c r="Q353" s="348"/>
      <c r="R353" s="348"/>
      <c r="S353" s="348"/>
      <c r="T353" s="348"/>
      <c r="U353" s="348"/>
      <c r="V353" s="348"/>
      <c r="W353" s="348"/>
      <c r="X353" s="348"/>
      <c r="Y353" s="348"/>
      <c r="Z353" s="348"/>
    </row>
    <row r="354" ht="14.25" customHeight="1">
      <c r="A354" s="348"/>
      <c r="B354" s="348"/>
      <c r="C354" s="348"/>
      <c r="D354" s="348"/>
      <c r="E354" s="348"/>
      <c r="F354" s="348"/>
      <c r="G354" s="348"/>
      <c r="H354" s="348"/>
      <c r="I354" s="348"/>
      <c r="J354" s="348"/>
      <c r="K354" s="348"/>
      <c r="L354" s="348"/>
      <c r="M354" s="348"/>
      <c r="N354" s="348"/>
      <c r="O354" s="348"/>
      <c r="P354" s="348"/>
      <c r="Q354" s="348"/>
      <c r="R354" s="348"/>
      <c r="S354" s="348"/>
      <c r="T354" s="348"/>
      <c r="U354" s="348"/>
      <c r="V354" s="348"/>
      <c r="W354" s="348"/>
      <c r="X354" s="348"/>
      <c r="Y354" s="348"/>
      <c r="Z354" s="348"/>
    </row>
    <row r="355" ht="14.25" customHeight="1">
      <c r="A355" s="348"/>
      <c r="B355" s="348"/>
      <c r="C355" s="348"/>
      <c r="D355" s="348"/>
      <c r="E355" s="348"/>
      <c r="F355" s="348"/>
      <c r="G355" s="348"/>
      <c r="H355" s="348"/>
      <c r="I355" s="348"/>
      <c r="J355" s="348"/>
      <c r="K355" s="348"/>
      <c r="L355" s="348"/>
      <c r="M355" s="348"/>
      <c r="N355" s="348"/>
      <c r="O355" s="348"/>
      <c r="P355" s="348"/>
      <c r="Q355" s="348"/>
      <c r="R355" s="348"/>
      <c r="S355" s="348"/>
      <c r="T355" s="348"/>
      <c r="U355" s="348"/>
      <c r="V355" s="348"/>
      <c r="W355" s="348"/>
      <c r="X355" s="348"/>
      <c r="Y355" s="348"/>
      <c r="Z355" s="348"/>
    </row>
    <row r="356" ht="14.25" customHeight="1">
      <c r="A356" s="348"/>
      <c r="B356" s="348"/>
      <c r="C356" s="348"/>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row>
    <row r="357" ht="14.25" customHeight="1">
      <c r="A357" s="348"/>
      <c r="B357" s="348"/>
      <c r="C357" s="348"/>
      <c r="D357" s="348"/>
      <c r="E357" s="348"/>
      <c r="F357" s="348"/>
      <c r="G357" s="348"/>
      <c r="H357" s="348"/>
      <c r="I357" s="348"/>
      <c r="J357" s="348"/>
      <c r="K357" s="348"/>
      <c r="L357" s="348"/>
      <c r="M357" s="348"/>
      <c r="N357" s="348"/>
      <c r="O357" s="348"/>
      <c r="P357" s="348"/>
      <c r="Q357" s="348"/>
      <c r="R357" s="348"/>
      <c r="S357" s="348"/>
      <c r="T357" s="348"/>
      <c r="U357" s="348"/>
      <c r="V357" s="348"/>
      <c r="W357" s="348"/>
      <c r="X357" s="348"/>
      <c r="Y357" s="348"/>
      <c r="Z357" s="348"/>
    </row>
    <row r="358" ht="14.25" customHeight="1">
      <c r="A358" s="348"/>
      <c r="B358" s="348"/>
      <c r="C358" s="348"/>
      <c r="D358" s="348"/>
      <c r="E358" s="348"/>
      <c r="F358" s="348"/>
      <c r="G358" s="348"/>
      <c r="H358" s="348"/>
      <c r="I358" s="348"/>
      <c r="J358" s="348"/>
      <c r="K358" s="348"/>
      <c r="L358" s="348"/>
      <c r="M358" s="348"/>
      <c r="N358" s="348"/>
      <c r="O358" s="348"/>
      <c r="P358" s="348"/>
      <c r="Q358" s="348"/>
      <c r="R358" s="348"/>
      <c r="S358" s="348"/>
      <c r="T358" s="348"/>
      <c r="U358" s="348"/>
      <c r="V358" s="348"/>
      <c r="W358" s="348"/>
      <c r="X358" s="348"/>
      <c r="Y358" s="348"/>
      <c r="Z358" s="348"/>
    </row>
    <row r="359" ht="14.25" customHeight="1">
      <c r="A359" s="348"/>
      <c r="B359" s="348"/>
      <c r="C359" s="348"/>
      <c r="D359" s="348"/>
      <c r="E359" s="348"/>
      <c r="F359" s="348"/>
      <c r="G359" s="348"/>
      <c r="H359" s="348"/>
      <c r="I359" s="348"/>
      <c r="J359" s="348"/>
      <c r="K359" s="348"/>
      <c r="L359" s="348"/>
      <c r="M359" s="348"/>
      <c r="N359" s="348"/>
      <c r="O359" s="348"/>
      <c r="P359" s="348"/>
      <c r="Q359" s="348"/>
      <c r="R359" s="348"/>
      <c r="S359" s="348"/>
      <c r="T359" s="348"/>
      <c r="U359" s="348"/>
      <c r="V359" s="348"/>
      <c r="W359" s="348"/>
      <c r="X359" s="348"/>
      <c r="Y359" s="348"/>
      <c r="Z359" s="348"/>
    </row>
    <row r="360" ht="14.25" customHeight="1">
      <c r="A360" s="348"/>
      <c r="B360" s="348"/>
      <c r="C360" s="348"/>
      <c r="D360" s="348"/>
      <c r="E360" s="348"/>
      <c r="F360" s="348"/>
      <c r="G360" s="348"/>
      <c r="H360" s="348"/>
      <c r="I360" s="348"/>
      <c r="J360" s="348"/>
      <c r="K360" s="348"/>
      <c r="L360" s="348"/>
      <c r="M360" s="348"/>
      <c r="N360" s="348"/>
      <c r="O360" s="348"/>
      <c r="P360" s="348"/>
      <c r="Q360" s="348"/>
      <c r="R360" s="348"/>
      <c r="S360" s="348"/>
      <c r="T360" s="348"/>
      <c r="U360" s="348"/>
      <c r="V360" s="348"/>
      <c r="W360" s="348"/>
      <c r="X360" s="348"/>
      <c r="Y360" s="348"/>
      <c r="Z360" s="348"/>
    </row>
    <row r="361" ht="14.25" customHeight="1">
      <c r="A361" s="348"/>
      <c r="B361" s="348"/>
      <c r="C361" s="348"/>
      <c r="D361" s="348"/>
      <c r="E361" s="348"/>
      <c r="F361" s="348"/>
      <c r="G361" s="348"/>
      <c r="H361" s="348"/>
      <c r="I361" s="348"/>
      <c r="J361" s="348"/>
      <c r="K361" s="348"/>
      <c r="L361" s="348"/>
      <c r="M361" s="348"/>
      <c r="N361" s="348"/>
      <c r="O361" s="348"/>
      <c r="P361" s="348"/>
      <c r="Q361" s="348"/>
      <c r="R361" s="348"/>
      <c r="S361" s="348"/>
      <c r="T361" s="348"/>
      <c r="U361" s="348"/>
      <c r="V361" s="348"/>
      <c r="W361" s="348"/>
      <c r="X361" s="348"/>
      <c r="Y361" s="348"/>
      <c r="Z361" s="348"/>
    </row>
    <row r="362" ht="14.25" customHeight="1">
      <c r="A362" s="348"/>
      <c r="B362" s="348"/>
      <c r="C362" s="348"/>
      <c r="D362" s="348"/>
      <c r="E362" s="348"/>
      <c r="F362" s="348"/>
      <c r="G362" s="348"/>
      <c r="H362" s="348"/>
      <c r="I362" s="348"/>
      <c r="J362" s="348"/>
      <c r="K362" s="348"/>
      <c r="L362" s="348"/>
      <c r="M362" s="348"/>
      <c r="N362" s="348"/>
      <c r="O362" s="348"/>
      <c r="P362" s="348"/>
      <c r="Q362" s="348"/>
      <c r="R362" s="348"/>
      <c r="S362" s="348"/>
      <c r="T362" s="348"/>
      <c r="U362" s="348"/>
      <c r="V362" s="348"/>
      <c r="W362" s="348"/>
      <c r="X362" s="348"/>
      <c r="Y362" s="348"/>
      <c r="Z362" s="348"/>
    </row>
    <row r="363" ht="14.25" customHeight="1">
      <c r="A363" s="348"/>
      <c r="B363" s="348"/>
      <c r="C363" s="348"/>
      <c r="D363" s="348"/>
      <c r="E363" s="348"/>
      <c r="F363" s="348"/>
      <c r="G363" s="348"/>
      <c r="H363" s="348"/>
      <c r="I363" s="348"/>
      <c r="J363" s="348"/>
      <c r="K363" s="348"/>
      <c r="L363" s="348"/>
      <c r="M363" s="348"/>
      <c r="N363" s="348"/>
      <c r="O363" s="348"/>
      <c r="P363" s="348"/>
      <c r="Q363" s="348"/>
      <c r="R363" s="348"/>
      <c r="S363" s="348"/>
      <c r="T363" s="348"/>
      <c r="U363" s="348"/>
      <c r="V363" s="348"/>
      <c r="W363" s="348"/>
      <c r="X363" s="348"/>
      <c r="Y363" s="348"/>
      <c r="Z363" s="348"/>
    </row>
    <row r="364" ht="14.25" customHeight="1">
      <c r="A364" s="348"/>
      <c r="B364" s="348"/>
      <c r="C364" s="348"/>
      <c r="D364" s="348"/>
      <c r="E364" s="348"/>
      <c r="F364" s="348"/>
      <c r="G364" s="348"/>
      <c r="H364" s="348"/>
      <c r="I364" s="348"/>
      <c r="J364" s="348"/>
      <c r="K364" s="348"/>
      <c r="L364" s="348"/>
      <c r="M364" s="348"/>
      <c r="N364" s="348"/>
      <c r="O364" s="348"/>
      <c r="P364" s="348"/>
      <c r="Q364" s="348"/>
      <c r="R364" s="348"/>
      <c r="S364" s="348"/>
      <c r="T364" s="348"/>
      <c r="U364" s="348"/>
      <c r="V364" s="348"/>
      <c r="W364" s="348"/>
      <c r="X364" s="348"/>
      <c r="Y364" s="348"/>
      <c r="Z364" s="348"/>
    </row>
    <row r="365" ht="14.25" customHeight="1">
      <c r="A365" s="348"/>
      <c r="B365" s="348"/>
      <c r="C365" s="348"/>
      <c r="D365" s="348"/>
      <c r="E365" s="348"/>
      <c r="F365" s="348"/>
      <c r="G365" s="348"/>
      <c r="H365" s="348"/>
      <c r="I365" s="348"/>
      <c r="J365" s="348"/>
      <c r="K365" s="348"/>
      <c r="L365" s="348"/>
      <c r="M365" s="348"/>
      <c r="N365" s="348"/>
      <c r="O365" s="348"/>
      <c r="P365" s="348"/>
      <c r="Q365" s="348"/>
      <c r="R365" s="348"/>
      <c r="S365" s="348"/>
      <c r="T365" s="348"/>
      <c r="U365" s="348"/>
      <c r="V365" s="348"/>
      <c r="W365" s="348"/>
      <c r="X365" s="348"/>
      <c r="Y365" s="348"/>
      <c r="Z365" s="348"/>
    </row>
    <row r="366" ht="14.25" customHeight="1">
      <c r="A366" s="348"/>
      <c r="B366" s="348"/>
      <c r="C366" s="348"/>
      <c r="D366" s="348"/>
      <c r="E366" s="348"/>
      <c r="F366" s="348"/>
      <c r="G366" s="348"/>
      <c r="H366" s="348"/>
      <c r="I366" s="348"/>
      <c r="J366" s="348"/>
      <c r="K366" s="348"/>
      <c r="L366" s="348"/>
      <c r="M366" s="348"/>
      <c r="N366" s="348"/>
      <c r="O366" s="348"/>
      <c r="P366" s="348"/>
      <c r="Q366" s="348"/>
      <c r="R366" s="348"/>
      <c r="S366" s="348"/>
      <c r="T366" s="348"/>
      <c r="U366" s="348"/>
      <c r="V366" s="348"/>
      <c r="W366" s="348"/>
      <c r="X366" s="348"/>
      <c r="Y366" s="348"/>
      <c r="Z366" s="348"/>
    </row>
    <row r="367" ht="14.25" customHeight="1">
      <c r="A367" s="348"/>
      <c r="B367" s="348"/>
      <c r="C367" s="348"/>
      <c r="D367" s="348"/>
      <c r="E367" s="348"/>
      <c r="F367" s="348"/>
      <c r="G367" s="348"/>
      <c r="H367" s="348"/>
      <c r="I367" s="348"/>
      <c r="J367" s="348"/>
      <c r="K367" s="348"/>
      <c r="L367" s="348"/>
      <c r="M367" s="348"/>
      <c r="N367" s="348"/>
      <c r="O367" s="348"/>
      <c r="P367" s="348"/>
      <c r="Q367" s="348"/>
      <c r="R367" s="348"/>
      <c r="S367" s="348"/>
      <c r="T367" s="348"/>
      <c r="U367" s="348"/>
      <c r="V367" s="348"/>
      <c r="W367" s="348"/>
      <c r="X367" s="348"/>
      <c r="Y367" s="348"/>
      <c r="Z367" s="348"/>
    </row>
    <row r="368" ht="14.25" customHeight="1">
      <c r="A368" s="348"/>
      <c r="B368" s="348"/>
      <c r="C368" s="348"/>
      <c r="D368" s="348"/>
      <c r="E368" s="348"/>
      <c r="F368" s="348"/>
      <c r="G368" s="348"/>
      <c r="H368" s="348"/>
      <c r="I368" s="348"/>
      <c r="J368" s="348"/>
      <c r="K368" s="348"/>
      <c r="L368" s="348"/>
      <c r="M368" s="348"/>
      <c r="N368" s="348"/>
      <c r="O368" s="348"/>
      <c r="P368" s="348"/>
      <c r="Q368" s="348"/>
      <c r="R368" s="348"/>
      <c r="S368" s="348"/>
      <c r="T368" s="348"/>
      <c r="U368" s="348"/>
      <c r="V368" s="348"/>
      <c r="W368" s="348"/>
      <c r="X368" s="348"/>
      <c r="Y368" s="348"/>
      <c r="Z368" s="348"/>
    </row>
    <row r="369" ht="14.25" customHeight="1">
      <c r="A369" s="348"/>
      <c r="B369" s="348"/>
      <c r="C369" s="348"/>
      <c r="D369" s="348"/>
      <c r="E369" s="348"/>
      <c r="F369" s="348"/>
      <c r="G369" s="348"/>
      <c r="H369" s="348"/>
      <c r="I369" s="348"/>
      <c r="J369" s="348"/>
      <c r="K369" s="348"/>
      <c r="L369" s="348"/>
      <c r="M369" s="348"/>
      <c r="N369" s="348"/>
      <c r="O369" s="348"/>
      <c r="P369" s="348"/>
      <c r="Q369" s="348"/>
      <c r="R369" s="348"/>
      <c r="S369" s="348"/>
      <c r="T369" s="348"/>
      <c r="U369" s="348"/>
      <c r="V369" s="348"/>
      <c r="W369" s="348"/>
      <c r="X369" s="348"/>
      <c r="Y369" s="348"/>
      <c r="Z369" s="348"/>
    </row>
    <row r="370" ht="14.25" customHeight="1">
      <c r="A370" s="348"/>
      <c r="B370" s="348"/>
      <c r="C370" s="348"/>
      <c r="D370" s="348"/>
      <c r="E370" s="348"/>
      <c r="F370" s="348"/>
      <c r="G370" s="348"/>
      <c r="H370" s="348"/>
      <c r="I370" s="348"/>
      <c r="J370" s="348"/>
      <c r="K370" s="348"/>
      <c r="L370" s="348"/>
      <c r="M370" s="348"/>
      <c r="N370" s="348"/>
      <c r="O370" s="348"/>
      <c r="P370" s="348"/>
      <c r="Q370" s="348"/>
      <c r="R370" s="348"/>
      <c r="S370" s="348"/>
      <c r="T370" s="348"/>
      <c r="U370" s="348"/>
      <c r="V370" s="348"/>
      <c r="W370" s="348"/>
      <c r="X370" s="348"/>
      <c r="Y370" s="348"/>
      <c r="Z370" s="348"/>
    </row>
    <row r="371" ht="14.25" customHeight="1">
      <c r="A371" s="348"/>
      <c r="B371" s="348"/>
      <c r="C371" s="348"/>
      <c r="D371" s="348"/>
      <c r="E371" s="348"/>
      <c r="F371" s="348"/>
      <c r="G371" s="348"/>
      <c r="H371" s="348"/>
      <c r="I371" s="348"/>
      <c r="J371" s="348"/>
      <c r="K371" s="348"/>
      <c r="L371" s="348"/>
      <c r="M371" s="348"/>
      <c r="N371" s="348"/>
      <c r="O371" s="348"/>
      <c r="P371" s="348"/>
      <c r="Q371" s="348"/>
      <c r="R371" s="348"/>
      <c r="S371" s="348"/>
      <c r="T371" s="348"/>
      <c r="U371" s="348"/>
      <c r="V371" s="348"/>
      <c r="W371" s="348"/>
      <c r="X371" s="348"/>
      <c r="Y371" s="348"/>
      <c r="Z371" s="348"/>
    </row>
    <row r="372" ht="14.25" customHeight="1">
      <c r="A372" s="348"/>
      <c r="B372" s="348"/>
      <c r="C372" s="348"/>
      <c r="D372" s="348"/>
      <c r="E372" s="348"/>
      <c r="F372" s="348"/>
      <c r="G372" s="348"/>
      <c r="H372" s="348"/>
      <c r="I372" s="348"/>
      <c r="J372" s="348"/>
      <c r="K372" s="348"/>
      <c r="L372" s="348"/>
      <c r="M372" s="348"/>
      <c r="N372" s="348"/>
      <c r="O372" s="348"/>
      <c r="P372" s="348"/>
      <c r="Q372" s="348"/>
      <c r="R372" s="348"/>
      <c r="S372" s="348"/>
      <c r="T372" s="348"/>
      <c r="U372" s="348"/>
      <c r="V372" s="348"/>
      <c r="W372" s="348"/>
      <c r="X372" s="348"/>
      <c r="Y372" s="348"/>
      <c r="Z372" s="348"/>
    </row>
    <row r="373" ht="14.25" customHeight="1">
      <c r="A373" s="348"/>
      <c r="B373" s="348"/>
      <c r="C373" s="348"/>
      <c r="D373" s="348"/>
      <c r="E373" s="348"/>
      <c r="F373" s="348"/>
      <c r="G373" s="348"/>
      <c r="H373" s="348"/>
      <c r="I373" s="348"/>
      <c r="J373" s="348"/>
      <c r="K373" s="348"/>
      <c r="L373" s="348"/>
      <c r="M373" s="348"/>
      <c r="N373" s="348"/>
      <c r="O373" s="348"/>
      <c r="P373" s="348"/>
      <c r="Q373" s="348"/>
      <c r="R373" s="348"/>
      <c r="S373" s="348"/>
      <c r="T373" s="348"/>
      <c r="U373" s="348"/>
      <c r="V373" s="348"/>
      <c r="W373" s="348"/>
      <c r="X373" s="348"/>
      <c r="Y373" s="348"/>
      <c r="Z373" s="348"/>
    </row>
    <row r="374" ht="14.25" customHeight="1">
      <c r="A374" s="348"/>
      <c r="B374" s="348"/>
      <c r="C374" s="348"/>
      <c r="D374" s="348"/>
      <c r="E374" s="348"/>
      <c r="F374" s="348"/>
      <c r="G374" s="348"/>
      <c r="H374" s="348"/>
      <c r="I374" s="348"/>
      <c r="J374" s="348"/>
      <c r="K374" s="348"/>
      <c r="L374" s="348"/>
      <c r="M374" s="348"/>
      <c r="N374" s="348"/>
      <c r="O374" s="348"/>
      <c r="P374" s="348"/>
      <c r="Q374" s="348"/>
      <c r="R374" s="348"/>
      <c r="S374" s="348"/>
      <c r="T374" s="348"/>
      <c r="U374" s="348"/>
      <c r="V374" s="348"/>
      <c r="W374" s="348"/>
      <c r="X374" s="348"/>
      <c r="Y374" s="348"/>
      <c r="Z374" s="348"/>
    </row>
    <row r="375" ht="14.25" customHeight="1">
      <c r="A375" s="348"/>
      <c r="B375" s="348"/>
      <c r="C375" s="348"/>
      <c r="D375" s="348"/>
      <c r="E375" s="348"/>
      <c r="F375" s="348"/>
      <c r="G375" s="348"/>
      <c r="H375" s="348"/>
      <c r="I375" s="348"/>
      <c r="J375" s="348"/>
      <c r="K375" s="348"/>
      <c r="L375" s="348"/>
      <c r="M375" s="348"/>
      <c r="N375" s="348"/>
      <c r="O375" s="348"/>
      <c r="P375" s="348"/>
      <c r="Q375" s="348"/>
      <c r="R375" s="348"/>
      <c r="S375" s="348"/>
      <c r="T375" s="348"/>
      <c r="U375" s="348"/>
      <c r="V375" s="348"/>
      <c r="W375" s="348"/>
      <c r="X375" s="348"/>
      <c r="Y375" s="348"/>
      <c r="Z375" s="348"/>
    </row>
    <row r="376" ht="14.25" customHeight="1">
      <c r="A376" s="348"/>
      <c r="B376" s="348"/>
      <c r="C376" s="348"/>
      <c r="D376" s="348"/>
      <c r="E376" s="348"/>
      <c r="F376" s="348"/>
      <c r="G376" s="348"/>
      <c r="H376" s="348"/>
      <c r="I376" s="348"/>
      <c r="J376" s="348"/>
      <c r="K376" s="348"/>
      <c r="L376" s="348"/>
      <c r="M376" s="348"/>
      <c r="N376" s="348"/>
      <c r="O376" s="348"/>
      <c r="P376" s="348"/>
      <c r="Q376" s="348"/>
      <c r="R376" s="348"/>
      <c r="S376" s="348"/>
      <c r="T376" s="348"/>
      <c r="U376" s="348"/>
      <c r="V376" s="348"/>
      <c r="W376" s="348"/>
      <c r="X376" s="348"/>
      <c r="Y376" s="348"/>
      <c r="Z376" s="348"/>
    </row>
    <row r="377" ht="14.25" customHeight="1">
      <c r="A377" s="348"/>
      <c r="B377" s="348"/>
      <c r="C377" s="348"/>
      <c r="D377" s="348"/>
      <c r="E377" s="348"/>
      <c r="F377" s="348"/>
      <c r="G377" s="348"/>
      <c r="H377" s="348"/>
      <c r="I377" s="348"/>
      <c r="J377" s="348"/>
      <c r="K377" s="348"/>
      <c r="L377" s="348"/>
      <c r="M377" s="348"/>
      <c r="N377" s="348"/>
      <c r="O377" s="348"/>
      <c r="P377" s="348"/>
      <c r="Q377" s="348"/>
      <c r="R377" s="348"/>
      <c r="S377" s="348"/>
      <c r="T377" s="348"/>
      <c r="U377" s="348"/>
      <c r="V377" s="348"/>
      <c r="W377" s="348"/>
      <c r="X377" s="348"/>
      <c r="Y377" s="348"/>
      <c r="Z377" s="348"/>
    </row>
    <row r="378" ht="14.25" customHeight="1">
      <c r="A378" s="348"/>
      <c r="B378" s="348"/>
      <c r="C378" s="348"/>
      <c r="D378" s="348"/>
      <c r="E378" s="348"/>
      <c r="F378" s="348"/>
      <c r="G378" s="348"/>
      <c r="H378" s="348"/>
      <c r="I378" s="348"/>
      <c r="J378" s="348"/>
      <c r="K378" s="348"/>
      <c r="L378" s="348"/>
      <c r="M378" s="348"/>
      <c r="N378" s="348"/>
      <c r="O378" s="348"/>
      <c r="P378" s="348"/>
      <c r="Q378" s="348"/>
      <c r="R378" s="348"/>
      <c r="S378" s="348"/>
      <c r="T378" s="348"/>
      <c r="U378" s="348"/>
      <c r="V378" s="348"/>
      <c r="W378" s="348"/>
      <c r="X378" s="348"/>
      <c r="Y378" s="348"/>
      <c r="Z378" s="348"/>
    </row>
    <row r="379" ht="14.25" customHeight="1">
      <c r="A379" s="348"/>
      <c r="B379" s="348"/>
      <c r="C379" s="348"/>
      <c r="D379" s="348"/>
      <c r="E379" s="348"/>
      <c r="F379" s="348"/>
      <c r="G379" s="348"/>
      <c r="H379" s="348"/>
      <c r="I379" s="348"/>
      <c r="J379" s="348"/>
      <c r="K379" s="348"/>
      <c r="L379" s="348"/>
      <c r="M379" s="348"/>
      <c r="N379" s="348"/>
      <c r="O379" s="348"/>
      <c r="P379" s="348"/>
      <c r="Q379" s="348"/>
      <c r="R379" s="348"/>
      <c r="S379" s="348"/>
      <c r="T379" s="348"/>
      <c r="U379" s="348"/>
      <c r="V379" s="348"/>
      <c r="W379" s="348"/>
      <c r="X379" s="348"/>
      <c r="Y379" s="348"/>
      <c r="Z379" s="348"/>
    </row>
    <row r="380" ht="14.25" customHeight="1">
      <c r="A380" s="348"/>
      <c r="B380" s="348"/>
      <c r="C380" s="348"/>
      <c r="D380" s="348"/>
      <c r="E380" s="348"/>
      <c r="F380" s="348"/>
      <c r="G380" s="348"/>
      <c r="H380" s="348"/>
      <c r="I380" s="348"/>
      <c r="J380" s="348"/>
      <c r="K380" s="348"/>
      <c r="L380" s="348"/>
      <c r="M380" s="348"/>
      <c r="N380" s="348"/>
      <c r="O380" s="348"/>
      <c r="P380" s="348"/>
      <c r="Q380" s="348"/>
      <c r="R380" s="348"/>
      <c r="S380" s="348"/>
      <c r="T380" s="348"/>
      <c r="U380" s="348"/>
      <c r="V380" s="348"/>
      <c r="W380" s="348"/>
      <c r="X380" s="348"/>
      <c r="Y380" s="348"/>
      <c r="Z380" s="348"/>
    </row>
    <row r="381" ht="14.25" customHeight="1">
      <c r="A381" s="348"/>
      <c r="B381" s="348"/>
      <c r="C381" s="348"/>
      <c r="D381" s="348"/>
      <c r="E381" s="348"/>
      <c r="F381" s="348"/>
      <c r="G381" s="348"/>
      <c r="H381" s="348"/>
      <c r="I381" s="348"/>
      <c r="J381" s="348"/>
      <c r="K381" s="348"/>
      <c r="L381" s="348"/>
      <c r="M381" s="348"/>
      <c r="N381" s="348"/>
      <c r="O381" s="348"/>
      <c r="P381" s="348"/>
      <c r="Q381" s="348"/>
      <c r="R381" s="348"/>
      <c r="S381" s="348"/>
      <c r="T381" s="348"/>
      <c r="U381" s="348"/>
      <c r="V381" s="348"/>
      <c r="W381" s="348"/>
      <c r="X381" s="348"/>
      <c r="Y381" s="348"/>
      <c r="Z381" s="348"/>
    </row>
    <row r="382" ht="14.25" customHeight="1">
      <c r="A382" s="348"/>
      <c r="B382" s="348"/>
      <c r="C382" s="348"/>
      <c r="D382" s="348"/>
      <c r="E382" s="348"/>
      <c r="F382" s="348"/>
      <c r="G382" s="348"/>
      <c r="H382" s="348"/>
      <c r="I382" s="348"/>
      <c r="J382" s="348"/>
      <c r="K382" s="348"/>
      <c r="L382" s="348"/>
      <c r="M382" s="348"/>
      <c r="N382" s="348"/>
      <c r="O382" s="348"/>
      <c r="P382" s="348"/>
      <c r="Q382" s="348"/>
      <c r="R382" s="348"/>
      <c r="S382" s="348"/>
      <c r="T382" s="348"/>
      <c r="U382" s="348"/>
      <c r="V382" s="348"/>
      <c r="W382" s="348"/>
      <c r="X382" s="348"/>
      <c r="Y382" s="348"/>
      <c r="Z382" s="348"/>
    </row>
    <row r="383" ht="14.25" customHeight="1">
      <c r="A383" s="348"/>
      <c r="B383" s="348"/>
      <c r="C383" s="348"/>
      <c r="D383" s="348"/>
      <c r="E383" s="348"/>
      <c r="F383" s="348"/>
      <c r="G383" s="348"/>
      <c r="H383" s="348"/>
      <c r="I383" s="348"/>
      <c r="J383" s="348"/>
      <c r="K383" s="348"/>
      <c r="L383" s="348"/>
      <c r="M383" s="348"/>
      <c r="N383" s="348"/>
      <c r="O383" s="348"/>
      <c r="P383" s="348"/>
      <c r="Q383" s="348"/>
      <c r="R383" s="348"/>
      <c r="S383" s="348"/>
      <c r="T383" s="348"/>
      <c r="U383" s="348"/>
      <c r="V383" s="348"/>
      <c r="W383" s="348"/>
      <c r="X383" s="348"/>
      <c r="Y383" s="348"/>
      <c r="Z383" s="348"/>
    </row>
    <row r="384" ht="14.25" customHeight="1">
      <c r="A384" s="348"/>
      <c r="B384" s="348"/>
      <c r="C384" s="348"/>
      <c r="D384" s="348"/>
      <c r="E384" s="348"/>
      <c r="F384" s="348"/>
      <c r="G384" s="348"/>
      <c r="H384" s="348"/>
      <c r="I384" s="348"/>
      <c r="J384" s="348"/>
      <c r="K384" s="348"/>
      <c r="L384" s="348"/>
      <c r="M384" s="348"/>
      <c r="N384" s="348"/>
      <c r="O384" s="348"/>
      <c r="P384" s="348"/>
      <c r="Q384" s="348"/>
      <c r="R384" s="348"/>
      <c r="S384" s="348"/>
      <c r="T384" s="348"/>
      <c r="U384" s="348"/>
      <c r="V384" s="348"/>
      <c r="W384" s="348"/>
      <c r="X384" s="348"/>
      <c r="Y384" s="348"/>
      <c r="Z384" s="348"/>
    </row>
    <row r="385" ht="14.25" customHeight="1">
      <c r="A385" s="348"/>
      <c r="B385" s="348"/>
      <c r="C385" s="348"/>
      <c r="D385" s="348"/>
      <c r="E385" s="348"/>
      <c r="F385" s="348"/>
      <c r="G385" s="348"/>
      <c r="H385" s="348"/>
      <c r="I385" s="348"/>
      <c r="J385" s="348"/>
      <c r="K385" s="348"/>
      <c r="L385" s="348"/>
      <c r="M385" s="348"/>
      <c r="N385" s="348"/>
      <c r="O385" s="348"/>
      <c r="P385" s="348"/>
      <c r="Q385" s="348"/>
      <c r="R385" s="348"/>
      <c r="S385" s="348"/>
      <c r="T385" s="348"/>
      <c r="U385" s="348"/>
      <c r="V385" s="348"/>
      <c r="W385" s="348"/>
      <c r="X385" s="348"/>
      <c r="Y385" s="348"/>
      <c r="Z385" s="348"/>
    </row>
    <row r="386" ht="14.25" customHeight="1">
      <c r="A386" s="348"/>
      <c r="B386" s="348"/>
      <c r="C386" s="348"/>
      <c r="D386" s="348"/>
      <c r="E386" s="348"/>
      <c r="F386" s="348"/>
      <c r="G386" s="348"/>
      <c r="H386" s="348"/>
      <c r="I386" s="348"/>
      <c r="J386" s="348"/>
      <c r="K386" s="348"/>
      <c r="L386" s="348"/>
      <c r="M386" s="348"/>
      <c r="N386" s="348"/>
      <c r="O386" s="348"/>
      <c r="P386" s="348"/>
      <c r="Q386" s="348"/>
      <c r="R386" s="348"/>
      <c r="S386" s="348"/>
      <c r="T386" s="348"/>
      <c r="U386" s="348"/>
      <c r="V386" s="348"/>
      <c r="W386" s="348"/>
      <c r="X386" s="348"/>
      <c r="Y386" s="348"/>
      <c r="Z386" s="348"/>
    </row>
    <row r="387" ht="14.25" customHeight="1">
      <c r="A387" s="348"/>
      <c r="B387" s="348"/>
      <c r="C387" s="348"/>
      <c r="D387" s="348"/>
      <c r="E387" s="348"/>
      <c r="F387" s="348"/>
      <c r="G387" s="348"/>
      <c r="H387" s="348"/>
      <c r="I387" s="348"/>
      <c r="J387" s="348"/>
      <c r="K387" s="348"/>
      <c r="L387" s="348"/>
      <c r="M387" s="348"/>
      <c r="N387" s="348"/>
      <c r="O387" s="348"/>
      <c r="P387" s="348"/>
      <c r="Q387" s="348"/>
      <c r="R387" s="348"/>
      <c r="S387" s="348"/>
      <c r="T387" s="348"/>
      <c r="U387" s="348"/>
      <c r="V387" s="348"/>
      <c r="W387" s="348"/>
      <c r="X387" s="348"/>
      <c r="Y387" s="348"/>
      <c r="Z387" s="348"/>
    </row>
    <row r="388" ht="14.25" customHeight="1">
      <c r="A388" s="348"/>
      <c r="B388" s="348"/>
      <c r="C388" s="348"/>
      <c r="D388" s="348"/>
      <c r="E388" s="348"/>
      <c r="F388" s="348"/>
      <c r="G388" s="348"/>
      <c r="H388" s="348"/>
      <c r="I388" s="348"/>
      <c r="J388" s="348"/>
      <c r="K388" s="348"/>
      <c r="L388" s="348"/>
      <c r="M388" s="348"/>
      <c r="N388" s="348"/>
      <c r="O388" s="348"/>
      <c r="P388" s="348"/>
      <c r="Q388" s="348"/>
      <c r="R388" s="348"/>
      <c r="S388" s="348"/>
      <c r="T388" s="348"/>
      <c r="U388" s="348"/>
      <c r="V388" s="348"/>
      <c r="W388" s="348"/>
      <c r="X388" s="348"/>
      <c r="Y388" s="348"/>
      <c r="Z388" s="348"/>
    </row>
    <row r="389" ht="14.25" customHeight="1">
      <c r="A389" s="348"/>
      <c r="B389" s="348"/>
      <c r="C389" s="348"/>
      <c r="D389" s="348"/>
      <c r="E389" s="348"/>
      <c r="F389" s="348"/>
      <c r="G389" s="348"/>
      <c r="H389" s="348"/>
      <c r="I389" s="348"/>
      <c r="J389" s="348"/>
      <c r="K389" s="348"/>
      <c r="L389" s="348"/>
      <c r="M389" s="348"/>
      <c r="N389" s="348"/>
      <c r="O389" s="348"/>
      <c r="P389" s="348"/>
      <c r="Q389" s="348"/>
      <c r="R389" s="348"/>
      <c r="S389" s="348"/>
      <c r="T389" s="348"/>
      <c r="U389" s="348"/>
      <c r="V389" s="348"/>
      <c r="W389" s="348"/>
      <c r="X389" s="348"/>
      <c r="Y389" s="348"/>
      <c r="Z389" s="348"/>
    </row>
    <row r="390" ht="14.25" customHeight="1">
      <c r="A390" s="348"/>
      <c r="B390" s="348"/>
      <c r="C390" s="348"/>
      <c r="D390" s="348"/>
      <c r="E390" s="348"/>
      <c r="F390" s="348"/>
      <c r="G390" s="348"/>
      <c r="H390" s="348"/>
      <c r="I390" s="348"/>
      <c r="J390" s="348"/>
      <c r="K390" s="348"/>
      <c r="L390" s="348"/>
      <c r="M390" s="348"/>
      <c r="N390" s="348"/>
      <c r="O390" s="348"/>
      <c r="P390" s="348"/>
      <c r="Q390" s="348"/>
      <c r="R390" s="348"/>
      <c r="S390" s="348"/>
      <c r="T390" s="348"/>
      <c r="U390" s="348"/>
      <c r="V390" s="348"/>
      <c r="W390" s="348"/>
      <c r="X390" s="348"/>
      <c r="Y390" s="348"/>
      <c r="Z390" s="348"/>
    </row>
    <row r="391" ht="14.25" customHeight="1">
      <c r="A391" s="348"/>
      <c r="B391" s="348"/>
      <c r="C391" s="348"/>
      <c r="D391" s="348"/>
      <c r="E391" s="348"/>
      <c r="F391" s="348"/>
      <c r="G391" s="348"/>
      <c r="H391" s="348"/>
      <c r="I391" s="348"/>
      <c r="J391" s="348"/>
      <c r="K391" s="348"/>
      <c r="L391" s="348"/>
      <c r="M391" s="348"/>
      <c r="N391" s="348"/>
      <c r="O391" s="348"/>
      <c r="P391" s="348"/>
      <c r="Q391" s="348"/>
      <c r="R391" s="348"/>
      <c r="S391" s="348"/>
      <c r="T391" s="348"/>
      <c r="U391" s="348"/>
      <c r="V391" s="348"/>
      <c r="W391" s="348"/>
      <c r="X391" s="348"/>
      <c r="Y391" s="348"/>
      <c r="Z391" s="348"/>
    </row>
    <row r="392" ht="14.25" customHeight="1">
      <c r="A392" s="348"/>
      <c r="B392" s="348"/>
      <c r="C392" s="348"/>
      <c r="D392" s="348"/>
      <c r="E392" s="348"/>
      <c r="F392" s="348"/>
      <c r="G392" s="348"/>
      <c r="H392" s="348"/>
      <c r="I392" s="348"/>
      <c r="J392" s="348"/>
      <c r="K392" s="348"/>
      <c r="L392" s="348"/>
      <c r="M392" s="348"/>
      <c r="N392" s="348"/>
      <c r="O392" s="348"/>
      <c r="P392" s="348"/>
      <c r="Q392" s="348"/>
      <c r="R392" s="348"/>
      <c r="S392" s="348"/>
      <c r="T392" s="348"/>
      <c r="U392" s="348"/>
      <c r="V392" s="348"/>
      <c r="W392" s="348"/>
      <c r="X392" s="348"/>
      <c r="Y392" s="348"/>
      <c r="Z392" s="348"/>
    </row>
    <row r="393" ht="14.25" customHeight="1">
      <c r="A393" s="348"/>
      <c r="B393" s="348"/>
      <c r="C393" s="348"/>
      <c r="D393" s="348"/>
      <c r="E393" s="348"/>
      <c r="F393" s="348"/>
      <c r="G393" s="348"/>
      <c r="H393" s="348"/>
      <c r="I393" s="348"/>
      <c r="J393" s="348"/>
      <c r="K393" s="348"/>
      <c r="L393" s="348"/>
      <c r="M393" s="348"/>
      <c r="N393" s="348"/>
      <c r="O393" s="348"/>
      <c r="P393" s="348"/>
      <c r="Q393" s="348"/>
      <c r="R393" s="348"/>
      <c r="S393" s="348"/>
      <c r="T393" s="348"/>
      <c r="U393" s="348"/>
      <c r="V393" s="348"/>
      <c r="W393" s="348"/>
      <c r="X393" s="348"/>
      <c r="Y393" s="348"/>
      <c r="Z393" s="348"/>
    </row>
    <row r="394" ht="14.25" customHeight="1">
      <c r="A394" s="348"/>
      <c r="B394" s="348"/>
      <c r="C394" s="348"/>
      <c r="D394" s="348"/>
      <c r="E394" s="348"/>
      <c r="F394" s="348"/>
      <c r="G394" s="348"/>
      <c r="H394" s="348"/>
      <c r="I394" s="348"/>
      <c r="J394" s="348"/>
      <c r="K394" s="348"/>
      <c r="L394" s="348"/>
      <c r="M394" s="348"/>
      <c r="N394" s="348"/>
      <c r="O394" s="348"/>
      <c r="P394" s="348"/>
      <c r="Q394" s="348"/>
      <c r="R394" s="348"/>
      <c r="S394" s="348"/>
      <c r="T394" s="348"/>
      <c r="U394" s="348"/>
      <c r="V394" s="348"/>
      <c r="W394" s="348"/>
      <c r="X394" s="348"/>
      <c r="Y394" s="348"/>
      <c r="Z394" s="348"/>
    </row>
    <row r="395" ht="14.25" customHeight="1">
      <c r="A395" s="348"/>
      <c r="B395" s="348"/>
      <c r="C395" s="348"/>
      <c r="D395" s="348"/>
      <c r="E395" s="348"/>
      <c r="F395" s="348"/>
      <c r="G395" s="348"/>
      <c r="H395" s="348"/>
      <c r="I395" s="348"/>
      <c r="J395" s="348"/>
      <c r="K395" s="348"/>
      <c r="L395" s="348"/>
      <c r="M395" s="348"/>
      <c r="N395" s="348"/>
      <c r="O395" s="348"/>
      <c r="P395" s="348"/>
      <c r="Q395" s="348"/>
      <c r="R395" s="348"/>
      <c r="S395" s="348"/>
      <c r="T395" s="348"/>
      <c r="U395" s="348"/>
      <c r="V395" s="348"/>
      <c r="W395" s="348"/>
      <c r="X395" s="348"/>
      <c r="Y395" s="348"/>
      <c r="Z395" s="348"/>
    </row>
    <row r="396" ht="14.25" customHeight="1">
      <c r="A396" s="348"/>
      <c r="B396" s="348"/>
      <c r="C396" s="348"/>
      <c r="D396" s="348"/>
      <c r="E396" s="348"/>
      <c r="F396" s="348"/>
      <c r="G396" s="348"/>
      <c r="H396" s="348"/>
      <c r="I396" s="348"/>
      <c r="J396" s="348"/>
      <c r="K396" s="348"/>
      <c r="L396" s="348"/>
      <c r="M396" s="348"/>
      <c r="N396" s="348"/>
      <c r="O396" s="348"/>
      <c r="P396" s="348"/>
      <c r="Q396" s="348"/>
      <c r="R396" s="348"/>
      <c r="S396" s="348"/>
      <c r="T396" s="348"/>
      <c r="U396" s="348"/>
      <c r="V396" s="348"/>
      <c r="W396" s="348"/>
      <c r="X396" s="348"/>
      <c r="Y396" s="348"/>
      <c r="Z396" s="348"/>
    </row>
    <row r="397" ht="14.25" customHeight="1">
      <c r="A397" s="348"/>
      <c r="B397" s="348"/>
      <c r="C397" s="348"/>
      <c r="D397" s="348"/>
      <c r="E397" s="348"/>
      <c r="F397" s="348"/>
      <c r="G397" s="348"/>
      <c r="H397" s="348"/>
      <c r="I397" s="348"/>
      <c r="J397" s="348"/>
      <c r="K397" s="348"/>
      <c r="L397" s="348"/>
      <c r="M397" s="348"/>
      <c r="N397" s="348"/>
      <c r="O397" s="348"/>
      <c r="P397" s="348"/>
      <c r="Q397" s="348"/>
      <c r="R397" s="348"/>
      <c r="S397" s="348"/>
      <c r="T397" s="348"/>
      <c r="U397" s="348"/>
      <c r="V397" s="348"/>
      <c r="W397" s="348"/>
      <c r="X397" s="348"/>
      <c r="Y397" s="348"/>
      <c r="Z397" s="348"/>
    </row>
    <row r="398" ht="14.25" customHeight="1">
      <c r="A398" s="348"/>
      <c r="B398" s="348"/>
      <c r="C398" s="348"/>
      <c r="D398" s="348"/>
      <c r="E398" s="348"/>
      <c r="F398" s="348"/>
      <c r="G398" s="348"/>
      <c r="H398" s="348"/>
      <c r="I398" s="348"/>
      <c r="J398" s="348"/>
      <c r="K398" s="348"/>
      <c r="L398" s="348"/>
      <c r="M398" s="348"/>
      <c r="N398" s="348"/>
      <c r="O398" s="348"/>
      <c r="P398" s="348"/>
      <c r="Q398" s="348"/>
      <c r="R398" s="348"/>
      <c r="S398" s="348"/>
      <c r="T398" s="348"/>
      <c r="U398" s="348"/>
      <c r="V398" s="348"/>
      <c r="W398" s="348"/>
      <c r="X398" s="348"/>
      <c r="Y398" s="348"/>
      <c r="Z398" s="348"/>
    </row>
    <row r="399" ht="14.25" customHeight="1">
      <c r="A399" s="348"/>
      <c r="B399" s="348"/>
      <c r="C399" s="348"/>
      <c r="D399" s="348"/>
      <c r="E399" s="348"/>
      <c r="F399" s="348"/>
      <c r="G399" s="348"/>
      <c r="H399" s="348"/>
      <c r="I399" s="348"/>
      <c r="J399" s="348"/>
      <c r="K399" s="348"/>
      <c r="L399" s="348"/>
      <c r="M399" s="348"/>
      <c r="N399" s="348"/>
      <c r="O399" s="348"/>
      <c r="P399" s="348"/>
      <c r="Q399" s="348"/>
      <c r="R399" s="348"/>
      <c r="S399" s="348"/>
      <c r="T399" s="348"/>
      <c r="U399" s="348"/>
      <c r="V399" s="348"/>
      <c r="W399" s="348"/>
      <c r="X399" s="348"/>
      <c r="Y399" s="348"/>
      <c r="Z399" s="348"/>
    </row>
    <row r="400" ht="14.25" customHeight="1">
      <c r="A400" s="348"/>
      <c r="B400" s="348"/>
      <c r="C400" s="348"/>
      <c r="D400" s="348"/>
      <c r="E400" s="348"/>
      <c r="F400" s="348"/>
      <c r="G400" s="348"/>
      <c r="H400" s="348"/>
      <c r="I400" s="348"/>
      <c r="J400" s="348"/>
      <c r="K400" s="348"/>
      <c r="L400" s="348"/>
      <c r="M400" s="348"/>
      <c r="N400" s="348"/>
      <c r="O400" s="348"/>
      <c r="P400" s="348"/>
      <c r="Q400" s="348"/>
      <c r="R400" s="348"/>
      <c r="S400" s="348"/>
      <c r="T400" s="348"/>
      <c r="U400" s="348"/>
      <c r="V400" s="348"/>
      <c r="W400" s="348"/>
      <c r="X400" s="348"/>
      <c r="Y400" s="348"/>
      <c r="Z400" s="348"/>
    </row>
    <row r="401" ht="14.25" customHeight="1">
      <c r="A401" s="348"/>
      <c r="B401" s="348"/>
      <c r="C401" s="348"/>
      <c r="D401" s="348"/>
      <c r="E401" s="348"/>
      <c r="F401" s="348"/>
      <c r="G401" s="348"/>
      <c r="H401" s="348"/>
      <c r="I401" s="348"/>
      <c r="J401" s="348"/>
      <c r="K401" s="348"/>
      <c r="L401" s="348"/>
      <c r="M401" s="348"/>
      <c r="N401" s="348"/>
      <c r="O401" s="348"/>
      <c r="P401" s="348"/>
      <c r="Q401" s="348"/>
      <c r="R401" s="348"/>
      <c r="S401" s="348"/>
      <c r="T401" s="348"/>
      <c r="U401" s="348"/>
      <c r="V401" s="348"/>
      <c r="W401" s="348"/>
      <c r="X401" s="348"/>
      <c r="Y401" s="348"/>
      <c r="Z401" s="348"/>
    </row>
    <row r="402" ht="14.25" customHeight="1">
      <c r="A402" s="348"/>
      <c r="B402" s="348"/>
      <c r="C402" s="348"/>
      <c r="D402" s="348"/>
      <c r="E402" s="348"/>
      <c r="F402" s="348"/>
      <c r="G402" s="348"/>
      <c r="H402" s="348"/>
      <c r="I402" s="348"/>
      <c r="J402" s="348"/>
      <c r="K402" s="348"/>
      <c r="L402" s="348"/>
      <c r="M402" s="348"/>
      <c r="N402" s="348"/>
      <c r="O402" s="348"/>
      <c r="P402" s="348"/>
      <c r="Q402" s="348"/>
      <c r="R402" s="348"/>
      <c r="S402" s="348"/>
      <c r="T402" s="348"/>
      <c r="U402" s="348"/>
      <c r="V402" s="348"/>
      <c r="W402" s="348"/>
      <c r="X402" s="348"/>
      <c r="Y402" s="348"/>
      <c r="Z402" s="348"/>
    </row>
    <row r="403" ht="14.25" customHeight="1">
      <c r="A403" s="348"/>
      <c r="B403" s="348"/>
      <c r="C403" s="348"/>
      <c r="D403" s="348"/>
      <c r="E403" s="348"/>
      <c r="F403" s="348"/>
      <c r="G403" s="348"/>
      <c r="H403" s="348"/>
      <c r="I403" s="348"/>
      <c r="J403" s="348"/>
      <c r="K403" s="348"/>
      <c r="L403" s="348"/>
      <c r="M403" s="348"/>
      <c r="N403" s="348"/>
      <c r="O403" s="348"/>
      <c r="P403" s="348"/>
      <c r="Q403" s="348"/>
      <c r="R403" s="348"/>
      <c r="S403" s="348"/>
      <c r="T403" s="348"/>
      <c r="U403" s="348"/>
      <c r="V403" s="348"/>
      <c r="W403" s="348"/>
      <c r="X403" s="348"/>
      <c r="Y403" s="348"/>
      <c r="Z403" s="348"/>
    </row>
    <row r="404" ht="14.25" customHeight="1">
      <c r="A404" s="348"/>
      <c r="B404" s="348"/>
      <c r="C404" s="348"/>
      <c r="D404" s="348"/>
      <c r="E404" s="348"/>
      <c r="F404" s="348"/>
      <c r="G404" s="348"/>
      <c r="H404" s="348"/>
      <c r="I404" s="348"/>
      <c r="J404" s="348"/>
      <c r="K404" s="348"/>
      <c r="L404" s="348"/>
      <c r="M404" s="348"/>
      <c r="N404" s="348"/>
      <c r="O404" s="348"/>
      <c r="P404" s="348"/>
      <c r="Q404" s="348"/>
      <c r="R404" s="348"/>
      <c r="S404" s="348"/>
      <c r="T404" s="348"/>
      <c r="U404" s="348"/>
      <c r="V404" s="348"/>
      <c r="W404" s="348"/>
      <c r="X404" s="348"/>
      <c r="Y404" s="348"/>
      <c r="Z404" s="348"/>
    </row>
    <row r="405" ht="14.25" customHeight="1">
      <c r="A405" s="348"/>
      <c r="B405" s="348"/>
      <c r="C405" s="348"/>
      <c r="D405" s="348"/>
      <c r="E405" s="348"/>
      <c r="F405" s="348"/>
      <c r="G405" s="348"/>
      <c r="H405" s="348"/>
      <c r="I405" s="348"/>
      <c r="J405" s="348"/>
      <c r="K405" s="348"/>
      <c r="L405" s="348"/>
      <c r="M405" s="348"/>
      <c r="N405" s="348"/>
      <c r="O405" s="348"/>
      <c r="P405" s="348"/>
      <c r="Q405" s="348"/>
      <c r="R405" s="348"/>
      <c r="S405" s="348"/>
      <c r="T405" s="348"/>
      <c r="U405" s="348"/>
      <c r="V405" s="348"/>
      <c r="W405" s="348"/>
      <c r="X405" s="348"/>
      <c r="Y405" s="348"/>
      <c r="Z405" s="348"/>
    </row>
    <row r="406" ht="14.25" customHeight="1">
      <c r="A406" s="348"/>
      <c r="B406" s="348"/>
      <c r="C406" s="348"/>
      <c r="D406" s="348"/>
      <c r="E406" s="348"/>
      <c r="F406" s="348"/>
      <c r="G406" s="348"/>
      <c r="H406" s="348"/>
      <c r="I406" s="348"/>
      <c r="J406" s="348"/>
      <c r="K406" s="348"/>
      <c r="L406" s="348"/>
      <c r="M406" s="348"/>
      <c r="N406" s="348"/>
      <c r="O406" s="348"/>
      <c r="P406" s="348"/>
      <c r="Q406" s="348"/>
      <c r="R406" s="348"/>
      <c r="S406" s="348"/>
      <c r="T406" s="348"/>
      <c r="U406" s="348"/>
      <c r="V406" s="348"/>
      <c r="W406" s="348"/>
      <c r="X406" s="348"/>
      <c r="Y406" s="348"/>
      <c r="Z406" s="348"/>
    </row>
    <row r="407" ht="14.25" customHeight="1">
      <c r="A407" s="348"/>
      <c r="B407" s="348"/>
      <c r="C407" s="348"/>
      <c r="D407" s="348"/>
      <c r="E407" s="348"/>
      <c r="F407" s="348"/>
      <c r="G407" s="348"/>
      <c r="H407" s="348"/>
      <c r="I407" s="348"/>
      <c r="J407" s="348"/>
      <c r="K407" s="348"/>
      <c r="L407" s="348"/>
      <c r="M407" s="348"/>
      <c r="N407" s="348"/>
      <c r="O407" s="348"/>
      <c r="P407" s="348"/>
      <c r="Q407" s="348"/>
      <c r="R407" s="348"/>
      <c r="S407" s="348"/>
      <c r="T407" s="348"/>
      <c r="U407" s="348"/>
      <c r="V407" s="348"/>
      <c r="W407" s="348"/>
      <c r="X407" s="348"/>
      <c r="Y407" s="348"/>
      <c r="Z407" s="348"/>
    </row>
    <row r="408" ht="14.25" customHeight="1">
      <c r="A408" s="348"/>
      <c r="B408" s="348"/>
      <c r="C408" s="348"/>
      <c r="D408" s="348"/>
      <c r="E408" s="348"/>
      <c r="F408" s="348"/>
      <c r="G408" s="348"/>
      <c r="H408" s="348"/>
      <c r="I408" s="348"/>
      <c r="J408" s="348"/>
      <c r="K408" s="348"/>
      <c r="L408" s="348"/>
      <c r="M408" s="348"/>
      <c r="N408" s="348"/>
      <c r="O408" s="348"/>
      <c r="P408" s="348"/>
      <c r="Q408" s="348"/>
      <c r="R408" s="348"/>
      <c r="S408" s="348"/>
      <c r="T408" s="348"/>
      <c r="U408" s="348"/>
      <c r="V408" s="348"/>
      <c r="W408" s="348"/>
      <c r="X408" s="348"/>
      <c r="Y408" s="348"/>
      <c r="Z408" s="348"/>
    </row>
    <row r="409" ht="14.25" customHeight="1">
      <c r="A409" s="348"/>
      <c r="B409" s="348"/>
      <c r="C409" s="348"/>
      <c r="D409" s="348"/>
      <c r="E409" s="348"/>
      <c r="F409" s="348"/>
      <c r="G409" s="348"/>
      <c r="H409" s="348"/>
      <c r="I409" s="348"/>
      <c r="J409" s="348"/>
      <c r="K409" s="348"/>
      <c r="L409" s="348"/>
      <c r="M409" s="348"/>
      <c r="N409" s="348"/>
      <c r="O409" s="348"/>
      <c r="P409" s="348"/>
      <c r="Q409" s="348"/>
      <c r="R409" s="348"/>
      <c r="S409" s="348"/>
      <c r="T409" s="348"/>
      <c r="U409" s="348"/>
      <c r="V409" s="348"/>
      <c r="W409" s="348"/>
      <c r="X409" s="348"/>
      <c r="Y409" s="348"/>
      <c r="Z409" s="348"/>
    </row>
    <row r="410" ht="14.25" customHeight="1">
      <c r="A410" s="348"/>
      <c r="B410" s="348"/>
      <c r="C410" s="348"/>
      <c r="D410" s="348"/>
      <c r="E410" s="348"/>
      <c r="F410" s="348"/>
      <c r="G410" s="348"/>
      <c r="H410" s="348"/>
      <c r="I410" s="348"/>
      <c r="J410" s="348"/>
      <c r="K410" s="348"/>
      <c r="L410" s="348"/>
      <c r="M410" s="348"/>
      <c r="N410" s="348"/>
      <c r="O410" s="348"/>
      <c r="P410" s="348"/>
      <c r="Q410" s="348"/>
      <c r="R410" s="348"/>
      <c r="S410" s="348"/>
      <c r="T410" s="348"/>
      <c r="U410" s="348"/>
      <c r="V410" s="348"/>
      <c r="W410" s="348"/>
      <c r="X410" s="348"/>
      <c r="Y410" s="348"/>
      <c r="Z410" s="348"/>
    </row>
    <row r="411" ht="14.25" customHeight="1">
      <c r="A411" s="348"/>
      <c r="B411" s="348"/>
      <c r="C411" s="348"/>
      <c r="D411" s="348"/>
      <c r="E411" s="348"/>
      <c r="F411" s="348"/>
      <c r="G411" s="348"/>
      <c r="H411" s="348"/>
      <c r="I411" s="348"/>
      <c r="J411" s="348"/>
      <c r="K411" s="348"/>
      <c r="L411" s="348"/>
      <c r="M411" s="348"/>
      <c r="N411" s="348"/>
      <c r="O411" s="348"/>
      <c r="P411" s="348"/>
      <c r="Q411" s="348"/>
      <c r="R411" s="348"/>
      <c r="S411" s="348"/>
      <c r="T411" s="348"/>
      <c r="U411" s="348"/>
      <c r="V411" s="348"/>
      <c r="W411" s="348"/>
      <c r="X411" s="348"/>
      <c r="Y411" s="348"/>
      <c r="Z411" s="348"/>
    </row>
    <row r="412" ht="14.25" customHeight="1">
      <c r="A412" s="348"/>
      <c r="B412" s="348"/>
      <c r="C412" s="348"/>
      <c r="D412" s="348"/>
      <c r="E412" s="348"/>
      <c r="F412" s="348"/>
      <c r="G412" s="348"/>
      <c r="H412" s="348"/>
      <c r="I412" s="348"/>
      <c r="J412" s="348"/>
      <c r="K412" s="348"/>
      <c r="L412" s="348"/>
      <c r="M412" s="348"/>
      <c r="N412" s="348"/>
      <c r="O412" s="348"/>
      <c r="P412" s="348"/>
      <c r="Q412" s="348"/>
      <c r="R412" s="348"/>
      <c r="S412" s="348"/>
      <c r="T412" s="348"/>
      <c r="U412" s="348"/>
      <c r="V412" s="348"/>
      <c r="W412" s="348"/>
      <c r="X412" s="348"/>
      <c r="Y412" s="348"/>
      <c r="Z412" s="348"/>
    </row>
    <row r="413" ht="14.25" customHeight="1">
      <c r="A413" s="348"/>
      <c r="B413" s="348"/>
      <c r="C413" s="348"/>
      <c r="D413" s="348"/>
      <c r="E413" s="348"/>
      <c r="F413" s="348"/>
      <c r="G413" s="348"/>
      <c r="H413" s="348"/>
      <c r="I413" s="348"/>
      <c r="J413" s="348"/>
      <c r="K413" s="348"/>
      <c r="L413" s="348"/>
      <c r="M413" s="348"/>
      <c r="N413" s="348"/>
      <c r="O413" s="348"/>
      <c r="P413" s="348"/>
      <c r="Q413" s="348"/>
      <c r="R413" s="348"/>
      <c r="S413" s="348"/>
      <c r="T413" s="348"/>
      <c r="U413" s="348"/>
      <c r="V413" s="348"/>
      <c r="W413" s="348"/>
      <c r="X413" s="348"/>
      <c r="Y413" s="348"/>
      <c r="Z413" s="348"/>
    </row>
    <row r="414" ht="14.25" customHeight="1">
      <c r="A414" s="348"/>
      <c r="B414" s="348"/>
      <c r="C414" s="348"/>
      <c r="D414" s="348"/>
      <c r="E414" s="348"/>
      <c r="F414" s="348"/>
      <c r="G414" s="348"/>
      <c r="H414" s="348"/>
      <c r="I414" s="348"/>
      <c r="J414" s="348"/>
      <c r="K414" s="348"/>
      <c r="L414" s="348"/>
      <c r="M414" s="348"/>
      <c r="N414" s="348"/>
      <c r="O414" s="348"/>
      <c r="P414" s="348"/>
      <c r="Q414" s="348"/>
      <c r="R414" s="348"/>
      <c r="S414" s="348"/>
      <c r="T414" s="348"/>
      <c r="U414" s="348"/>
      <c r="V414" s="348"/>
      <c r="W414" s="348"/>
      <c r="X414" s="348"/>
      <c r="Y414" s="348"/>
      <c r="Z414" s="348"/>
    </row>
    <row r="415" ht="14.25" customHeight="1">
      <c r="A415" s="348"/>
      <c r="B415" s="348"/>
      <c r="C415" s="348"/>
      <c r="D415" s="348"/>
      <c r="E415" s="348"/>
      <c r="F415" s="348"/>
      <c r="G415" s="348"/>
      <c r="H415" s="348"/>
      <c r="I415" s="348"/>
      <c r="J415" s="348"/>
      <c r="K415" s="348"/>
      <c r="L415" s="348"/>
      <c r="M415" s="348"/>
      <c r="N415" s="348"/>
      <c r="O415" s="348"/>
      <c r="P415" s="348"/>
      <c r="Q415" s="348"/>
      <c r="R415" s="348"/>
      <c r="S415" s="348"/>
      <c r="T415" s="348"/>
      <c r="U415" s="348"/>
      <c r="V415" s="348"/>
      <c r="W415" s="348"/>
      <c r="X415" s="348"/>
      <c r="Y415" s="348"/>
      <c r="Z415" s="348"/>
    </row>
    <row r="416" ht="14.25" customHeight="1">
      <c r="A416" s="348"/>
      <c r="B416" s="348"/>
      <c r="C416" s="348"/>
      <c r="D416" s="348"/>
      <c r="E416" s="348"/>
      <c r="F416" s="348"/>
      <c r="G416" s="348"/>
      <c r="H416" s="348"/>
      <c r="I416" s="348"/>
      <c r="J416" s="348"/>
      <c r="K416" s="348"/>
      <c r="L416" s="348"/>
      <c r="M416" s="348"/>
      <c r="N416" s="348"/>
      <c r="O416" s="348"/>
      <c r="P416" s="348"/>
      <c r="Q416" s="348"/>
      <c r="R416" s="348"/>
      <c r="S416" s="348"/>
      <c r="T416" s="348"/>
      <c r="U416" s="348"/>
      <c r="V416" s="348"/>
      <c r="W416" s="348"/>
      <c r="X416" s="348"/>
      <c r="Y416" s="348"/>
      <c r="Z416" s="348"/>
    </row>
    <row r="417" ht="14.25" customHeight="1">
      <c r="A417" s="348"/>
      <c r="B417" s="348"/>
      <c r="C417" s="348"/>
      <c r="D417" s="348"/>
      <c r="E417" s="348"/>
      <c r="F417" s="348"/>
      <c r="G417" s="348"/>
      <c r="H417" s="348"/>
      <c r="I417" s="348"/>
      <c r="J417" s="348"/>
      <c r="K417" s="348"/>
      <c r="L417" s="348"/>
      <c r="M417" s="348"/>
      <c r="N417" s="348"/>
      <c r="O417" s="348"/>
      <c r="P417" s="348"/>
      <c r="Q417" s="348"/>
      <c r="R417" s="348"/>
      <c r="S417" s="348"/>
      <c r="T417" s="348"/>
      <c r="U417" s="348"/>
      <c r="V417" s="348"/>
      <c r="W417" s="348"/>
      <c r="X417" s="348"/>
      <c r="Y417" s="348"/>
      <c r="Z417" s="348"/>
    </row>
    <row r="418" ht="14.25" customHeight="1">
      <c r="A418" s="348"/>
      <c r="B418" s="348"/>
      <c r="C418" s="348"/>
      <c r="D418" s="348"/>
      <c r="E418" s="348"/>
      <c r="F418" s="348"/>
      <c r="G418" s="348"/>
      <c r="H418" s="348"/>
      <c r="I418" s="348"/>
      <c r="J418" s="348"/>
      <c r="K418" s="348"/>
      <c r="L418" s="348"/>
      <c r="M418" s="348"/>
      <c r="N418" s="348"/>
      <c r="O418" s="348"/>
      <c r="P418" s="348"/>
      <c r="Q418" s="348"/>
      <c r="R418" s="348"/>
      <c r="S418" s="348"/>
      <c r="T418" s="348"/>
      <c r="U418" s="348"/>
      <c r="V418" s="348"/>
      <c r="W418" s="348"/>
      <c r="X418" s="348"/>
      <c r="Y418" s="348"/>
      <c r="Z418" s="348"/>
    </row>
    <row r="419" ht="14.25" customHeight="1">
      <c r="A419" s="348"/>
      <c r="B419" s="348"/>
      <c r="C419" s="348"/>
      <c r="D419" s="348"/>
      <c r="E419" s="348"/>
      <c r="F419" s="348"/>
      <c r="G419" s="348"/>
      <c r="H419" s="348"/>
      <c r="I419" s="348"/>
      <c r="J419" s="348"/>
      <c r="K419" s="348"/>
      <c r="L419" s="348"/>
      <c r="M419" s="348"/>
      <c r="N419" s="348"/>
      <c r="O419" s="348"/>
      <c r="P419" s="348"/>
      <c r="Q419" s="348"/>
      <c r="R419" s="348"/>
      <c r="S419" s="348"/>
      <c r="T419" s="348"/>
      <c r="U419" s="348"/>
      <c r="V419" s="348"/>
      <c r="W419" s="348"/>
      <c r="X419" s="348"/>
      <c r="Y419" s="348"/>
      <c r="Z419" s="348"/>
    </row>
    <row r="420" ht="14.25" customHeight="1">
      <c r="A420" s="348"/>
      <c r="B420" s="348"/>
      <c r="C420" s="348"/>
      <c r="D420" s="348"/>
      <c r="E420" s="348"/>
      <c r="F420" s="348"/>
      <c r="G420" s="348"/>
      <c r="H420" s="348"/>
      <c r="I420" s="348"/>
      <c r="J420" s="348"/>
      <c r="K420" s="348"/>
      <c r="L420" s="348"/>
      <c r="M420" s="348"/>
      <c r="N420" s="348"/>
      <c r="O420" s="348"/>
      <c r="P420" s="348"/>
      <c r="Q420" s="348"/>
      <c r="R420" s="348"/>
      <c r="S420" s="348"/>
      <c r="T420" s="348"/>
      <c r="U420" s="348"/>
      <c r="V420" s="348"/>
      <c r="W420" s="348"/>
      <c r="X420" s="348"/>
      <c r="Y420" s="348"/>
      <c r="Z420" s="348"/>
    </row>
    <row r="421" ht="14.25" customHeight="1">
      <c r="A421" s="348"/>
      <c r="B421" s="348"/>
      <c r="C421" s="348"/>
      <c r="D421" s="348"/>
      <c r="E421" s="348"/>
      <c r="F421" s="348"/>
      <c r="G421" s="348"/>
      <c r="H421" s="348"/>
      <c r="I421" s="348"/>
      <c r="J421" s="348"/>
      <c r="K421" s="348"/>
      <c r="L421" s="348"/>
      <c r="M421" s="348"/>
      <c r="N421" s="348"/>
      <c r="O421" s="348"/>
      <c r="P421" s="348"/>
      <c r="Q421" s="348"/>
      <c r="R421" s="348"/>
      <c r="S421" s="348"/>
      <c r="T421" s="348"/>
      <c r="U421" s="348"/>
      <c r="V421" s="348"/>
      <c r="W421" s="348"/>
      <c r="X421" s="348"/>
      <c r="Y421" s="348"/>
      <c r="Z421" s="348"/>
    </row>
    <row r="422" ht="14.25" customHeight="1">
      <c r="A422" s="348"/>
      <c r="B422" s="348"/>
      <c r="C422" s="348"/>
      <c r="D422" s="348"/>
      <c r="E422" s="348"/>
      <c r="F422" s="348"/>
      <c r="G422" s="348"/>
      <c r="H422" s="348"/>
      <c r="I422" s="348"/>
      <c r="J422" s="348"/>
      <c r="K422" s="348"/>
      <c r="L422" s="348"/>
      <c r="M422" s="348"/>
      <c r="N422" s="348"/>
      <c r="O422" s="348"/>
      <c r="P422" s="348"/>
      <c r="Q422" s="348"/>
      <c r="R422" s="348"/>
      <c r="S422" s="348"/>
      <c r="T422" s="348"/>
      <c r="U422" s="348"/>
      <c r="V422" s="348"/>
      <c r="W422" s="348"/>
      <c r="X422" s="348"/>
      <c r="Y422" s="348"/>
      <c r="Z422" s="348"/>
    </row>
    <row r="423" ht="14.25" customHeight="1">
      <c r="A423" s="348"/>
      <c r="B423" s="348"/>
      <c r="C423" s="348"/>
      <c r="D423" s="348"/>
      <c r="E423" s="348"/>
      <c r="F423" s="348"/>
      <c r="G423" s="348"/>
      <c r="H423" s="348"/>
      <c r="I423" s="348"/>
      <c r="J423" s="348"/>
      <c r="K423" s="348"/>
      <c r="L423" s="348"/>
      <c r="M423" s="348"/>
      <c r="N423" s="348"/>
      <c r="O423" s="348"/>
      <c r="P423" s="348"/>
      <c r="Q423" s="348"/>
      <c r="R423" s="348"/>
      <c r="S423" s="348"/>
      <c r="T423" s="348"/>
      <c r="U423" s="348"/>
      <c r="V423" s="348"/>
      <c r="W423" s="348"/>
      <c r="X423" s="348"/>
      <c r="Y423" s="348"/>
      <c r="Z423" s="348"/>
    </row>
    <row r="424" ht="14.25" customHeight="1">
      <c r="A424" s="348"/>
      <c r="B424" s="348"/>
      <c r="C424" s="348"/>
      <c r="D424" s="348"/>
      <c r="E424" s="348"/>
      <c r="F424" s="348"/>
      <c r="G424" s="348"/>
      <c r="H424" s="348"/>
      <c r="I424" s="348"/>
      <c r="J424" s="348"/>
      <c r="K424" s="348"/>
      <c r="L424" s="348"/>
      <c r="M424" s="348"/>
      <c r="N424" s="348"/>
      <c r="O424" s="348"/>
      <c r="P424" s="348"/>
      <c r="Q424" s="348"/>
      <c r="R424" s="348"/>
      <c r="S424" s="348"/>
      <c r="T424" s="348"/>
      <c r="U424" s="348"/>
      <c r="V424" s="348"/>
      <c r="W424" s="348"/>
      <c r="X424" s="348"/>
      <c r="Y424" s="348"/>
      <c r="Z424" s="348"/>
    </row>
    <row r="425" ht="14.25" customHeight="1">
      <c r="A425" s="348"/>
      <c r="B425" s="348"/>
      <c r="C425" s="348"/>
      <c r="D425" s="348"/>
      <c r="E425" s="348"/>
      <c r="F425" s="348"/>
      <c r="G425" s="348"/>
      <c r="H425" s="348"/>
      <c r="I425" s="348"/>
      <c r="J425" s="348"/>
      <c r="K425" s="348"/>
      <c r="L425" s="348"/>
      <c r="M425" s="348"/>
      <c r="N425" s="348"/>
      <c r="O425" s="348"/>
      <c r="P425" s="348"/>
      <c r="Q425" s="348"/>
      <c r="R425" s="348"/>
      <c r="S425" s="348"/>
      <c r="T425" s="348"/>
      <c r="U425" s="348"/>
      <c r="V425" s="348"/>
      <c r="W425" s="348"/>
      <c r="X425" s="348"/>
      <c r="Y425" s="348"/>
      <c r="Z425" s="348"/>
    </row>
    <row r="426" ht="14.25" customHeight="1">
      <c r="A426" s="348"/>
      <c r="B426" s="348"/>
      <c r="C426" s="348"/>
      <c r="D426" s="348"/>
      <c r="E426" s="348"/>
      <c r="F426" s="348"/>
      <c r="G426" s="348"/>
      <c r="H426" s="348"/>
      <c r="I426" s="348"/>
      <c r="J426" s="348"/>
      <c r="K426" s="348"/>
      <c r="L426" s="348"/>
      <c r="M426" s="348"/>
      <c r="N426" s="348"/>
      <c r="O426" s="348"/>
      <c r="P426" s="348"/>
      <c r="Q426" s="348"/>
      <c r="R426" s="348"/>
      <c r="S426" s="348"/>
      <c r="T426" s="348"/>
      <c r="U426" s="348"/>
      <c r="V426" s="348"/>
      <c r="W426" s="348"/>
      <c r="X426" s="348"/>
      <c r="Y426" s="348"/>
      <c r="Z426" s="348"/>
    </row>
    <row r="427" ht="14.25" customHeight="1">
      <c r="A427" s="348"/>
      <c r="B427" s="348"/>
      <c r="C427" s="348"/>
      <c r="D427" s="348"/>
      <c r="E427" s="348"/>
      <c r="F427" s="348"/>
      <c r="G427" s="348"/>
      <c r="H427" s="348"/>
      <c r="I427" s="348"/>
      <c r="J427" s="348"/>
      <c r="K427" s="348"/>
      <c r="L427" s="348"/>
      <c r="M427" s="348"/>
      <c r="N427" s="348"/>
      <c r="O427" s="348"/>
      <c r="P427" s="348"/>
      <c r="Q427" s="348"/>
      <c r="R427" s="348"/>
      <c r="S427" s="348"/>
      <c r="T427" s="348"/>
      <c r="U427" s="348"/>
      <c r="V427" s="348"/>
      <c r="W427" s="348"/>
      <c r="X427" s="348"/>
      <c r="Y427" s="348"/>
      <c r="Z427" s="348"/>
    </row>
    <row r="428" ht="14.25" customHeight="1">
      <c r="A428" s="348"/>
      <c r="B428" s="348"/>
      <c r="C428" s="348"/>
      <c r="D428" s="348"/>
      <c r="E428" s="348"/>
      <c r="F428" s="348"/>
      <c r="G428" s="348"/>
      <c r="H428" s="348"/>
      <c r="I428" s="348"/>
      <c r="J428" s="348"/>
      <c r="K428" s="348"/>
      <c r="L428" s="348"/>
      <c r="M428" s="348"/>
      <c r="N428" s="348"/>
      <c r="O428" s="348"/>
      <c r="P428" s="348"/>
      <c r="Q428" s="348"/>
      <c r="R428" s="348"/>
      <c r="S428" s="348"/>
      <c r="T428" s="348"/>
      <c r="U428" s="348"/>
      <c r="V428" s="348"/>
      <c r="W428" s="348"/>
      <c r="X428" s="348"/>
      <c r="Y428" s="348"/>
      <c r="Z428" s="348"/>
    </row>
    <row r="429" ht="14.25" customHeight="1">
      <c r="A429" s="348"/>
      <c r="B429" s="348"/>
      <c r="C429" s="348"/>
      <c r="D429" s="348"/>
      <c r="E429" s="348"/>
      <c r="F429" s="348"/>
      <c r="G429" s="348"/>
      <c r="H429" s="348"/>
      <c r="I429" s="348"/>
      <c r="J429" s="348"/>
      <c r="K429" s="348"/>
      <c r="L429" s="348"/>
      <c r="M429" s="348"/>
      <c r="N429" s="348"/>
      <c r="O429" s="348"/>
      <c r="P429" s="348"/>
      <c r="Q429" s="348"/>
      <c r="R429" s="348"/>
      <c r="S429" s="348"/>
      <c r="T429" s="348"/>
      <c r="U429" s="348"/>
      <c r="V429" s="348"/>
      <c r="W429" s="348"/>
      <c r="X429" s="348"/>
      <c r="Y429" s="348"/>
      <c r="Z429" s="348"/>
    </row>
    <row r="430" ht="14.25" customHeight="1">
      <c r="A430" s="348"/>
      <c r="B430" s="348"/>
      <c r="C430" s="348"/>
      <c r="D430" s="348"/>
      <c r="E430" s="348"/>
      <c r="F430" s="348"/>
      <c r="G430" s="348"/>
      <c r="H430" s="348"/>
      <c r="I430" s="348"/>
      <c r="J430" s="348"/>
      <c r="K430" s="348"/>
      <c r="L430" s="348"/>
      <c r="M430" s="348"/>
      <c r="N430" s="348"/>
      <c r="O430" s="348"/>
      <c r="P430" s="348"/>
      <c r="Q430" s="348"/>
      <c r="R430" s="348"/>
      <c r="S430" s="348"/>
      <c r="T430" s="348"/>
      <c r="U430" s="348"/>
      <c r="V430" s="348"/>
      <c r="W430" s="348"/>
      <c r="X430" s="348"/>
      <c r="Y430" s="348"/>
      <c r="Z430" s="348"/>
    </row>
    <row r="431" ht="14.25" customHeight="1">
      <c r="A431" s="348"/>
      <c r="B431" s="348"/>
      <c r="C431" s="348"/>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row>
    <row r="432" ht="14.25" customHeight="1">
      <c r="A432" s="348"/>
      <c r="B432" s="348"/>
      <c r="C432" s="348"/>
      <c r="D432" s="348"/>
      <c r="E432" s="348"/>
      <c r="F432" s="348"/>
      <c r="G432" s="348"/>
      <c r="H432" s="348"/>
      <c r="I432" s="348"/>
      <c r="J432" s="348"/>
      <c r="K432" s="348"/>
      <c r="L432" s="348"/>
      <c r="M432" s="348"/>
      <c r="N432" s="348"/>
      <c r="O432" s="348"/>
      <c r="P432" s="348"/>
      <c r="Q432" s="348"/>
      <c r="R432" s="348"/>
      <c r="S432" s="348"/>
      <c r="T432" s="348"/>
      <c r="U432" s="348"/>
      <c r="V432" s="348"/>
      <c r="W432" s="348"/>
      <c r="X432" s="348"/>
      <c r="Y432" s="348"/>
      <c r="Z432" s="348"/>
    </row>
    <row r="433" ht="14.25" customHeight="1">
      <c r="A433" s="348"/>
      <c r="B433" s="348"/>
      <c r="C433" s="348"/>
      <c r="D433" s="348"/>
      <c r="E433" s="348"/>
      <c r="F433" s="348"/>
      <c r="G433" s="348"/>
      <c r="H433" s="348"/>
      <c r="I433" s="348"/>
      <c r="J433" s="348"/>
      <c r="K433" s="348"/>
      <c r="L433" s="348"/>
      <c r="M433" s="348"/>
      <c r="N433" s="348"/>
      <c r="O433" s="348"/>
      <c r="P433" s="348"/>
      <c r="Q433" s="348"/>
      <c r="R433" s="348"/>
      <c r="S433" s="348"/>
      <c r="T433" s="348"/>
      <c r="U433" s="348"/>
      <c r="V433" s="348"/>
      <c r="W433" s="348"/>
      <c r="X433" s="348"/>
      <c r="Y433" s="348"/>
      <c r="Z433" s="348"/>
    </row>
    <row r="434" ht="14.25" customHeight="1">
      <c r="A434" s="348"/>
      <c r="B434" s="348"/>
      <c r="C434" s="348"/>
      <c r="D434" s="348"/>
      <c r="E434" s="348"/>
      <c r="F434" s="348"/>
      <c r="G434" s="348"/>
      <c r="H434" s="348"/>
      <c r="I434" s="348"/>
      <c r="J434" s="348"/>
      <c r="K434" s="348"/>
      <c r="L434" s="348"/>
      <c r="M434" s="348"/>
      <c r="N434" s="348"/>
      <c r="O434" s="348"/>
      <c r="P434" s="348"/>
      <c r="Q434" s="348"/>
      <c r="R434" s="348"/>
      <c r="S434" s="348"/>
      <c r="T434" s="348"/>
      <c r="U434" s="348"/>
      <c r="V434" s="348"/>
      <c r="W434" s="348"/>
      <c r="X434" s="348"/>
      <c r="Y434" s="348"/>
      <c r="Z434" s="348"/>
    </row>
    <row r="435" ht="14.25" customHeight="1">
      <c r="A435" s="348"/>
      <c r="B435" s="348"/>
      <c r="C435" s="348"/>
      <c r="D435" s="348"/>
      <c r="E435" s="348"/>
      <c r="F435" s="348"/>
      <c r="G435" s="348"/>
      <c r="H435" s="348"/>
      <c r="I435" s="348"/>
      <c r="J435" s="348"/>
      <c r="K435" s="348"/>
      <c r="L435" s="348"/>
      <c r="M435" s="348"/>
      <c r="N435" s="348"/>
      <c r="O435" s="348"/>
      <c r="P435" s="348"/>
      <c r="Q435" s="348"/>
      <c r="R435" s="348"/>
      <c r="S435" s="348"/>
      <c r="T435" s="348"/>
      <c r="U435" s="348"/>
      <c r="V435" s="348"/>
      <c r="W435" s="348"/>
      <c r="X435" s="348"/>
      <c r="Y435" s="348"/>
      <c r="Z435" s="348"/>
    </row>
    <row r="436" ht="14.25" customHeight="1">
      <c r="A436" s="348"/>
      <c r="B436" s="348"/>
      <c r="C436" s="348"/>
      <c r="D436" s="348"/>
      <c r="E436" s="348"/>
      <c r="F436" s="348"/>
      <c r="G436" s="348"/>
      <c r="H436" s="348"/>
      <c r="I436" s="348"/>
      <c r="J436" s="348"/>
      <c r="K436" s="348"/>
      <c r="L436" s="348"/>
      <c r="M436" s="348"/>
      <c r="N436" s="348"/>
      <c r="O436" s="348"/>
      <c r="P436" s="348"/>
      <c r="Q436" s="348"/>
      <c r="R436" s="348"/>
      <c r="S436" s="348"/>
      <c r="T436" s="348"/>
      <c r="U436" s="348"/>
      <c r="V436" s="348"/>
      <c r="W436" s="348"/>
      <c r="X436" s="348"/>
      <c r="Y436" s="348"/>
      <c r="Z436" s="348"/>
    </row>
    <row r="437" ht="14.25" customHeight="1">
      <c r="A437" s="348"/>
      <c r="B437" s="348"/>
      <c r="C437" s="348"/>
      <c r="D437" s="348"/>
      <c r="E437" s="348"/>
      <c r="F437" s="348"/>
      <c r="G437" s="348"/>
      <c r="H437" s="348"/>
      <c r="I437" s="348"/>
      <c r="J437" s="348"/>
      <c r="K437" s="348"/>
      <c r="L437" s="348"/>
      <c r="M437" s="348"/>
      <c r="N437" s="348"/>
      <c r="O437" s="348"/>
      <c r="P437" s="348"/>
      <c r="Q437" s="348"/>
      <c r="R437" s="348"/>
      <c r="S437" s="348"/>
      <c r="T437" s="348"/>
      <c r="U437" s="348"/>
      <c r="V437" s="348"/>
      <c r="W437" s="348"/>
      <c r="X437" s="348"/>
      <c r="Y437" s="348"/>
      <c r="Z437" s="348"/>
    </row>
    <row r="438" ht="14.25" customHeight="1">
      <c r="A438" s="348"/>
      <c r="B438" s="348"/>
      <c r="C438" s="348"/>
      <c r="D438" s="348"/>
      <c r="E438" s="348"/>
      <c r="F438" s="348"/>
      <c r="G438" s="348"/>
      <c r="H438" s="348"/>
      <c r="I438" s="348"/>
      <c r="J438" s="348"/>
      <c r="K438" s="348"/>
      <c r="L438" s="348"/>
      <c r="M438" s="348"/>
      <c r="N438" s="348"/>
      <c r="O438" s="348"/>
      <c r="P438" s="348"/>
      <c r="Q438" s="348"/>
      <c r="R438" s="348"/>
      <c r="S438" s="348"/>
      <c r="T438" s="348"/>
      <c r="U438" s="348"/>
      <c r="V438" s="348"/>
      <c r="W438" s="348"/>
      <c r="X438" s="348"/>
      <c r="Y438" s="348"/>
      <c r="Z438" s="348"/>
    </row>
    <row r="439" ht="14.25" customHeight="1">
      <c r="A439" s="348"/>
      <c r="B439" s="348"/>
      <c r="C439" s="348"/>
      <c r="D439" s="348"/>
      <c r="E439" s="348"/>
      <c r="F439" s="348"/>
      <c r="G439" s="348"/>
      <c r="H439" s="348"/>
      <c r="I439" s="348"/>
      <c r="J439" s="348"/>
      <c r="K439" s="348"/>
      <c r="L439" s="348"/>
      <c r="M439" s="348"/>
      <c r="N439" s="348"/>
      <c r="O439" s="348"/>
      <c r="P439" s="348"/>
      <c r="Q439" s="348"/>
      <c r="R439" s="348"/>
      <c r="S439" s="348"/>
      <c r="T439" s="348"/>
      <c r="U439" s="348"/>
      <c r="V439" s="348"/>
      <c r="W439" s="348"/>
      <c r="X439" s="348"/>
      <c r="Y439" s="348"/>
      <c r="Z439" s="348"/>
    </row>
    <row r="440" ht="14.25" customHeight="1">
      <c r="A440" s="348"/>
      <c r="B440" s="348"/>
      <c r="C440" s="348"/>
      <c r="D440" s="348"/>
      <c r="E440" s="348"/>
      <c r="F440" s="348"/>
      <c r="G440" s="348"/>
      <c r="H440" s="348"/>
      <c r="I440" s="348"/>
      <c r="J440" s="348"/>
      <c r="K440" s="348"/>
      <c r="L440" s="348"/>
      <c r="M440" s="348"/>
      <c r="N440" s="348"/>
      <c r="O440" s="348"/>
      <c r="P440" s="348"/>
      <c r="Q440" s="348"/>
      <c r="R440" s="348"/>
      <c r="S440" s="348"/>
      <c r="T440" s="348"/>
      <c r="U440" s="348"/>
      <c r="V440" s="348"/>
      <c r="W440" s="348"/>
      <c r="X440" s="348"/>
      <c r="Y440" s="348"/>
      <c r="Z440" s="348"/>
    </row>
    <row r="441" ht="14.25" customHeight="1">
      <c r="A441" s="348"/>
      <c r="B441" s="348"/>
      <c r="C441" s="348"/>
      <c r="D441" s="348"/>
      <c r="E441" s="348"/>
      <c r="F441" s="348"/>
      <c r="G441" s="348"/>
      <c r="H441" s="348"/>
      <c r="I441" s="348"/>
      <c r="J441" s="348"/>
      <c r="K441" s="348"/>
      <c r="L441" s="348"/>
      <c r="M441" s="348"/>
      <c r="N441" s="348"/>
      <c r="O441" s="348"/>
      <c r="P441" s="348"/>
      <c r="Q441" s="348"/>
      <c r="R441" s="348"/>
      <c r="S441" s="348"/>
      <c r="T441" s="348"/>
      <c r="U441" s="348"/>
      <c r="V441" s="348"/>
      <c r="W441" s="348"/>
      <c r="X441" s="348"/>
      <c r="Y441" s="348"/>
      <c r="Z441" s="348"/>
    </row>
    <row r="442" ht="14.25" customHeight="1">
      <c r="A442" s="348"/>
      <c r="B442" s="348"/>
      <c r="C442" s="348"/>
      <c r="D442" s="348"/>
      <c r="E442" s="348"/>
      <c r="F442" s="348"/>
      <c r="G442" s="348"/>
      <c r="H442" s="348"/>
      <c r="I442" s="348"/>
      <c r="J442" s="348"/>
      <c r="K442" s="348"/>
      <c r="L442" s="348"/>
      <c r="M442" s="348"/>
      <c r="N442" s="348"/>
      <c r="O442" s="348"/>
      <c r="P442" s="348"/>
      <c r="Q442" s="348"/>
      <c r="R442" s="348"/>
      <c r="S442" s="348"/>
      <c r="T442" s="348"/>
      <c r="U442" s="348"/>
      <c r="V442" s="348"/>
      <c r="W442" s="348"/>
      <c r="X442" s="348"/>
      <c r="Y442" s="348"/>
      <c r="Z442" s="348"/>
    </row>
    <row r="443" ht="14.25" customHeight="1">
      <c r="A443" s="348"/>
      <c r="B443" s="348"/>
      <c r="C443" s="348"/>
      <c r="D443" s="348"/>
      <c r="E443" s="348"/>
      <c r="F443" s="348"/>
      <c r="G443" s="348"/>
      <c r="H443" s="348"/>
      <c r="I443" s="348"/>
      <c r="J443" s="348"/>
      <c r="K443" s="348"/>
      <c r="L443" s="348"/>
      <c r="M443" s="348"/>
      <c r="N443" s="348"/>
      <c r="O443" s="348"/>
      <c r="P443" s="348"/>
      <c r="Q443" s="348"/>
      <c r="R443" s="348"/>
      <c r="S443" s="348"/>
      <c r="T443" s="348"/>
      <c r="U443" s="348"/>
      <c r="V443" s="348"/>
      <c r="W443" s="348"/>
      <c r="X443" s="348"/>
      <c r="Y443" s="348"/>
      <c r="Z443" s="348"/>
    </row>
    <row r="444" ht="14.25" customHeight="1">
      <c r="A444" s="348"/>
      <c r="B444" s="348"/>
      <c r="C444" s="348"/>
      <c r="D444" s="348"/>
      <c r="E444" s="348"/>
      <c r="F444" s="348"/>
      <c r="G444" s="348"/>
      <c r="H444" s="348"/>
      <c r="I444" s="348"/>
      <c r="J444" s="348"/>
      <c r="K444" s="348"/>
      <c r="L444" s="348"/>
      <c r="M444" s="348"/>
      <c r="N444" s="348"/>
      <c r="O444" s="348"/>
      <c r="P444" s="348"/>
      <c r="Q444" s="348"/>
      <c r="R444" s="348"/>
      <c r="S444" s="348"/>
      <c r="T444" s="348"/>
      <c r="U444" s="348"/>
      <c r="V444" s="348"/>
      <c r="W444" s="348"/>
      <c r="X444" s="348"/>
      <c r="Y444" s="348"/>
      <c r="Z444" s="348"/>
    </row>
    <row r="445" ht="14.25" customHeight="1">
      <c r="A445" s="348"/>
      <c r="B445" s="348"/>
      <c r="C445" s="348"/>
      <c r="D445" s="348"/>
      <c r="E445" s="348"/>
      <c r="F445" s="348"/>
      <c r="G445" s="348"/>
      <c r="H445" s="348"/>
      <c r="I445" s="348"/>
      <c r="J445" s="348"/>
      <c r="K445" s="348"/>
      <c r="L445" s="348"/>
      <c r="M445" s="348"/>
      <c r="N445" s="348"/>
      <c r="O445" s="348"/>
      <c r="P445" s="348"/>
      <c r="Q445" s="348"/>
      <c r="R445" s="348"/>
      <c r="S445" s="348"/>
      <c r="T445" s="348"/>
      <c r="U445" s="348"/>
      <c r="V445" s="348"/>
      <c r="W445" s="348"/>
      <c r="X445" s="348"/>
      <c r="Y445" s="348"/>
      <c r="Z445" s="348"/>
    </row>
    <row r="446" ht="14.25" customHeight="1">
      <c r="A446" s="348"/>
      <c r="B446" s="348"/>
      <c r="C446" s="348"/>
      <c r="D446" s="348"/>
      <c r="E446" s="348"/>
      <c r="F446" s="348"/>
      <c r="G446" s="348"/>
      <c r="H446" s="348"/>
      <c r="I446" s="348"/>
      <c r="J446" s="348"/>
      <c r="K446" s="348"/>
      <c r="L446" s="348"/>
      <c r="M446" s="348"/>
      <c r="N446" s="348"/>
      <c r="O446" s="348"/>
      <c r="P446" s="348"/>
      <c r="Q446" s="348"/>
      <c r="R446" s="348"/>
      <c r="S446" s="348"/>
      <c r="T446" s="348"/>
      <c r="U446" s="348"/>
      <c r="V446" s="348"/>
      <c r="W446" s="348"/>
      <c r="X446" s="348"/>
      <c r="Y446" s="348"/>
      <c r="Z446" s="348"/>
    </row>
    <row r="447" ht="14.25" customHeight="1">
      <c r="A447" s="348"/>
      <c r="B447" s="348"/>
      <c r="C447" s="348"/>
      <c r="D447" s="348"/>
      <c r="E447" s="348"/>
      <c r="F447" s="348"/>
      <c r="G447" s="348"/>
      <c r="H447" s="348"/>
      <c r="I447" s="348"/>
      <c r="J447" s="348"/>
      <c r="K447" s="348"/>
      <c r="L447" s="348"/>
      <c r="M447" s="348"/>
      <c r="N447" s="348"/>
      <c r="O447" s="348"/>
      <c r="P447" s="348"/>
      <c r="Q447" s="348"/>
      <c r="R447" s="348"/>
      <c r="S447" s="348"/>
      <c r="T447" s="348"/>
      <c r="U447" s="348"/>
      <c r="V447" s="348"/>
      <c r="W447" s="348"/>
      <c r="X447" s="348"/>
      <c r="Y447" s="348"/>
      <c r="Z447" s="348"/>
    </row>
    <row r="448" ht="14.25" customHeight="1">
      <c r="A448" s="348"/>
      <c r="B448" s="348"/>
      <c r="C448" s="348"/>
      <c r="D448" s="348"/>
      <c r="E448" s="348"/>
      <c r="F448" s="348"/>
      <c r="G448" s="348"/>
      <c r="H448" s="348"/>
      <c r="I448" s="348"/>
      <c r="J448" s="348"/>
      <c r="K448" s="348"/>
      <c r="L448" s="348"/>
      <c r="M448" s="348"/>
      <c r="N448" s="348"/>
      <c r="O448" s="348"/>
      <c r="P448" s="348"/>
      <c r="Q448" s="348"/>
      <c r="R448" s="348"/>
      <c r="S448" s="348"/>
      <c r="T448" s="348"/>
      <c r="U448" s="348"/>
      <c r="V448" s="348"/>
      <c r="W448" s="348"/>
      <c r="X448" s="348"/>
      <c r="Y448" s="348"/>
      <c r="Z448" s="348"/>
    </row>
    <row r="449" ht="14.25" customHeight="1">
      <c r="A449" s="348"/>
      <c r="B449" s="348"/>
      <c r="C449" s="348"/>
      <c r="D449" s="348"/>
      <c r="E449" s="348"/>
      <c r="F449" s="348"/>
      <c r="G449" s="348"/>
      <c r="H449" s="348"/>
      <c r="I449" s="348"/>
      <c r="J449" s="348"/>
      <c r="K449" s="348"/>
      <c r="L449" s="348"/>
      <c r="M449" s="348"/>
      <c r="N449" s="348"/>
      <c r="O449" s="348"/>
      <c r="P449" s="348"/>
      <c r="Q449" s="348"/>
      <c r="R449" s="348"/>
      <c r="S449" s="348"/>
      <c r="T449" s="348"/>
      <c r="U449" s="348"/>
      <c r="V449" s="348"/>
      <c r="W449" s="348"/>
      <c r="X449" s="348"/>
      <c r="Y449" s="348"/>
      <c r="Z449" s="348"/>
    </row>
    <row r="450" ht="14.25" customHeight="1">
      <c r="A450" s="348"/>
      <c r="B450" s="348"/>
      <c r="C450" s="348"/>
      <c r="D450" s="348"/>
      <c r="E450" s="348"/>
      <c r="F450" s="348"/>
      <c r="G450" s="348"/>
      <c r="H450" s="348"/>
      <c r="I450" s="348"/>
      <c r="J450" s="348"/>
      <c r="K450" s="348"/>
      <c r="L450" s="348"/>
      <c r="M450" s="348"/>
      <c r="N450" s="348"/>
      <c r="O450" s="348"/>
      <c r="P450" s="348"/>
      <c r="Q450" s="348"/>
      <c r="R450" s="348"/>
      <c r="S450" s="348"/>
      <c r="T450" s="348"/>
      <c r="U450" s="348"/>
      <c r="V450" s="348"/>
      <c r="W450" s="348"/>
      <c r="X450" s="348"/>
      <c r="Y450" s="348"/>
      <c r="Z450" s="348"/>
    </row>
    <row r="451" ht="14.25" customHeight="1">
      <c r="A451" s="348"/>
      <c r="B451" s="348"/>
      <c r="C451" s="348"/>
      <c r="D451" s="348"/>
      <c r="E451" s="348"/>
      <c r="F451" s="348"/>
      <c r="G451" s="348"/>
      <c r="H451" s="348"/>
      <c r="I451" s="348"/>
      <c r="J451" s="348"/>
      <c r="K451" s="348"/>
      <c r="L451" s="348"/>
      <c r="M451" s="348"/>
      <c r="N451" s="348"/>
      <c r="O451" s="348"/>
      <c r="P451" s="348"/>
      <c r="Q451" s="348"/>
      <c r="R451" s="348"/>
      <c r="S451" s="348"/>
      <c r="T451" s="348"/>
      <c r="U451" s="348"/>
      <c r="V451" s="348"/>
      <c r="W451" s="348"/>
      <c r="X451" s="348"/>
      <c r="Y451" s="348"/>
      <c r="Z451" s="348"/>
    </row>
    <row r="452" ht="14.25" customHeight="1">
      <c r="A452" s="348"/>
      <c r="B452" s="348"/>
      <c r="C452" s="348"/>
      <c r="D452" s="348"/>
      <c r="E452" s="348"/>
      <c r="F452" s="348"/>
      <c r="G452" s="348"/>
      <c r="H452" s="348"/>
      <c r="I452" s="348"/>
      <c r="J452" s="348"/>
      <c r="K452" s="348"/>
      <c r="L452" s="348"/>
      <c r="M452" s="348"/>
      <c r="N452" s="348"/>
      <c r="O452" s="348"/>
      <c r="P452" s="348"/>
      <c r="Q452" s="348"/>
      <c r="R452" s="348"/>
      <c r="S452" s="348"/>
      <c r="T452" s="348"/>
      <c r="U452" s="348"/>
      <c r="V452" s="348"/>
      <c r="W452" s="348"/>
      <c r="X452" s="348"/>
      <c r="Y452" s="348"/>
      <c r="Z452" s="348"/>
    </row>
    <row r="453" ht="14.25" customHeight="1">
      <c r="A453" s="348"/>
      <c r="B453" s="348"/>
      <c r="C453" s="348"/>
      <c r="D453" s="348"/>
      <c r="E453" s="348"/>
      <c r="F453" s="348"/>
      <c r="G453" s="348"/>
      <c r="H453" s="348"/>
      <c r="I453" s="348"/>
      <c r="J453" s="348"/>
      <c r="K453" s="348"/>
      <c r="L453" s="348"/>
      <c r="M453" s="348"/>
      <c r="N453" s="348"/>
      <c r="O453" s="348"/>
      <c r="P453" s="348"/>
      <c r="Q453" s="348"/>
      <c r="R453" s="348"/>
      <c r="S453" s="348"/>
      <c r="T453" s="348"/>
      <c r="U453" s="348"/>
      <c r="V453" s="348"/>
      <c r="W453" s="348"/>
      <c r="X453" s="348"/>
      <c r="Y453" s="348"/>
      <c r="Z453" s="348"/>
    </row>
    <row r="454" ht="14.25" customHeight="1">
      <c r="A454" s="348"/>
      <c r="B454" s="348"/>
      <c r="C454" s="348"/>
      <c r="D454" s="348"/>
      <c r="E454" s="348"/>
      <c r="F454" s="348"/>
      <c r="G454" s="348"/>
      <c r="H454" s="348"/>
      <c r="I454" s="348"/>
      <c r="J454" s="348"/>
      <c r="K454" s="348"/>
      <c r="L454" s="348"/>
      <c r="M454" s="348"/>
      <c r="N454" s="348"/>
      <c r="O454" s="348"/>
      <c r="P454" s="348"/>
      <c r="Q454" s="348"/>
      <c r="R454" s="348"/>
      <c r="S454" s="348"/>
      <c r="T454" s="348"/>
      <c r="U454" s="348"/>
      <c r="V454" s="348"/>
      <c r="W454" s="348"/>
      <c r="X454" s="348"/>
      <c r="Y454" s="348"/>
      <c r="Z454" s="348"/>
    </row>
    <row r="455" ht="14.25" customHeight="1">
      <c r="A455" s="348"/>
      <c r="B455" s="348"/>
      <c r="C455" s="348"/>
      <c r="D455" s="348"/>
      <c r="E455" s="348"/>
      <c r="F455" s="348"/>
      <c r="G455" s="348"/>
      <c r="H455" s="348"/>
      <c r="I455" s="348"/>
      <c r="J455" s="348"/>
      <c r="K455" s="348"/>
      <c r="L455" s="348"/>
      <c r="M455" s="348"/>
      <c r="N455" s="348"/>
      <c r="O455" s="348"/>
      <c r="P455" s="348"/>
      <c r="Q455" s="348"/>
      <c r="R455" s="348"/>
      <c r="S455" s="348"/>
      <c r="T455" s="348"/>
      <c r="U455" s="348"/>
      <c r="V455" s="348"/>
      <c r="W455" s="348"/>
      <c r="X455" s="348"/>
      <c r="Y455" s="348"/>
      <c r="Z455" s="348"/>
    </row>
    <row r="456" ht="14.25" customHeight="1">
      <c r="A456" s="348"/>
      <c r="B456" s="348"/>
      <c r="C456" s="348"/>
      <c r="D456" s="348"/>
      <c r="E456" s="348"/>
      <c r="F456" s="348"/>
      <c r="G456" s="348"/>
      <c r="H456" s="348"/>
      <c r="I456" s="348"/>
      <c r="J456" s="348"/>
      <c r="K456" s="348"/>
      <c r="L456" s="348"/>
      <c r="M456" s="348"/>
      <c r="N456" s="348"/>
      <c r="O456" s="348"/>
      <c r="P456" s="348"/>
      <c r="Q456" s="348"/>
      <c r="R456" s="348"/>
      <c r="S456" s="348"/>
      <c r="T456" s="348"/>
      <c r="U456" s="348"/>
      <c r="V456" s="348"/>
      <c r="W456" s="348"/>
      <c r="X456" s="348"/>
      <c r="Y456" s="348"/>
      <c r="Z456" s="348"/>
    </row>
    <row r="457" ht="14.25" customHeight="1">
      <c r="A457" s="348"/>
      <c r="B457" s="348"/>
      <c r="C457" s="348"/>
      <c r="D457" s="348"/>
      <c r="E457" s="348"/>
      <c r="F457" s="348"/>
      <c r="G457" s="348"/>
      <c r="H457" s="348"/>
      <c r="I457" s="348"/>
      <c r="J457" s="348"/>
      <c r="K457" s="348"/>
      <c r="L457" s="348"/>
      <c r="M457" s="348"/>
      <c r="N457" s="348"/>
      <c r="O457" s="348"/>
      <c r="P457" s="348"/>
      <c r="Q457" s="348"/>
      <c r="R457" s="348"/>
      <c r="S457" s="348"/>
      <c r="T457" s="348"/>
      <c r="U457" s="348"/>
      <c r="V457" s="348"/>
      <c r="W457" s="348"/>
      <c r="X457" s="348"/>
      <c r="Y457" s="348"/>
      <c r="Z457" s="348"/>
    </row>
    <row r="458" ht="14.25" customHeight="1">
      <c r="A458" s="348"/>
      <c r="B458" s="348"/>
      <c r="C458" s="348"/>
      <c r="D458" s="348"/>
      <c r="E458" s="348"/>
      <c r="F458" s="348"/>
      <c r="G458" s="348"/>
      <c r="H458" s="348"/>
      <c r="I458" s="348"/>
      <c r="J458" s="348"/>
      <c r="K458" s="348"/>
      <c r="L458" s="348"/>
      <c r="M458" s="348"/>
      <c r="N458" s="348"/>
      <c r="O458" s="348"/>
      <c r="P458" s="348"/>
      <c r="Q458" s="348"/>
      <c r="R458" s="348"/>
      <c r="S458" s="348"/>
      <c r="T458" s="348"/>
      <c r="U458" s="348"/>
      <c r="V458" s="348"/>
      <c r="W458" s="348"/>
      <c r="X458" s="348"/>
      <c r="Y458" s="348"/>
      <c r="Z458" s="348"/>
    </row>
    <row r="459" ht="14.25" customHeight="1">
      <c r="A459" s="348"/>
      <c r="B459" s="348"/>
      <c r="C459" s="348"/>
      <c r="D459" s="348"/>
      <c r="E459" s="348"/>
      <c r="F459" s="348"/>
      <c r="G459" s="348"/>
      <c r="H459" s="348"/>
      <c r="I459" s="348"/>
      <c r="J459" s="348"/>
      <c r="K459" s="348"/>
      <c r="L459" s="348"/>
      <c r="M459" s="348"/>
      <c r="N459" s="348"/>
      <c r="O459" s="348"/>
      <c r="P459" s="348"/>
      <c r="Q459" s="348"/>
      <c r="R459" s="348"/>
      <c r="S459" s="348"/>
      <c r="T459" s="348"/>
      <c r="U459" s="348"/>
      <c r="V459" s="348"/>
      <c r="W459" s="348"/>
      <c r="X459" s="348"/>
      <c r="Y459" s="348"/>
      <c r="Z459" s="348"/>
    </row>
    <row r="460" ht="14.25" customHeight="1">
      <c r="A460" s="348"/>
      <c r="B460" s="348"/>
      <c r="C460" s="348"/>
      <c r="D460" s="348"/>
      <c r="E460" s="348"/>
      <c r="F460" s="348"/>
      <c r="G460" s="348"/>
      <c r="H460" s="348"/>
      <c r="I460" s="348"/>
      <c r="J460" s="348"/>
      <c r="K460" s="348"/>
      <c r="L460" s="348"/>
      <c r="M460" s="348"/>
      <c r="N460" s="348"/>
      <c r="O460" s="348"/>
      <c r="P460" s="348"/>
      <c r="Q460" s="348"/>
      <c r="R460" s="348"/>
      <c r="S460" s="348"/>
      <c r="T460" s="348"/>
      <c r="U460" s="348"/>
      <c r="V460" s="348"/>
      <c r="W460" s="348"/>
      <c r="X460" s="348"/>
      <c r="Y460" s="348"/>
      <c r="Z460" s="348"/>
    </row>
    <row r="461" ht="14.25" customHeight="1">
      <c r="A461" s="348"/>
      <c r="B461" s="348"/>
      <c r="C461" s="348"/>
      <c r="D461" s="348"/>
      <c r="E461" s="348"/>
      <c r="F461" s="348"/>
      <c r="G461" s="348"/>
      <c r="H461" s="348"/>
      <c r="I461" s="348"/>
      <c r="J461" s="348"/>
      <c r="K461" s="348"/>
      <c r="L461" s="348"/>
      <c r="M461" s="348"/>
      <c r="N461" s="348"/>
      <c r="O461" s="348"/>
      <c r="P461" s="348"/>
      <c r="Q461" s="348"/>
      <c r="R461" s="348"/>
      <c r="S461" s="348"/>
      <c r="T461" s="348"/>
      <c r="U461" s="348"/>
      <c r="V461" s="348"/>
      <c r="W461" s="348"/>
      <c r="X461" s="348"/>
      <c r="Y461" s="348"/>
      <c r="Z461" s="348"/>
    </row>
    <row r="462" ht="14.25" customHeight="1">
      <c r="A462" s="348"/>
      <c r="B462" s="348"/>
      <c r="C462" s="348"/>
      <c r="D462" s="348"/>
      <c r="E462" s="348"/>
      <c r="F462" s="348"/>
      <c r="G462" s="348"/>
      <c r="H462" s="348"/>
      <c r="I462" s="348"/>
      <c r="J462" s="348"/>
      <c r="K462" s="348"/>
      <c r="L462" s="348"/>
      <c r="M462" s="348"/>
      <c r="N462" s="348"/>
      <c r="O462" s="348"/>
      <c r="P462" s="348"/>
      <c r="Q462" s="348"/>
      <c r="R462" s="348"/>
      <c r="S462" s="348"/>
      <c r="T462" s="348"/>
      <c r="U462" s="348"/>
      <c r="V462" s="348"/>
      <c r="W462" s="348"/>
      <c r="X462" s="348"/>
      <c r="Y462" s="348"/>
      <c r="Z462" s="348"/>
    </row>
    <row r="463" ht="14.25" customHeight="1">
      <c r="A463" s="348"/>
      <c r="B463" s="348"/>
      <c r="C463" s="348"/>
      <c r="D463" s="348"/>
      <c r="E463" s="348"/>
      <c r="F463" s="348"/>
      <c r="G463" s="348"/>
      <c r="H463" s="348"/>
      <c r="I463" s="348"/>
      <c r="J463" s="348"/>
      <c r="K463" s="348"/>
      <c r="L463" s="348"/>
      <c r="M463" s="348"/>
      <c r="N463" s="348"/>
      <c r="O463" s="348"/>
      <c r="P463" s="348"/>
      <c r="Q463" s="348"/>
      <c r="R463" s="348"/>
      <c r="S463" s="348"/>
      <c r="T463" s="348"/>
      <c r="U463" s="348"/>
      <c r="V463" s="348"/>
      <c r="W463" s="348"/>
      <c r="X463" s="348"/>
      <c r="Y463" s="348"/>
      <c r="Z463" s="348"/>
    </row>
    <row r="464" ht="14.25" customHeight="1">
      <c r="A464" s="348"/>
      <c r="B464" s="348"/>
      <c r="C464" s="348"/>
      <c r="D464" s="348"/>
      <c r="E464" s="348"/>
      <c r="F464" s="348"/>
      <c r="G464" s="348"/>
      <c r="H464" s="348"/>
      <c r="I464" s="348"/>
      <c r="J464" s="348"/>
      <c r="K464" s="348"/>
      <c r="L464" s="348"/>
      <c r="M464" s="348"/>
      <c r="N464" s="348"/>
      <c r="O464" s="348"/>
      <c r="P464" s="348"/>
      <c r="Q464" s="348"/>
      <c r="R464" s="348"/>
      <c r="S464" s="348"/>
      <c r="T464" s="348"/>
      <c r="U464" s="348"/>
      <c r="V464" s="348"/>
      <c r="W464" s="348"/>
      <c r="X464" s="348"/>
      <c r="Y464" s="348"/>
      <c r="Z464" s="348"/>
    </row>
    <row r="465" ht="14.25" customHeight="1">
      <c r="A465" s="348"/>
      <c r="B465" s="348"/>
      <c r="C465" s="348"/>
      <c r="D465" s="348"/>
      <c r="E465" s="348"/>
      <c r="F465" s="348"/>
      <c r="G465" s="348"/>
      <c r="H465" s="348"/>
      <c r="I465" s="348"/>
      <c r="J465" s="348"/>
      <c r="K465" s="348"/>
      <c r="L465" s="348"/>
      <c r="M465" s="348"/>
      <c r="N465" s="348"/>
      <c r="O465" s="348"/>
      <c r="P465" s="348"/>
      <c r="Q465" s="348"/>
      <c r="R465" s="348"/>
      <c r="S465" s="348"/>
      <c r="T465" s="348"/>
      <c r="U465" s="348"/>
      <c r="V465" s="348"/>
      <c r="W465" s="348"/>
      <c r="X465" s="348"/>
      <c r="Y465" s="348"/>
      <c r="Z465" s="348"/>
    </row>
    <row r="466" ht="14.25" customHeight="1">
      <c r="A466" s="348"/>
      <c r="B466" s="348"/>
      <c r="C466" s="348"/>
      <c r="D466" s="348"/>
      <c r="E466" s="348"/>
      <c r="F466" s="348"/>
      <c r="G466" s="348"/>
      <c r="H466" s="348"/>
      <c r="I466" s="348"/>
      <c r="J466" s="348"/>
      <c r="K466" s="348"/>
      <c r="L466" s="348"/>
      <c r="M466" s="348"/>
      <c r="N466" s="348"/>
      <c r="O466" s="348"/>
      <c r="P466" s="348"/>
      <c r="Q466" s="348"/>
      <c r="R466" s="348"/>
      <c r="S466" s="348"/>
      <c r="T466" s="348"/>
      <c r="U466" s="348"/>
      <c r="V466" s="348"/>
      <c r="W466" s="348"/>
      <c r="X466" s="348"/>
      <c r="Y466" s="348"/>
      <c r="Z466" s="348"/>
    </row>
    <row r="467" ht="14.25" customHeight="1">
      <c r="A467" s="348"/>
      <c r="B467" s="348"/>
      <c r="C467" s="348"/>
      <c r="D467" s="348"/>
      <c r="E467" s="348"/>
      <c r="F467" s="348"/>
      <c r="G467" s="348"/>
      <c r="H467" s="348"/>
      <c r="I467" s="348"/>
      <c r="J467" s="348"/>
      <c r="K467" s="348"/>
      <c r="L467" s="348"/>
      <c r="M467" s="348"/>
      <c r="N467" s="348"/>
      <c r="O467" s="348"/>
      <c r="P467" s="348"/>
      <c r="Q467" s="348"/>
      <c r="R467" s="348"/>
      <c r="S467" s="348"/>
      <c r="T467" s="348"/>
      <c r="U467" s="348"/>
      <c r="V467" s="348"/>
      <c r="W467" s="348"/>
      <c r="X467" s="348"/>
      <c r="Y467" s="348"/>
      <c r="Z467" s="348"/>
    </row>
    <row r="468" ht="14.25" customHeight="1">
      <c r="A468" s="348"/>
      <c r="B468" s="348"/>
      <c r="C468" s="348"/>
      <c r="D468" s="348"/>
      <c r="E468" s="348"/>
      <c r="F468" s="348"/>
      <c r="G468" s="348"/>
      <c r="H468" s="348"/>
      <c r="I468" s="348"/>
      <c r="J468" s="348"/>
      <c r="K468" s="348"/>
      <c r="L468" s="348"/>
      <c r="M468" s="348"/>
      <c r="N468" s="348"/>
      <c r="O468" s="348"/>
      <c r="P468" s="348"/>
      <c r="Q468" s="348"/>
      <c r="R468" s="348"/>
      <c r="S468" s="348"/>
      <c r="T468" s="348"/>
      <c r="U468" s="348"/>
      <c r="V468" s="348"/>
      <c r="W468" s="348"/>
      <c r="X468" s="348"/>
      <c r="Y468" s="348"/>
      <c r="Z468" s="348"/>
    </row>
    <row r="469" ht="14.25" customHeight="1">
      <c r="A469" s="348"/>
      <c r="B469" s="348"/>
      <c r="C469" s="348"/>
      <c r="D469" s="348"/>
      <c r="E469" s="348"/>
      <c r="F469" s="348"/>
      <c r="G469" s="348"/>
      <c r="H469" s="348"/>
      <c r="I469" s="348"/>
      <c r="J469" s="348"/>
      <c r="K469" s="348"/>
      <c r="L469" s="348"/>
      <c r="M469" s="348"/>
      <c r="N469" s="348"/>
      <c r="O469" s="348"/>
      <c r="P469" s="348"/>
      <c r="Q469" s="348"/>
      <c r="R469" s="348"/>
      <c r="S469" s="348"/>
      <c r="T469" s="348"/>
      <c r="U469" s="348"/>
      <c r="V469" s="348"/>
      <c r="W469" s="348"/>
      <c r="X469" s="348"/>
      <c r="Y469" s="348"/>
      <c r="Z469" s="348"/>
    </row>
    <row r="470" ht="14.25" customHeight="1">
      <c r="A470" s="348"/>
      <c r="B470" s="348"/>
      <c r="C470" s="348"/>
      <c r="D470" s="348"/>
      <c r="E470" s="348"/>
      <c r="F470" s="348"/>
      <c r="G470" s="348"/>
      <c r="H470" s="348"/>
      <c r="I470" s="348"/>
      <c r="J470" s="348"/>
      <c r="K470" s="348"/>
      <c r="L470" s="348"/>
      <c r="M470" s="348"/>
      <c r="N470" s="348"/>
      <c r="O470" s="348"/>
      <c r="P470" s="348"/>
      <c r="Q470" s="348"/>
      <c r="R470" s="348"/>
      <c r="S470" s="348"/>
      <c r="T470" s="348"/>
      <c r="U470" s="348"/>
      <c r="V470" s="348"/>
      <c r="W470" s="348"/>
      <c r="X470" s="348"/>
      <c r="Y470" s="348"/>
      <c r="Z470" s="348"/>
    </row>
    <row r="471" ht="14.25" customHeight="1">
      <c r="A471" s="348"/>
      <c r="B471" s="348"/>
      <c r="C471" s="348"/>
      <c r="D471" s="348"/>
      <c r="E471" s="348"/>
      <c r="F471" s="348"/>
      <c r="G471" s="348"/>
      <c r="H471" s="348"/>
      <c r="I471" s="348"/>
      <c r="J471" s="348"/>
      <c r="K471" s="348"/>
      <c r="L471" s="348"/>
      <c r="M471" s="348"/>
      <c r="N471" s="348"/>
      <c r="O471" s="348"/>
      <c r="P471" s="348"/>
      <c r="Q471" s="348"/>
      <c r="R471" s="348"/>
      <c r="S471" s="348"/>
      <c r="T471" s="348"/>
      <c r="U471" s="348"/>
      <c r="V471" s="348"/>
      <c r="W471" s="348"/>
      <c r="X471" s="348"/>
      <c r="Y471" s="348"/>
      <c r="Z471" s="348"/>
    </row>
    <row r="472" ht="14.25" customHeight="1">
      <c r="A472" s="348"/>
      <c r="B472" s="348"/>
      <c r="C472" s="348"/>
      <c r="D472" s="348"/>
      <c r="E472" s="348"/>
      <c r="F472" s="348"/>
      <c r="G472" s="348"/>
      <c r="H472" s="348"/>
      <c r="I472" s="348"/>
      <c r="J472" s="348"/>
      <c r="K472" s="348"/>
      <c r="L472" s="348"/>
      <c r="M472" s="348"/>
      <c r="N472" s="348"/>
      <c r="O472" s="348"/>
      <c r="P472" s="348"/>
      <c r="Q472" s="348"/>
      <c r="R472" s="348"/>
      <c r="S472" s="348"/>
      <c r="T472" s="348"/>
      <c r="U472" s="348"/>
      <c r="V472" s="348"/>
      <c r="W472" s="348"/>
      <c r="X472" s="348"/>
      <c r="Y472" s="348"/>
      <c r="Z472" s="348"/>
    </row>
    <row r="473" ht="14.25" customHeight="1">
      <c r="A473" s="348"/>
      <c r="B473" s="348"/>
      <c r="C473" s="348"/>
      <c r="D473" s="348"/>
      <c r="E473" s="348"/>
      <c r="F473" s="348"/>
      <c r="G473" s="348"/>
      <c r="H473" s="348"/>
      <c r="I473" s="348"/>
      <c r="J473" s="348"/>
      <c r="K473" s="348"/>
      <c r="L473" s="348"/>
      <c r="M473" s="348"/>
      <c r="N473" s="348"/>
      <c r="O473" s="348"/>
      <c r="P473" s="348"/>
      <c r="Q473" s="348"/>
      <c r="R473" s="348"/>
      <c r="S473" s="348"/>
      <c r="T473" s="348"/>
      <c r="U473" s="348"/>
      <c r="V473" s="348"/>
      <c r="W473" s="348"/>
      <c r="X473" s="348"/>
      <c r="Y473" s="348"/>
      <c r="Z473" s="348"/>
    </row>
    <row r="474" ht="14.25" customHeight="1">
      <c r="A474" s="348"/>
      <c r="B474" s="348"/>
      <c r="C474" s="348"/>
      <c r="D474" s="348"/>
      <c r="E474" s="348"/>
      <c r="F474" s="348"/>
      <c r="G474" s="348"/>
      <c r="H474" s="348"/>
      <c r="I474" s="348"/>
      <c r="J474" s="348"/>
      <c r="K474" s="348"/>
      <c r="L474" s="348"/>
      <c r="M474" s="348"/>
      <c r="N474" s="348"/>
      <c r="O474" s="348"/>
      <c r="P474" s="348"/>
      <c r="Q474" s="348"/>
      <c r="R474" s="348"/>
      <c r="S474" s="348"/>
      <c r="T474" s="348"/>
      <c r="U474" s="348"/>
      <c r="V474" s="348"/>
      <c r="W474" s="348"/>
      <c r="X474" s="348"/>
      <c r="Y474" s="348"/>
      <c r="Z474" s="348"/>
    </row>
    <row r="475" ht="14.25" customHeight="1">
      <c r="A475" s="348"/>
      <c r="B475" s="348"/>
      <c r="C475" s="348"/>
      <c r="D475" s="348"/>
      <c r="E475" s="348"/>
      <c r="F475" s="348"/>
      <c r="G475" s="348"/>
      <c r="H475" s="348"/>
      <c r="I475" s="348"/>
      <c r="J475" s="348"/>
      <c r="K475" s="348"/>
      <c r="L475" s="348"/>
      <c r="M475" s="348"/>
      <c r="N475" s="348"/>
      <c r="O475" s="348"/>
      <c r="P475" s="348"/>
      <c r="Q475" s="348"/>
      <c r="R475" s="348"/>
      <c r="S475" s="348"/>
      <c r="T475" s="348"/>
      <c r="U475" s="348"/>
      <c r="V475" s="348"/>
      <c r="W475" s="348"/>
      <c r="X475" s="348"/>
      <c r="Y475" s="348"/>
      <c r="Z475" s="348"/>
    </row>
    <row r="476" ht="14.25" customHeight="1">
      <c r="A476" s="348"/>
      <c r="B476" s="348"/>
      <c r="C476" s="348"/>
      <c r="D476" s="348"/>
      <c r="E476" s="348"/>
      <c r="F476" s="348"/>
      <c r="G476" s="348"/>
      <c r="H476" s="348"/>
      <c r="I476" s="348"/>
      <c r="J476" s="348"/>
      <c r="K476" s="348"/>
      <c r="L476" s="348"/>
      <c r="M476" s="348"/>
      <c r="N476" s="348"/>
      <c r="O476" s="348"/>
      <c r="P476" s="348"/>
      <c r="Q476" s="348"/>
      <c r="R476" s="348"/>
      <c r="S476" s="348"/>
      <c r="T476" s="348"/>
      <c r="U476" s="348"/>
      <c r="V476" s="348"/>
      <c r="W476" s="348"/>
      <c r="X476" s="348"/>
      <c r="Y476" s="348"/>
      <c r="Z476" s="348"/>
    </row>
    <row r="477" ht="14.25" customHeight="1">
      <c r="A477" s="348"/>
      <c r="B477" s="348"/>
      <c r="C477" s="348"/>
      <c r="D477" s="348"/>
      <c r="E477" s="348"/>
      <c r="F477" s="348"/>
      <c r="G477" s="348"/>
      <c r="H477" s="348"/>
      <c r="I477" s="348"/>
      <c r="J477" s="348"/>
      <c r="K477" s="348"/>
      <c r="L477" s="348"/>
      <c r="M477" s="348"/>
      <c r="N477" s="348"/>
      <c r="O477" s="348"/>
      <c r="P477" s="348"/>
      <c r="Q477" s="348"/>
      <c r="R477" s="348"/>
      <c r="S477" s="348"/>
      <c r="T477" s="348"/>
      <c r="U477" s="348"/>
      <c r="V477" s="348"/>
      <c r="W477" s="348"/>
      <c r="X477" s="348"/>
      <c r="Y477" s="348"/>
      <c r="Z477" s="348"/>
    </row>
    <row r="478" ht="14.25" customHeight="1">
      <c r="A478" s="348"/>
      <c r="B478" s="348"/>
      <c r="C478" s="348"/>
      <c r="D478" s="348"/>
      <c r="E478" s="348"/>
      <c r="F478" s="348"/>
      <c r="G478" s="348"/>
      <c r="H478" s="348"/>
      <c r="I478" s="348"/>
      <c r="J478" s="348"/>
      <c r="K478" s="348"/>
      <c r="L478" s="348"/>
      <c r="M478" s="348"/>
      <c r="N478" s="348"/>
      <c r="O478" s="348"/>
      <c r="P478" s="348"/>
      <c r="Q478" s="348"/>
      <c r="R478" s="348"/>
      <c r="S478" s="348"/>
      <c r="T478" s="348"/>
      <c r="U478" s="348"/>
      <c r="V478" s="348"/>
      <c r="W478" s="348"/>
      <c r="X478" s="348"/>
      <c r="Y478" s="348"/>
      <c r="Z478" s="348"/>
    </row>
    <row r="479" ht="14.25" customHeight="1">
      <c r="A479" s="348"/>
      <c r="B479" s="348"/>
      <c r="C479" s="348"/>
      <c r="D479" s="348"/>
      <c r="E479" s="348"/>
      <c r="F479" s="348"/>
      <c r="G479" s="348"/>
      <c r="H479" s="348"/>
      <c r="I479" s="348"/>
      <c r="J479" s="348"/>
      <c r="K479" s="348"/>
      <c r="L479" s="348"/>
      <c r="M479" s="348"/>
      <c r="N479" s="348"/>
      <c r="O479" s="348"/>
      <c r="P479" s="348"/>
      <c r="Q479" s="348"/>
      <c r="R479" s="348"/>
      <c r="S479" s="348"/>
      <c r="T479" s="348"/>
      <c r="U479" s="348"/>
      <c r="V479" s="348"/>
      <c r="W479" s="348"/>
      <c r="X479" s="348"/>
      <c r="Y479" s="348"/>
      <c r="Z479" s="348"/>
    </row>
    <row r="480" ht="14.25" customHeight="1">
      <c r="A480" s="348"/>
      <c r="B480" s="348"/>
      <c r="C480" s="348"/>
      <c r="D480" s="348"/>
      <c r="E480" s="348"/>
      <c r="F480" s="348"/>
      <c r="G480" s="348"/>
      <c r="H480" s="348"/>
      <c r="I480" s="348"/>
      <c r="J480" s="348"/>
      <c r="K480" s="348"/>
      <c r="L480" s="348"/>
      <c r="M480" s="348"/>
      <c r="N480" s="348"/>
      <c r="O480" s="348"/>
      <c r="P480" s="348"/>
      <c r="Q480" s="348"/>
      <c r="R480" s="348"/>
      <c r="S480" s="348"/>
      <c r="T480" s="348"/>
      <c r="U480" s="348"/>
      <c r="V480" s="348"/>
      <c r="W480" s="348"/>
      <c r="X480" s="348"/>
      <c r="Y480" s="348"/>
      <c r="Z480" s="348"/>
    </row>
    <row r="481" ht="14.25" customHeight="1">
      <c r="A481" s="348"/>
      <c r="B481" s="348"/>
      <c r="C481" s="348"/>
      <c r="D481" s="348"/>
      <c r="E481" s="348"/>
      <c r="F481" s="348"/>
      <c r="G481" s="348"/>
      <c r="H481" s="348"/>
      <c r="I481" s="348"/>
      <c r="J481" s="348"/>
      <c r="K481" s="348"/>
      <c r="L481" s="348"/>
      <c r="M481" s="348"/>
      <c r="N481" s="348"/>
      <c r="O481" s="348"/>
      <c r="P481" s="348"/>
      <c r="Q481" s="348"/>
      <c r="R481" s="348"/>
      <c r="S481" s="348"/>
      <c r="T481" s="348"/>
      <c r="U481" s="348"/>
      <c r="V481" s="348"/>
      <c r="W481" s="348"/>
      <c r="X481" s="348"/>
      <c r="Y481" s="348"/>
      <c r="Z481" s="348"/>
    </row>
    <row r="482" ht="14.25" customHeight="1">
      <c r="A482" s="348"/>
      <c r="B482" s="348"/>
      <c r="C482" s="348"/>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row>
    <row r="483" ht="14.25" customHeight="1">
      <c r="A483" s="348"/>
      <c r="B483" s="348"/>
      <c r="C483" s="348"/>
      <c r="D483" s="348"/>
      <c r="E483" s="348"/>
      <c r="F483" s="348"/>
      <c r="G483" s="348"/>
      <c r="H483" s="348"/>
      <c r="I483" s="348"/>
      <c r="J483" s="348"/>
      <c r="K483" s="348"/>
      <c r="L483" s="348"/>
      <c r="M483" s="348"/>
      <c r="N483" s="348"/>
      <c r="O483" s="348"/>
      <c r="P483" s="348"/>
      <c r="Q483" s="348"/>
      <c r="R483" s="348"/>
      <c r="S483" s="348"/>
      <c r="T483" s="348"/>
      <c r="U483" s="348"/>
      <c r="V483" s="348"/>
      <c r="W483" s="348"/>
      <c r="X483" s="348"/>
      <c r="Y483" s="348"/>
      <c r="Z483" s="348"/>
    </row>
    <row r="484" ht="14.25" customHeight="1">
      <c r="A484" s="348"/>
      <c r="B484" s="348"/>
      <c r="C484" s="348"/>
      <c r="D484" s="348"/>
      <c r="E484" s="348"/>
      <c r="F484" s="348"/>
      <c r="G484" s="348"/>
      <c r="H484" s="348"/>
      <c r="I484" s="348"/>
      <c r="J484" s="348"/>
      <c r="K484" s="348"/>
      <c r="L484" s="348"/>
      <c r="M484" s="348"/>
      <c r="N484" s="348"/>
      <c r="O484" s="348"/>
      <c r="P484" s="348"/>
      <c r="Q484" s="348"/>
      <c r="R484" s="348"/>
      <c r="S484" s="348"/>
      <c r="T484" s="348"/>
      <c r="U484" s="348"/>
      <c r="V484" s="348"/>
      <c r="W484" s="348"/>
      <c r="X484" s="348"/>
      <c r="Y484" s="348"/>
      <c r="Z484" s="348"/>
    </row>
    <row r="485" ht="14.25" customHeight="1">
      <c r="A485" s="348"/>
      <c r="B485" s="348"/>
      <c r="C485" s="348"/>
      <c r="D485" s="348"/>
      <c r="E485" s="348"/>
      <c r="F485" s="348"/>
      <c r="G485" s="348"/>
      <c r="H485" s="348"/>
      <c r="I485" s="348"/>
      <c r="J485" s="348"/>
      <c r="K485" s="348"/>
      <c r="L485" s="348"/>
      <c r="M485" s="348"/>
      <c r="N485" s="348"/>
      <c r="O485" s="348"/>
      <c r="P485" s="348"/>
      <c r="Q485" s="348"/>
      <c r="R485" s="348"/>
      <c r="S485" s="348"/>
      <c r="T485" s="348"/>
      <c r="U485" s="348"/>
      <c r="V485" s="348"/>
      <c r="W485" s="348"/>
      <c r="X485" s="348"/>
      <c r="Y485" s="348"/>
      <c r="Z485" s="348"/>
    </row>
    <row r="486" ht="14.25" customHeight="1">
      <c r="A486" s="348"/>
      <c r="B486" s="348"/>
      <c r="C486" s="348"/>
      <c r="D486" s="348"/>
      <c r="E486" s="348"/>
      <c r="F486" s="348"/>
      <c r="G486" s="348"/>
      <c r="H486" s="348"/>
      <c r="I486" s="348"/>
      <c r="J486" s="348"/>
      <c r="K486" s="348"/>
      <c r="L486" s="348"/>
      <c r="M486" s="348"/>
      <c r="N486" s="348"/>
      <c r="O486" s="348"/>
      <c r="P486" s="348"/>
      <c r="Q486" s="348"/>
      <c r="R486" s="348"/>
      <c r="S486" s="348"/>
      <c r="T486" s="348"/>
      <c r="U486" s="348"/>
      <c r="V486" s="348"/>
      <c r="W486" s="348"/>
      <c r="X486" s="348"/>
      <c r="Y486" s="348"/>
      <c r="Z486" s="348"/>
    </row>
    <row r="487" ht="14.25" customHeight="1">
      <c r="A487" s="348"/>
      <c r="B487" s="348"/>
      <c r="C487" s="348"/>
      <c r="D487" s="348"/>
      <c r="E487" s="348"/>
      <c r="F487" s="348"/>
      <c r="G487" s="348"/>
      <c r="H487" s="348"/>
      <c r="I487" s="348"/>
      <c r="J487" s="348"/>
      <c r="K487" s="348"/>
      <c r="L487" s="348"/>
      <c r="M487" s="348"/>
      <c r="N487" s="348"/>
      <c r="O487" s="348"/>
      <c r="P487" s="348"/>
      <c r="Q487" s="348"/>
      <c r="R487" s="348"/>
      <c r="S487" s="348"/>
      <c r="T487" s="348"/>
      <c r="U487" s="348"/>
      <c r="V487" s="348"/>
      <c r="W487" s="348"/>
      <c r="X487" s="348"/>
      <c r="Y487" s="348"/>
      <c r="Z487" s="348"/>
    </row>
    <row r="488" ht="14.25" customHeight="1">
      <c r="A488" s="348"/>
      <c r="B488" s="348"/>
      <c r="C488" s="348"/>
      <c r="D488" s="348"/>
      <c r="E488" s="348"/>
      <c r="F488" s="348"/>
      <c r="G488" s="348"/>
      <c r="H488" s="348"/>
      <c r="I488" s="348"/>
      <c r="J488" s="348"/>
      <c r="K488" s="348"/>
      <c r="L488" s="348"/>
      <c r="M488" s="348"/>
      <c r="N488" s="348"/>
      <c r="O488" s="348"/>
      <c r="P488" s="348"/>
      <c r="Q488" s="348"/>
      <c r="R488" s="348"/>
      <c r="S488" s="348"/>
      <c r="T488" s="348"/>
      <c r="U488" s="348"/>
      <c r="V488" s="348"/>
      <c r="W488" s="348"/>
      <c r="X488" s="348"/>
      <c r="Y488" s="348"/>
      <c r="Z488" s="348"/>
    </row>
    <row r="489" ht="14.25" customHeight="1">
      <c r="A489" s="348"/>
      <c r="B489" s="348"/>
      <c r="C489" s="348"/>
      <c r="D489" s="348"/>
      <c r="E489" s="348"/>
      <c r="F489" s="348"/>
      <c r="G489" s="348"/>
      <c r="H489" s="348"/>
      <c r="I489" s="348"/>
      <c r="J489" s="348"/>
      <c r="K489" s="348"/>
      <c r="L489" s="348"/>
      <c r="M489" s="348"/>
      <c r="N489" s="348"/>
      <c r="O489" s="348"/>
      <c r="P489" s="348"/>
      <c r="Q489" s="348"/>
      <c r="R489" s="348"/>
      <c r="S489" s="348"/>
      <c r="T489" s="348"/>
      <c r="U489" s="348"/>
      <c r="V489" s="348"/>
      <c r="W489" s="348"/>
      <c r="X489" s="348"/>
      <c r="Y489" s="348"/>
      <c r="Z489" s="348"/>
    </row>
    <row r="490" ht="14.25" customHeight="1">
      <c r="A490" s="348"/>
      <c r="B490" s="348"/>
      <c r="C490" s="348"/>
      <c r="D490" s="348"/>
      <c r="E490" s="348"/>
      <c r="F490" s="348"/>
      <c r="G490" s="348"/>
      <c r="H490" s="348"/>
      <c r="I490" s="348"/>
      <c r="J490" s="348"/>
      <c r="K490" s="348"/>
      <c r="L490" s="348"/>
      <c r="M490" s="348"/>
      <c r="N490" s="348"/>
      <c r="O490" s="348"/>
      <c r="P490" s="348"/>
      <c r="Q490" s="348"/>
      <c r="R490" s="348"/>
      <c r="S490" s="348"/>
      <c r="T490" s="348"/>
      <c r="U490" s="348"/>
      <c r="V490" s="348"/>
      <c r="W490" s="348"/>
      <c r="X490" s="348"/>
      <c r="Y490" s="348"/>
      <c r="Z490" s="348"/>
    </row>
    <row r="491" ht="14.25" customHeight="1">
      <c r="A491" s="348"/>
      <c r="B491" s="348"/>
      <c r="C491" s="348"/>
      <c r="D491" s="348"/>
      <c r="E491" s="348"/>
      <c r="F491" s="348"/>
      <c r="G491" s="348"/>
      <c r="H491" s="348"/>
      <c r="I491" s="348"/>
      <c r="J491" s="348"/>
      <c r="K491" s="348"/>
      <c r="L491" s="348"/>
      <c r="M491" s="348"/>
      <c r="N491" s="348"/>
      <c r="O491" s="348"/>
      <c r="P491" s="348"/>
      <c r="Q491" s="348"/>
      <c r="R491" s="348"/>
      <c r="S491" s="348"/>
      <c r="T491" s="348"/>
      <c r="U491" s="348"/>
      <c r="V491" s="348"/>
      <c r="W491" s="348"/>
      <c r="X491" s="348"/>
      <c r="Y491" s="348"/>
      <c r="Z491" s="348"/>
    </row>
    <row r="492" ht="14.25" customHeight="1">
      <c r="A492" s="348"/>
      <c r="B492" s="348"/>
      <c r="C492" s="348"/>
      <c r="D492" s="348"/>
      <c r="E492" s="348"/>
      <c r="F492" s="348"/>
      <c r="G492" s="348"/>
      <c r="H492" s="348"/>
      <c r="I492" s="348"/>
      <c r="J492" s="348"/>
      <c r="K492" s="348"/>
      <c r="L492" s="348"/>
      <c r="M492" s="348"/>
      <c r="N492" s="348"/>
      <c r="O492" s="348"/>
      <c r="P492" s="348"/>
      <c r="Q492" s="348"/>
      <c r="R492" s="348"/>
      <c r="S492" s="348"/>
      <c r="T492" s="348"/>
      <c r="U492" s="348"/>
      <c r="V492" s="348"/>
      <c r="W492" s="348"/>
      <c r="X492" s="348"/>
      <c r="Y492" s="348"/>
      <c r="Z492" s="348"/>
    </row>
    <row r="493" ht="14.25" customHeight="1">
      <c r="A493" s="348"/>
      <c r="B493" s="348"/>
      <c r="C493" s="348"/>
      <c r="D493" s="348"/>
      <c r="E493" s="348"/>
      <c r="F493" s="348"/>
      <c r="G493" s="348"/>
      <c r="H493" s="348"/>
      <c r="I493" s="348"/>
      <c r="J493" s="348"/>
      <c r="K493" s="348"/>
      <c r="L493" s="348"/>
      <c r="M493" s="348"/>
      <c r="N493" s="348"/>
      <c r="O493" s="348"/>
      <c r="P493" s="348"/>
      <c r="Q493" s="348"/>
      <c r="R493" s="348"/>
      <c r="S493" s="348"/>
      <c r="T493" s="348"/>
      <c r="U493" s="348"/>
      <c r="V493" s="348"/>
      <c r="W493" s="348"/>
      <c r="X493" s="348"/>
      <c r="Y493" s="348"/>
      <c r="Z493" s="348"/>
    </row>
    <row r="494" ht="14.25" customHeight="1">
      <c r="A494" s="348"/>
      <c r="B494" s="348"/>
      <c r="C494" s="348"/>
      <c r="D494" s="348"/>
      <c r="E494" s="348"/>
      <c r="F494" s="348"/>
      <c r="G494" s="348"/>
      <c r="H494" s="348"/>
      <c r="I494" s="348"/>
      <c r="J494" s="348"/>
      <c r="K494" s="348"/>
      <c r="L494" s="348"/>
      <c r="M494" s="348"/>
      <c r="N494" s="348"/>
      <c r="O494" s="348"/>
      <c r="P494" s="348"/>
      <c r="Q494" s="348"/>
      <c r="R494" s="348"/>
      <c r="S494" s="348"/>
      <c r="T494" s="348"/>
      <c r="U494" s="348"/>
      <c r="V494" s="348"/>
      <c r="W494" s="348"/>
      <c r="X494" s="348"/>
      <c r="Y494" s="348"/>
      <c r="Z494" s="348"/>
    </row>
    <row r="495" ht="14.25" customHeight="1">
      <c r="A495" s="348"/>
      <c r="B495" s="348"/>
      <c r="C495" s="348"/>
      <c r="D495" s="348"/>
      <c r="E495" s="348"/>
      <c r="F495" s="348"/>
      <c r="G495" s="348"/>
      <c r="H495" s="348"/>
      <c r="I495" s="348"/>
      <c r="J495" s="348"/>
      <c r="K495" s="348"/>
      <c r="L495" s="348"/>
      <c r="M495" s="348"/>
      <c r="N495" s="348"/>
      <c r="O495" s="348"/>
      <c r="P495" s="348"/>
      <c r="Q495" s="348"/>
      <c r="R495" s="348"/>
      <c r="S495" s="348"/>
      <c r="T495" s="348"/>
      <c r="U495" s="348"/>
      <c r="V495" s="348"/>
      <c r="W495" s="348"/>
      <c r="X495" s="348"/>
      <c r="Y495" s="348"/>
      <c r="Z495" s="348"/>
    </row>
    <row r="496" ht="14.25" customHeight="1">
      <c r="A496" s="348"/>
      <c r="B496" s="348"/>
      <c r="C496" s="348"/>
      <c r="D496" s="348"/>
      <c r="E496" s="348"/>
      <c r="F496" s="348"/>
      <c r="G496" s="348"/>
      <c r="H496" s="348"/>
      <c r="I496" s="348"/>
      <c r="J496" s="348"/>
      <c r="K496" s="348"/>
      <c r="L496" s="348"/>
      <c r="M496" s="348"/>
      <c r="N496" s="348"/>
      <c r="O496" s="348"/>
      <c r="P496" s="348"/>
      <c r="Q496" s="348"/>
      <c r="R496" s="348"/>
      <c r="S496" s="348"/>
      <c r="T496" s="348"/>
      <c r="U496" s="348"/>
      <c r="V496" s="348"/>
      <c r="W496" s="348"/>
      <c r="X496" s="348"/>
      <c r="Y496" s="348"/>
      <c r="Z496" s="348"/>
    </row>
    <row r="497" ht="14.25" customHeight="1">
      <c r="A497" s="348"/>
      <c r="B497" s="348"/>
      <c r="C497" s="348"/>
      <c r="D497" s="348"/>
      <c r="E497" s="348"/>
      <c r="F497" s="348"/>
      <c r="G497" s="348"/>
      <c r="H497" s="348"/>
      <c r="I497" s="348"/>
      <c r="J497" s="348"/>
      <c r="K497" s="348"/>
      <c r="L497" s="348"/>
      <c r="M497" s="348"/>
      <c r="N497" s="348"/>
      <c r="O497" s="348"/>
      <c r="P497" s="348"/>
      <c r="Q497" s="348"/>
      <c r="R497" s="348"/>
      <c r="S497" s="348"/>
      <c r="T497" s="348"/>
      <c r="U497" s="348"/>
      <c r="V497" s="348"/>
      <c r="W497" s="348"/>
      <c r="X497" s="348"/>
      <c r="Y497" s="348"/>
      <c r="Z497" s="348"/>
    </row>
    <row r="498" ht="14.25" customHeight="1">
      <c r="A498" s="348"/>
      <c r="B498" s="348"/>
      <c r="C498" s="348"/>
      <c r="D498" s="348"/>
      <c r="E498" s="348"/>
      <c r="F498" s="348"/>
      <c r="G498" s="348"/>
      <c r="H498" s="348"/>
      <c r="I498" s="348"/>
      <c r="J498" s="348"/>
      <c r="K498" s="348"/>
      <c r="L498" s="348"/>
      <c r="M498" s="348"/>
      <c r="N498" s="348"/>
      <c r="O498" s="348"/>
      <c r="P498" s="348"/>
      <c r="Q498" s="348"/>
      <c r="R498" s="348"/>
      <c r="S498" s="348"/>
      <c r="T498" s="348"/>
      <c r="U498" s="348"/>
      <c r="V498" s="348"/>
      <c r="W498" s="348"/>
      <c r="X498" s="348"/>
      <c r="Y498" s="348"/>
      <c r="Z498" s="348"/>
    </row>
    <row r="499" ht="14.25" customHeight="1">
      <c r="A499" s="348"/>
      <c r="B499" s="348"/>
      <c r="C499" s="348"/>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row>
    <row r="500" ht="14.25" customHeight="1">
      <c r="A500" s="348"/>
      <c r="B500" s="348"/>
      <c r="C500" s="348"/>
      <c r="D500" s="348"/>
      <c r="E500" s="348"/>
      <c r="F500" s="348"/>
      <c r="G500" s="348"/>
      <c r="H500" s="348"/>
      <c r="I500" s="348"/>
      <c r="J500" s="348"/>
      <c r="K500" s="348"/>
      <c r="L500" s="348"/>
      <c r="M500" s="348"/>
      <c r="N500" s="348"/>
      <c r="O500" s="348"/>
      <c r="P500" s="348"/>
      <c r="Q500" s="348"/>
      <c r="R500" s="348"/>
      <c r="S500" s="348"/>
      <c r="T500" s="348"/>
      <c r="U500" s="348"/>
      <c r="V500" s="348"/>
      <c r="W500" s="348"/>
      <c r="X500" s="348"/>
      <c r="Y500" s="348"/>
      <c r="Z500" s="348"/>
    </row>
    <row r="501" ht="14.25" customHeight="1">
      <c r="A501" s="348"/>
      <c r="B501" s="348"/>
      <c r="C501" s="348"/>
      <c r="D501" s="348"/>
      <c r="E501" s="348"/>
      <c r="F501" s="348"/>
      <c r="G501" s="348"/>
      <c r="H501" s="348"/>
      <c r="I501" s="348"/>
      <c r="J501" s="348"/>
      <c r="K501" s="348"/>
      <c r="L501" s="348"/>
      <c r="M501" s="348"/>
      <c r="N501" s="348"/>
      <c r="O501" s="348"/>
      <c r="P501" s="348"/>
      <c r="Q501" s="348"/>
      <c r="R501" s="348"/>
      <c r="S501" s="348"/>
      <c r="T501" s="348"/>
      <c r="U501" s="348"/>
      <c r="V501" s="348"/>
      <c r="W501" s="348"/>
      <c r="X501" s="348"/>
      <c r="Y501" s="348"/>
      <c r="Z501" s="348"/>
    </row>
    <row r="502" ht="14.25" customHeight="1">
      <c r="A502" s="348"/>
      <c r="B502" s="348"/>
      <c r="C502" s="348"/>
      <c r="D502" s="348"/>
      <c r="E502" s="348"/>
      <c r="F502" s="348"/>
      <c r="G502" s="348"/>
      <c r="H502" s="348"/>
      <c r="I502" s="348"/>
      <c r="J502" s="348"/>
      <c r="K502" s="348"/>
      <c r="L502" s="348"/>
      <c r="M502" s="348"/>
      <c r="N502" s="348"/>
      <c r="O502" s="348"/>
      <c r="P502" s="348"/>
      <c r="Q502" s="348"/>
      <c r="R502" s="348"/>
      <c r="S502" s="348"/>
      <c r="T502" s="348"/>
      <c r="U502" s="348"/>
      <c r="V502" s="348"/>
      <c r="W502" s="348"/>
      <c r="X502" s="348"/>
      <c r="Y502" s="348"/>
      <c r="Z502" s="348"/>
    </row>
    <row r="503" ht="14.25" customHeight="1">
      <c r="A503" s="348"/>
      <c r="B503" s="348"/>
      <c r="C503" s="348"/>
      <c r="D503" s="348"/>
      <c r="E503" s="348"/>
      <c r="F503" s="348"/>
      <c r="G503" s="348"/>
      <c r="H503" s="348"/>
      <c r="I503" s="348"/>
      <c r="J503" s="348"/>
      <c r="K503" s="348"/>
      <c r="L503" s="348"/>
      <c r="M503" s="348"/>
      <c r="N503" s="348"/>
      <c r="O503" s="348"/>
      <c r="P503" s="348"/>
      <c r="Q503" s="348"/>
      <c r="R503" s="348"/>
      <c r="S503" s="348"/>
      <c r="T503" s="348"/>
      <c r="U503" s="348"/>
      <c r="V503" s="348"/>
      <c r="W503" s="348"/>
      <c r="X503" s="348"/>
      <c r="Y503" s="348"/>
      <c r="Z503" s="348"/>
    </row>
    <row r="504" ht="14.25" customHeight="1">
      <c r="A504" s="348"/>
      <c r="B504" s="348"/>
      <c r="C504" s="348"/>
      <c r="D504" s="348"/>
      <c r="E504" s="348"/>
      <c r="F504" s="348"/>
      <c r="G504" s="348"/>
      <c r="H504" s="348"/>
      <c r="I504" s="348"/>
      <c r="J504" s="348"/>
      <c r="K504" s="348"/>
      <c r="L504" s="348"/>
      <c r="M504" s="348"/>
      <c r="N504" s="348"/>
      <c r="O504" s="348"/>
      <c r="P504" s="348"/>
      <c r="Q504" s="348"/>
      <c r="R504" s="348"/>
      <c r="S504" s="348"/>
      <c r="T504" s="348"/>
      <c r="U504" s="348"/>
      <c r="V504" s="348"/>
      <c r="W504" s="348"/>
      <c r="X504" s="348"/>
      <c r="Y504" s="348"/>
      <c r="Z504" s="348"/>
    </row>
    <row r="505" ht="14.25" customHeight="1">
      <c r="A505" s="348"/>
      <c r="B505" s="348"/>
      <c r="C505" s="348"/>
      <c r="D505" s="348"/>
      <c r="E505" s="348"/>
      <c r="F505" s="348"/>
      <c r="G505" s="348"/>
      <c r="H505" s="348"/>
      <c r="I505" s="348"/>
      <c r="J505" s="348"/>
      <c r="K505" s="348"/>
      <c r="L505" s="348"/>
      <c r="M505" s="348"/>
      <c r="N505" s="348"/>
      <c r="O505" s="348"/>
      <c r="P505" s="348"/>
      <c r="Q505" s="348"/>
      <c r="R505" s="348"/>
      <c r="S505" s="348"/>
      <c r="T505" s="348"/>
      <c r="U505" s="348"/>
      <c r="V505" s="348"/>
      <c r="W505" s="348"/>
      <c r="X505" s="348"/>
      <c r="Y505" s="348"/>
      <c r="Z505" s="348"/>
    </row>
    <row r="506" ht="14.25" customHeight="1">
      <c r="A506" s="348"/>
      <c r="B506" s="348"/>
      <c r="C506" s="348"/>
      <c r="D506" s="348"/>
      <c r="E506" s="348"/>
      <c r="F506" s="348"/>
      <c r="G506" s="348"/>
      <c r="H506" s="348"/>
      <c r="I506" s="348"/>
      <c r="J506" s="348"/>
      <c r="K506" s="348"/>
      <c r="L506" s="348"/>
      <c r="M506" s="348"/>
      <c r="N506" s="348"/>
      <c r="O506" s="348"/>
      <c r="P506" s="348"/>
      <c r="Q506" s="348"/>
      <c r="R506" s="348"/>
      <c r="S506" s="348"/>
      <c r="T506" s="348"/>
      <c r="U506" s="348"/>
      <c r="V506" s="348"/>
      <c r="W506" s="348"/>
      <c r="X506" s="348"/>
      <c r="Y506" s="348"/>
      <c r="Z506" s="348"/>
    </row>
    <row r="507" ht="14.25" customHeight="1">
      <c r="A507" s="348"/>
      <c r="B507" s="348"/>
      <c r="C507" s="348"/>
      <c r="D507" s="348"/>
      <c r="E507" s="348"/>
      <c r="F507" s="348"/>
      <c r="G507" s="348"/>
      <c r="H507" s="348"/>
      <c r="I507" s="348"/>
      <c r="J507" s="348"/>
      <c r="K507" s="348"/>
      <c r="L507" s="348"/>
      <c r="M507" s="348"/>
      <c r="N507" s="348"/>
      <c r="O507" s="348"/>
      <c r="P507" s="348"/>
      <c r="Q507" s="348"/>
      <c r="R507" s="348"/>
      <c r="S507" s="348"/>
      <c r="T507" s="348"/>
      <c r="U507" s="348"/>
      <c r="V507" s="348"/>
      <c r="W507" s="348"/>
      <c r="X507" s="348"/>
      <c r="Y507" s="348"/>
      <c r="Z507" s="348"/>
    </row>
    <row r="508" ht="14.25" customHeight="1">
      <c r="A508" s="348"/>
      <c r="B508" s="348"/>
      <c r="C508" s="348"/>
      <c r="D508" s="348"/>
      <c r="E508" s="348"/>
      <c r="F508" s="348"/>
      <c r="G508" s="348"/>
      <c r="H508" s="348"/>
      <c r="I508" s="348"/>
      <c r="J508" s="348"/>
      <c r="K508" s="348"/>
      <c r="L508" s="348"/>
      <c r="M508" s="348"/>
      <c r="N508" s="348"/>
      <c r="O508" s="348"/>
      <c r="P508" s="348"/>
      <c r="Q508" s="348"/>
      <c r="R508" s="348"/>
      <c r="S508" s="348"/>
      <c r="T508" s="348"/>
      <c r="U508" s="348"/>
      <c r="V508" s="348"/>
      <c r="W508" s="348"/>
      <c r="X508" s="348"/>
      <c r="Y508" s="348"/>
      <c r="Z508" s="348"/>
    </row>
    <row r="509" ht="14.25" customHeight="1">
      <c r="A509" s="348"/>
      <c r="B509" s="348"/>
      <c r="C509" s="348"/>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row>
    <row r="510" ht="14.25" customHeight="1">
      <c r="A510" s="348"/>
      <c r="B510" s="348"/>
      <c r="C510" s="348"/>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row>
    <row r="511" ht="14.25" customHeight="1">
      <c r="A511" s="348"/>
      <c r="B511" s="348"/>
      <c r="C511" s="348"/>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row>
    <row r="512" ht="14.25" customHeight="1">
      <c r="A512" s="348"/>
      <c r="B512" s="348"/>
      <c r="C512" s="348"/>
      <c r="D512" s="348"/>
      <c r="E512" s="348"/>
      <c r="F512" s="348"/>
      <c r="G512" s="348"/>
      <c r="H512" s="348"/>
      <c r="I512" s="348"/>
      <c r="J512" s="348"/>
      <c r="K512" s="348"/>
      <c r="L512" s="348"/>
      <c r="M512" s="348"/>
      <c r="N512" s="348"/>
      <c r="O512" s="348"/>
      <c r="P512" s="348"/>
      <c r="Q512" s="348"/>
      <c r="R512" s="348"/>
      <c r="S512" s="348"/>
      <c r="T512" s="348"/>
      <c r="U512" s="348"/>
      <c r="V512" s="348"/>
      <c r="W512" s="348"/>
      <c r="X512" s="348"/>
      <c r="Y512" s="348"/>
      <c r="Z512" s="348"/>
    </row>
    <row r="513" ht="14.25" customHeight="1">
      <c r="A513" s="348"/>
      <c r="B513" s="348"/>
      <c r="C513" s="348"/>
      <c r="D513" s="348"/>
      <c r="E513" s="348"/>
      <c r="F513" s="348"/>
      <c r="G513" s="348"/>
      <c r="H513" s="348"/>
      <c r="I513" s="348"/>
      <c r="J513" s="348"/>
      <c r="K513" s="348"/>
      <c r="L513" s="348"/>
      <c r="M513" s="348"/>
      <c r="N513" s="348"/>
      <c r="O513" s="348"/>
      <c r="P513" s="348"/>
      <c r="Q513" s="348"/>
      <c r="R513" s="348"/>
      <c r="S513" s="348"/>
      <c r="T513" s="348"/>
      <c r="U513" s="348"/>
      <c r="V513" s="348"/>
      <c r="W513" s="348"/>
      <c r="X513" s="348"/>
      <c r="Y513" s="348"/>
      <c r="Z513" s="348"/>
    </row>
    <row r="514" ht="14.25" customHeight="1">
      <c r="A514" s="348"/>
      <c r="B514" s="348"/>
      <c r="C514" s="348"/>
      <c r="D514" s="348"/>
      <c r="E514" s="348"/>
      <c r="F514" s="348"/>
      <c r="G514" s="348"/>
      <c r="H514" s="348"/>
      <c r="I514" s="348"/>
      <c r="J514" s="348"/>
      <c r="K514" s="348"/>
      <c r="L514" s="348"/>
      <c r="M514" s="348"/>
      <c r="N514" s="348"/>
      <c r="O514" s="348"/>
      <c r="P514" s="348"/>
      <c r="Q514" s="348"/>
      <c r="R514" s="348"/>
      <c r="S514" s="348"/>
      <c r="T514" s="348"/>
      <c r="U514" s="348"/>
      <c r="V514" s="348"/>
      <c r="W514" s="348"/>
      <c r="X514" s="348"/>
      <c r="Y514" s="348"/>
      <c r="Z514" s="348"/>
    </row>
    <row r="515" ht="14.25" customHeight="1">
      <c r="A515" s="348"/>
      <c r="B515" s="348"/>
      <c r="C515" s="348"/>
      <c r="D515" s="348"/>
      <c r="E515" s="348"/>
      <c r="F515" s="348"/>
      <c r="G515" s="348"/>
      <c r="H515" s="348"/>
      <c r="I515" s="348"/>
      <c r="J515" s="348"/>
      <c r="K515" s="348"/>
      <c r="L515" s="348"/>
      <c r="M515" s="348"/>
      <c r="N515" s="348"/>
      <c r="O515" s="348"/>
      <c r="P515" s="348"/>
      <c r="Q515" s="348"/>
      <c r="R515" s="348"/>
      <c r="S515" s="348"/>
      <c r="T515" s="348"/>
      <c r="U515" s="348"/>
      <c r="V515" s="348"/>
      <c r="W515" s="348"/>
      <c r="X515" s="348"/>
      <c r="Y515" s="348"/>
      <c r="Z515" s="348"/>
    </row>
    <row r="516" ht="14.25" customHeight="1">
      <c r="A516" s="348"/>
      <c r="B516" s="348"/>
      <c r="C516" s="348"/>
      <c r="D516" s="348"/>
      <c r="E516" s="348"/>
      <c r="F516" s="348"/>
      <c r="G516" s="348"/>
      <c r="H516" s="348"/>
      <c r="I516" s="348"/>
      <c r="J516" s="348"/>
      <c r="K516" s="348"/>
      <c r="L516" s="348"/>
      <c r="M516" s="348"/>
      <c r="N516" s="348"/>
      <c r="O516" s="348"/>
      <c r="P516" s="348"/>
      <c r="Q516" s="348"/>
      <c r="R516" s="348"/>
      <c r="S516" s="348"/>
      <c r="T516" s="348"/>
      <c r="U516" s="348"/>
      <c r="V516" s="348"/>
      <c r="W516" s="348"/>
      <c r="X516" s="348"/>
      <c r="Y516" s="348"/>
      <c r="Z516" s="348"/>
    </row>
    <row r="517" ht="14.25" customHeight="1">
      <c r="A517" s="348"/>
      <c r="B517" s="348"/>
      <c r="C517" s="348"/>
      <c r="D517" s="348"/>
      <c r="E517" s="348"/>
      <c r="F517" s="348"/>
      <c r="G517" s="348"/>
      <c r="H517" s="348"/>
      <c r="I517" s="348"/>
      <c r="J517" s="348"/>
      <c r="K517" s="348"/>
      <c r="L517" s="348"/>
      <c r="M517" s="348"/>
      <c r="N517" s="348"/>
      <c r="O517" s="348"/>
      <c r="P517" s="348"/>
      <c r="Q517" s="348"/>
      <c r="R517" s="348"/>
      <c r="S517" s="348"/>
      <c r="T517" s="348"/>
      <c r="U517" s="348"/>
      <c r="V517" s="348"/>
      <c r="W517" s="348"/>
      <c r="X517" s="348"/>
      <c r="Y517" s="348"/>
      <c r="Z517" s="348"/>
    </row>
    <row r="518" ht="14.25" customHeight="1">
      <c r="A518" s="348"/>
      <c r="B518" s="348"/>
      <c r="C518" s="348"/>
      <c r="D518" s="348"/>
      <c r="E518" s="348"/>
      <c r="F518" s="348"/>
      <c r="G518" s="348"/>
      <c r="H518" s="348"/>
      <c r="I518" s="348"/>
      <c r="J518" s="348"/>
      <c r="K518" s="348"/>
      <c r="L518" s="348"/>
      <c r="M518" s="348"/>
      <c r="N518" s="348"/>
      <c r="O518" s="348"/>
      <c r="P518" s="348"/>
      <c r="Q518" s="348"/>
      <c r="R518" s="348"/>
      <c r="S518" s="348"/>
      <c r="T518" s="348"/>
      <c r="U518" s="348"/>
      <c r="V518" s="348"/>
      <c r="W518" s="348"/>
      <c r="X518" s="348"/>
      <c r="Y518" s="348"/>
      <c r="Z518" s="348"/>
    </row>
    <row r="519" ht="14.25" customHeight="1">
      <c r="A519" s="348"/>
      <c r="B519" s="348"/>
      <c r="C519" s="348"/>
      <c r="D519" s="348"/>
      <c r="E519" s="348"/>
      <c r="F519" s="348"/>
      <c r="G519" s="348"/>
      <c r="H519" s="348"/>
      <c r="I519" s="348"/>
      <c r="J519" s="348"/>
      <c r="K519" s="348"/>
      <c r="L519" s="348"/>
      <c r="M519" s="348"/>
      <c r="N519" s="348"/>
      <c r="O519" s="348"/>
      <c r="P519" s="348"/>
      <c r="Q519" s="348"/>
      <c r="R519" s="348"/>
      <c r="S519" s="348"/>
      <c r="T519" s="348"/>
      <c r="U519" s="348"/>
      <c r="V519" s="348"/>
      <c r="W519" s="348"/>
      <c r="X519" s="348"/>
      <c r="Y519" s="348"/>
      <c r="Z519" s="348"/>
    </row>
    <row r="520" ht="14.25" customHeight="1">
      <c r="A520" s="348"/>
      <c r="B520" s="348"/>
      <c r="C520" s="348"/>
      <c r="D520" s="348"/>
      <c r="E520" s="348"/>
      <c r="F520" s="348"/>
      <c r="G520" s="348"/>
      <c r="H520" s="348"/>
      <c r="I520" s="348"/>
      <c r="J520" s="348"/>
      <c r="K520" s="348"/>
      <c r="L520" s="348"/>
      <c r="M520" s="348"/>
      <c r="N520" s="348"/>
      <c r="O520" s="348"/>
      <c r="P520" s="348"/>
      <c r="Q520" s="348"/>
      <c r="R520" s="348"/>
      <c r="S520" s="348"/>
      <c r="T520" s="348"/>
      <c r="U520" s="348"/>
      <c r="V520" s="348"/>
      <c r="W520" s="348"/>
      <c r="X520" s="348"/>
      <c r="Y520" s="348"/>
      <c r="Z520" s="348"/>
    </row>
    <row r="521" ht="14.25" customHeight="1">
      <c r="A521" s="348"/>
      <c r="B521" s="348"/>
      <c r="C521" s="348"/>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row>
    <row r="522" ht="14.25" customHeight="1">
      <c r="A522" s="348"/>
      <c r="B522" s="348"/>
      <c r="C522" s="348"/>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row>
    <row r="523" ht="14.25" customHeight="1">
      <c r="A523" s="348"/>
      <c r="B523" s="348"/>
      <c r="C523" s="348"/>
      <c r="D523" s="348"/>
      <c r="E523" s="348"/>
      <c r="F523" s="348"/>
      <c r="G523" s="348"/>
      <c r="H523" s="348"/>
      <c r="I523" s="348"/>
      <c r="J523" s="348"/>
      <c r="K523" s="348"/>
      <c r="L523" s="348"/>
      <c r="M523" s="348"/>
      <c r="N523" s="348"/>
      <c r="O523" s="348"/>
      <c r="P523" s="348"/>
      <c r="Q523" s="348"/>
      <c r="R523" s="348"/>
      <c r="S523" s="348"/>
      <c r="T523" s="348"/>
      <c r="U523" s="348"/>
      <c r="V523" s="348"/>
      <c r="W523" s="348"/>
      <c r="X523" s="348"/>
      <c r="Y523" s="348"/>
      <c r="Z523" s="348"/>
    </row>
    <row r="524" ht="14.25" customHeight="1">
      <c r="A524" s="348"/>
      <c r="B524" s="348"/>
      <c r="C524" s="348"/>
      <c r="D524" s="348"/>
      <c r="E524" s="348"/>
      <c r="F524" s="348"/>
      <c r="G524" s="348"/>
      <c r="H524" s="348"/>
      <c r="I524" s="348"/>
      <c r="J524" s="348"/>
      <c r="K524" s="348"/>
      <c r="L524" s="348"/>
      <c r="M524" s="348"/>
      <c r="N524" s="348"/>
      <c r="O524" s="348"/>
      <c r="P524" s="348"/>
      <c r="Q524" s="348"/>
      <c r="R524" s="348"/>
      <c r="S524" s="348"/>
      <c r="T524" s="348"/>
      <c r="U524" s="348"/>
      <c r="V524" s="348"/>
      <c r="W524" s="348"/>
      <c r="X524" s="348"/>
      <c r="Y524" s="348"/>
      <c r="Z524" s="348"/>
    </row>
    <row r="525" ht="14.25" customHeight="1">
      <c r="A525" s="348"/>
      <c r="B525" s="348"/>
      <c r="C525" s="348"/>
      <c r="D525" s="348"/>
      <c r="E525" s="348"/>
      <c r="F525" s="348"/>
      <c r="G525" s="348"/>
      <c r="H525" s="348"/>
      <c r="I525" s="348"/>
      <c r="J525" s="348"/>
      <c r="K525" s="348"/>
      <c r="L525" s="348"/>
      <c r="M525" s="348"/>
      <c r="N525" s="348"/>
      <c r="O525" s="348"/>
      <c r="P525" s="348"/>
      <c r="Q525" s="348"/>
      <c r="R525" s="348"/>
      <c r="S525" s="348"/>
      <c r="T525" s="348"/>
      <c r="U525" s="348"/>
      <c r="V525" s="348"/>
      <c r="W525" s="348"/>
      <c r="X525" s="348"/>
      <c r="Y525" s="348"/>
      <c r="Z525" s="348"/>
    </row>
    <row r="526" ht="14.25" customHeight="1">
      <c r="A526" s="348"/>
      <c r="B526" s="348"/>
      <c r="C526" s="348"/>
      <c r="D526" s="348"/>
      <c r="E526" s="348"/>
      <c r="F526" s="348"/>
      <c r="G526" s="348"/>
      <c r="H526" s="348"/>
      <c r="I526" s="348"/>
      <c r="J526" s="348"/>
      <c r="K526" s="348"/>
      <c r="L526" s="348"/>
      <c r="M526" s="348"/>
      <c r="N526" s="348"/>
      <c r="O526" s="348"/>
      <c r="P526" s="348"/>
      <c r="Q526" s="348"/>
      <c r="R526" s="348"/>
      <c r="S526" s="348"/>
      <c r="T526" s="348"/>
      <c r="U526" s="348"/>
      <c r="V526" s="348"/>
      <c r="W526" s="348"/>
      <c r="X526" s="348"/>
      <c r="Y526" s="348"/>
      <c r="Z526" s="348"/>
    </row>
    <row r="527" ht="14.25" customHeight="1">
      <c r="A527" s="348"/>
      <c r="B527" s="348"/>
      <c r="C527" s="348"/>
      <c r="D527" s="348"/>
      <c r="E527" s="348"/>
      <c r="F527" s="348"/>
      <c r="G527" s="348"/>
      <c r="H527" s="348"/>
      <c r="I527" s="348"/>
      <c r="J527" s="348"/>
      <c r="K527" s="348"/>
      <c r="L527" s="348"/>
      <c r="M527" s="348"/>
      <c r="N527" s="348"/>
      <c r="O527" s="348"/>
      <c r="P527" s="348"/>
      <c r="Q527" s="348"/>
      <c r="R527" s="348"/>
      <c r="S527" s="348"/>
      <c r="T527" s="348"/>
      <c r="U527" s="348"/>
      <c r="V527" s="348"/>
      <c r="W527" s="348"/>
      <c r="X527" s="348"/>
      <c r="Y527" s="348"/>
      <c r="Z527" s="348"/>
    </row>
    <row r="528" ht="14.25" customHeight="1">
      <c r="A528" s="348"/>
      <c r="B528" s="348"/>
      <c r="C528" s="348"/>
      <c r="D528" s="348"/>
      <c r="E528" s="348"/>
      <c r="F528" s="348"/>
      <c r="G528" s="348"/>
      <c r="H528" s="348"/>
      <c r="I528" s="348"/>
      <c r="J528" s="348"/>
      <c r="K528" s="348"/>
      <c r="L528" s="348"/>
      <c r="M528" s="348"/>
      <c r="N528" s="348"/>
      <c r="O528" s="348"/>
      <c r="P528" s="348"/>
      <c r="Q528" s="348"/>
      <c r="R528" s="348"/>
      <c r="S528" s="348"/>
      <c r="T528" s="348"/>
      <c r="U528" s="348"/>
      <c r="V528" s="348"/>
      <c r="W528" s="348"/>
      <c r="X528" s="348"/>
      <c r="Y528" s="348"/>
      <c r="Z528" s="348"/>
    </row>
    <row r="529" ht="14.25" customHeight="1">
      <c r="A529" s="348"/>
      <c r="B529" s="348"/>
      <c r="C529" s="348"/>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row>
    <row r="530" ht="14.25" customHeight="1">
      <c r="A530" s="348"/>
      <c r="B530" s="348"/>
      <c r="C530" s="348"/>
      <c r="D530" s="348"/>
      <c r="E530" s="348"/>
      <c r="F530" s="348"/>
      <c r="G530" s="348"/>
      <c r="H530" s="348"/>
      <c r="I530" s="348"/>
      <c r="J530" s="348"/>
      <c r="K530" s="348"/>
      <c r="L530" s="348"/>
      <c r="M530" s="348"/>
      <c r="N530" s="348"/>
      <c r="O530" s="348"/>
      <c r="P530" s="348"/>
      <c r="Q530" s="348"/>
      <c r="R530" s="348"/>
      <c r="S530" s="348"/>
      <c r="T530" s="348"/>
      <c r="U530" s="348"/>
      <c r="V530" s="348"/>
      <c r="W530" s="348"/>
      <c r="X530" s="348"/>
      <c r="Y530" s="348"/>
      <c r="Z530" s="348"/>
    </row>
    <row r="531" ht="14.25" customHeight="1">
      <c r="A531" s="348"/>
      <c r="B531" s="348"/>
      <c r="C531" s="348"/>
      <c r="D531" s="348"/>
      <c r="E531" s="348"/>
      <c r="F531" s="348"/>
      <c r="G531" s="348"/>
      <c r="H531" s="348"/>
      <c r="I531" s="348"/>
      <c r="J531" s="348"/>
      <c r="K531" s="348"/>
      <c r="L531" s="348"/>
      <c r="M531" s="348"/>
      <c r="N531" s="348"/>
      <c r="O531" s="348"/>
      <c r="P531" s="348"/>
      <c r="Q531" s="348"/>
      <c r="R531" s="348"/>
      <c r="S531" s="348"/>
      <c r="T531" s="348"/>
      <c r="U531" s="348"/>
      <c r="V531" s="348"/>
      <c r="W531" s="348"/>
      <c r="X531" s="348"/>
      <c r="Y531" s="348"/>
      <c r="Z531" s="348"/>
    </row>
    <row r="532" ht="14.25" customHeight="1">
      <c r="A532" s="348"/>
      <c r="B532" s="348"/>
      <c r="C532" s="348"/>
      <c r="D532" s="348"/>
      <c r="E532" s="348"/>
      <c r="F532" s="348"/>
      <c r="G532" s="348"/>
      <c r="H532" s="348"/>
      <c r="I532" s="348"/>
      <c r="J532" s="348"/>
      <c r="K532" s="348"/>
      <c r="L532" s="348"/>
      <c r="M532" s="348"/>
      <c r="N532" s="348"/>
      <c r="O532" s="348"/>
      <c r="P532" s="348"/>
      <c r="Q532" s="348"/>
      <c r="R532" s="348"/>
      <c r="S532" s="348"/>
      <c r="T532" s="348"/>
      <c r="U532" s="348"/>
      <c r="V532" s="348"/>
      <c r="W532" s="348"/>
      <c r="X532" s="348"/>
      <c r="Y532" s="348"/>
      <c r="Z532" s="348"/>
    </row>
    <row r="533" ht="14.25" customHeight="1">
      <c r="A533" s="348"/>
      <c r="B533" s="348"/>
      <c r="C533" s="348"/>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row>
    <row r="534" ht="14.25" customHeight="1">
      <c r="A534" s="348"/>
      <c r="B534" s="348"/>
      <c r="C534" s="348"/>
      <c r="D534" s="348"/>
      <c r="E534" s="348"/>
      <c r="F534" s="348"/>
      <c r="G534" s="348"/>
      <c r="H534" s="348"/>
      <c r="I534" s="348"/>
      <c r="J534" s="348"/>
      <c r="K534" s="348"/>
      <c r="L534" s="348"/>
      <c r="M534" s="348"/>
      <c r="N534" s="348"/>
      <c r="O534" s="348"/>
      <c r="P534" s="348"/>
      <c r="Q534" s="348"/>
      <c r="R534" s="348"/>
      <c r="S534" s="348"/>
      <c r="T534" s="348"/>
      <c r="U534" s="348"/>
      <c r="V534" s="348"/>
      <c r="W534" s="348"/>
      <c r="X534" s="348"/>
      <c r="Y534" s="348"/>
      <c r="Z534" s="348"/>
    </row>
    <row r="535" ht="14.25" customHeight="1">
      <c r="A535" s="348"/>
      <c r="B535" s="348"/>
      <c r="C535" s="348"/>
      <c r="D535" s="348"/>
      <c r="E535" s="348"/>
      <c r="F535" s="348"/>
      <c r="G535" s="348"/>
      <c r="H535" s="348"/>
      <c r="I535" s="348"/>
      <c r="J535" s="348"/>
      <c r="K535" s="348"/>
      <c r="L535" s="348"/>
      <c r="M535" s="348"/>
      <c r="N535" s="348"/>
      <c r="O535" s="348"/>
      <c r="P535" s="348"/>
      <c r="Q535" s="348"/>
      <c r="R535" s="348"/>
      <c r="S535" s="348"/>
      <c r="T535" s="348"/>
      <c r="U535" s="348"/>
      <c r="V535" s="348"/>
      <c r="W535" s="348"/>
      <c r="X535" s="348"/>
      <c r="Y535" s="348"/>
      <c r="Z535" s="348"/>
    </row>
    <row r="536" ht="14.25" customHeight="1">
      <c r="A536" s="348"/>
      <c r="B536" s="348"/>
      <c r="C536" s="348"/>
      <c r="D536" s="348"/>
      <c r="E536" s="348"/>
      <c r="F536" s="348"/>
      <c r="G536" s="348"/>
      <c r="H536" s="348"/>
      <c r="I536" s="348"/>
      <c r="J536" s="348"/>
      <c r="K536" s="348"/>
      <c r="L536" s="348"/>
      <c r="M536" s="348"/>
      <c r="N536" s="348"/>
      <c r="O536" s="348"/>
      <c r="P536" s="348"/>
      <c r="Q536" s="348"/>
      <c r="R536" s="348"/>
      <c r="S536" s="348"/>
      <c r="T536" s="348"/>
      <c r="U536" s="348"/>
      <c r="V536" s="348"/>
      <c r="W536" s="348"/>
      <c r="X536" s="348"/>
      <c r="Y536" s="348"/>
      <c r="Z536" s="348"/>
    </row>
    <row r="537" ht="14.25" customHeight="1">
      <c r="A537" s="348"/>
      <c r="B537" s="348"/>
      <c r="C537" s="348"/>
      <c r="D537" s="348"/>
      <c r="E537" s="348"/>
      <c r="F537" s="348"/>
      <c r="G537" s="348"/>
      <c r="H537" s="348"/>
      <c r="I537" s="348"/>
      <c r="J537" s="348"/>
      <c r="K537" s="348"/>
      <c r="L537" s="348"/>
      <c r="M537" s="348"/>
      <c r="N537" s="348"/>
      <c r="O537" s="348"/>
      <c r="P537" s="348"/>
      <c r="Q537" s="348"/>
      <c r="R537" s="348"/>
      <c r="S537" s="348"/>
      <c r="T537" s="348"/>
      <c r="U537" s="348"/>
      <c r="V537" s="348"/>
      <c r="W537" s="348"/>
      <c r="X537" s="348"/>
      <c r="Y537" s="348"/>
      <c r="Z537" s="348"/>
    </row>
    <row r="538" ht="14.25" customHeight="1">
      <c r="A538" s="348"/>
      <c r="B538" s="348"/>
      <c r="C538" s="348"/>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row>
    <row r="539" ht="14.25" customHeight="1">
      <c r="A539" s="348"/>
      <c r="B539" s="348"/>
      <c r="C539" s="348"/>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row>
    <row r="540" ht="14.25" customHeight="1">
      <c r="A540" s="348"/>
      <c r="B540" s="348"/>
      <c r="C540" s="348"/>
      <c r="D540" s="348"/>
      <c r="E540" s="348"/>
      <c r="F540" s="348"/>
      <c r="G540" s="348"/>
      <c r="H540" s="348"/>
      <c r="I540" s="348"/>
      <c r="J540" s="348"/>
      <c r="K540" s="348"/>
      <c r="L540" s="348"/>
      <c r="M540" s="348"/>
      <c r="N540" s="348"/>
      <c r="O540" s="348"/>
      <c r="P540" s="348"/>
      <c r="Q540" s="348"/>
      <c r="R540" s="348"/>
      <c r="S540" s="348"/>
      <c r="T540" s="348"/>
      <c r="U540" s="348"/>
      <c r="V540" s="348"/>
      <c r="W540" s="348"/>
      <c r="X540" s="348"/>
      <c r="Y540" s="348"/>
      <c r="Z540" s="348"/>
    </row>
    <row r="541" ht="14.25" customHeight="1">
      <c r="A541" s="348"/>
      <c r="B541" s="348"/>
      <c r="C541" s="348"/>
      <c r="D541" s="348"/>
      <c r="E541" s="348"/>
      <c r="F541" s="348"/>
      <c r="G541" s="348"/>
      <c r="H541" s="348"/>
      <c r="I541" s="348"/>
      <c r="J541" s="348"/>
      <c r="K541" s="348"/>
      <c r="L541" s="348"/>
      <c r="M541" s="348"/>
      <c r="N541" s="348"/>
      <c r="O541" s="348"/>
      <c r="P541" s="348"/>
      <c r="Q541" s="348"/>
      <c r="R541" s="348"/>
      <c r="S541" s="348"/>
      <c r="T541" s="348"/>
      <c r="U541" s="348"/>
      <c r="V541" s="348"/>
      <c r="W541" s="348"/>
      <c r="X541" s="348"/>
      <c r="Y541" s="348"/>
      <c r="Z541" s="348"/>
    </row>
    <row r="542" ht="14.25" customHeight="1">
      <c r="A542" s="348"/>
      <c r="B542" s="348"/>
      <c r="C542" s="348"/>
      <c r="D542" s="348"/>
      <c r="E542" s="348"/>
      <c r="F542" s="348"/>
      <c r="G542" s="348"/>
      <c r="H542" s="348"/>
      <c r="I542" s="348"/>
      <c r="J542" s="348"/>
      <c r="K542" s="348"/>
      <c r="L542" s="348"/>
      <c r="M542" s="348"/>
      <c r="N542" s="348"/>
      <c r="O542" s="348"/>
      <c r="P542" s="348"/>
      <c r="Q542" s="348"/>
      <c r="R542" s="348"/>
      <c r="S542" s="348"/>
      <c r="T542" s="348"/>
      <c r="U542" s="348"/>
      <c r="V542" s="348"/>
      <c r="W542" s="348"/>
      <c r="X542" s="348"/>
      <c r="Y542" s="348"/>
      <c r="Z542" s="348"/>
    </row>
    <row r="543" ht="14.25" customHeight="1">
      <c r="A543" s="348"/>
      <c r="B543" s="348"/>
      <c r="C543" s="348"/>
      <c r="D543" s="348"/>
      <c r="E543" s="348"/>
      <c r="F543" s="348"/>
      <c r="G543" s="348"/>
      <c r="H543" s="348"/>
      <c r="I543" s="348"/>
      <c r="J543" s="348"/>
      <c r="K543" s="348"/>
      <c r="L543" s="348"/>
      <c r="M543" s="348"/>
      <c r="N543" s="348"/>
      <c r="O543" s="348"/>
      <c r="P543" s="348"/>
      <c r="Q543" s="348"/>
      <c r="R543" s="348"/>
      <c r="S543" s="348"/>
      <c r="T543" s="348"/>
      <c r="U543" s="348"/>
      <c r="V543" s="348"/>
      <c r="W543" s="348"/>
      <c r="X543" s="348"/>
      <c r="Y543" s="348"/>
      <c r="Z543" s="348"/>
    </row>
    <row r="544" ht="14.25" customHeight="1">
      <c r="A544" s="348"/>
      <c r="B544" s="348"/>
      <c r="C544" s="348"/>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row>
    <row r="545" ht="14.25" customHeight="1">
      <c r="A545" s="348"/>
      <c r="B545" s="348"/>
      <c r="C545" s="348"/>
      <c r="D545" s="348"/>
      <c r="E545" s="348"/>
      <c r="F545" s="348"/>
      <c r="G545" s="348"/>
      <c r="H545" s="348"/>
      <c r="I545" s="348"/>
      <c r="J545" s="348"/>
      <c r="K545" s="348"/>
      <c r="L545" s="348"/>
      <c r="M545" s="348"/>
      <c r="N545" s="348"/>
      <c r="O545" s="348"/>
      <c r="P545" s="348"/>
      <c r="Q545" s="348"/>
      <c r="R545" s="348"/>
      <c r="S545" s="348"/>
      <c r="T545" s="348"/>
      <c r="U545" s="348"/>
      <c r="V545" s="348"/>
      <c r="W545" s="348"/>
      <c r="X545" s="348"/>
      <c r="Y545" s="348"/>
      <c r="Z545" s="348"/>
    </row>
    <row r="546" ht="14.25" customHeight="1">
      <c r="A546" s="348"/>
      <c r="B546" s="348"/>
      <c r="C546" s="348"/>
      <c r="D546" s="348"/>
      <c r="E546" s="348"/>
      <c r="F546" s="348"/>
      <c r="G546" s="348"/>
      <c r="H546" s="348"/>
      <c r="I546" s="348"/>
      <c r="J546" s="348"/>
      <c r="K546" s="348"/>
      <c r="L546" s="348"/>
      <c r="M546" s="348"/>
      <c r="N546" s="348"/>
      <c r="O546" s="348"/>
      <c r="P546" s="348"/>
      <c r="Q546" s="348"/>
      <c r="R546" s="348"/>
      <c r="S546" s="348"/>
      <c r="T546" s="348"/>
      <c r="U546" s="348"/>
      <c r="V546" s="348"/>
      <c r="W546" s="348"/>
      <c r="X546" s="348"/>
      <c r="Y546" s="348"/>
      <c r="Z546" s="348"/>
    </row>
    <row r="547" ht="14.25" customHeight="1">
      <c r="A547" s="348"/>
      <c r="B547" s="348"/>
      <c r="C547" s="348"/>
      <c r="D547" s="348"/>
      <c r="E547" s="348"/>
      <c r="F547" s="348"/>
      <c r="G547" s="348"/>
      <c r="H547" s="348"/>
      <c r="I547" s="348"/>
      <c r="J547" s="348"/>
      <c r="K547" s="348"/>
      <c r="L547" s="348"/>
      <c r="M547" s="348"/>
      <c r="N547" s="348"/>
      <c r="O547" s="348"/>
      <c r="P547" s="348"/>
      <c r="Q547" s="348"/>
      <c r="R547" s="348"/>
      <c r="S547" s="348"/>
      <c r="T547" s="348"/>
      <c r="U547" s="348"/>
      <c r="V547" s="348"/>
      <c r="W547" s="348"/>
      <c r="X547" s="348"/>
      <c r="Y547" s="348"/>
      <c r="Z547" s="348"/>
    </row>
    <row r="548" ht="14.25" customHeight="1">
      <c r="A548" s="348"/>
      <c r="B548" s="348"/>
      <c r="C548" s="348"/>
      <c r="D548" s="348"/>
      <c r="E548" s="348"/>
      <c r="F548" s="348"/>
      <c r="G548" s="348"/>
      <c r="H548" s="348"/>
      <c r="I548" s="348"/>
      <c r="J548" s="348"/>
      <c r="K548" s="348"/>
      <c r="L548" s="348"/>
      <c r="M548" s="348"/>
      <c r="N548" s="348"/>
      <c r="O548" s="348"/>
      <c r="P548" s="348"/>
      <c r="Q548" s="348"/>
      <c r="R548" s="348"/>
      <c r="S548" s="348"/>
      <c r="T548" s="348"/>
      <c r="U548" s="348"/>
      <c r="V548" s="348"/>
      <c r="W548" s="348"/>
      <c r="X548" s="348"/>
      <c r="Y548" s="348"/>
      <c r="Z548" s="348"/>
    </row>
    <row r="549" ht="14.25" customHeight="1">
      <c r="A549" s="348"/>
      <c r="B549" s="348"/>
      <c r="C549" s="348"/>
      <c r="D549" s="348"/>
      <c r="E549" s="348"/>
      <c r="F549" s="348"/>
      <c r="G549" s="348"/>
      <c r="H549" s="348"/>
      <c r="I549" s="348"/>
      <c r="J549" s="348"/>
      <c r="K549" s="348"/>
      <c r="L549" s="348"/>
      <c r="M549" s="348"/>
      <c r="N549" s="348"/>
      <c r="O549" s="348"/>
      <c r="P549" s="348"/>
      <c r="Q549" s="348"/>
      <c r="R549" s="348"/>
      <c r="S549" s="348"/>
      <c r="T549" s="348"/>
      <c r="U549" s="348"/>
      <c r="V549" s="348"/>
      <c r="W549" s="348"/>
      <c r="X549" s="348"/>
      <c r="Y549" s="348"/>
      <c r="Z549" s="348"/>
    </row>
    <row r="550" ht="14.25" customHeight="1">
      <c r="A550" s="348"/>
      <c r="B550" s="348"/>
      <c r="C550" s="348"/>
      <c r="D550" s="348"/>
      <c r="E550" s="348"/>
      <c r="F550" s="348"/>
      <c r="G550" s="348"/>
      <c r="H550" s="348"/>
      <c r="I550" s="348"/>
      <c r="J550" s="348"/>
      <c r="K550" s="348"/>
      <c r="L550" s="348"/>
      <c r="M550" s="348"/>
      <c r="N550" s="348"/>
      <c r="O550" s="348"/>
      <c r="P550" s="348"/>
      <c r="Q550" s="348"/>
      <c r="R550" s="348"/>
      <c r="S550" s="348"/>
      <c r="T550" s="348"/>
      <c r="U550" s="348"/>
      <c r="V550" s="348"/>
      <c r="W550" s="348"/>
      <c r="X550" s="348"/>
      <c r="Y550" s="348"/>
      <c r="Z550" s="348"/>
    </row>
    <row r="551" ht="14.25" customHeight="1">
      <c r="A551" s="348"/>
      <c r="B551" s="348"/>
      <c r="C551" s="348"/>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row>
    <row r="552" ht="14.25" customHeight="1">
      <c r="A552" s="348"/>
      <c r="B552" s="348"/>
      <c r="C552" s="348"/>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row>
    <row r="553" ht="14.25" customHeight="1">
      <c r="A553" s="348"/>
      <c r="B553" s="348"/>
      <c r="C553" s="348"/>
      <c r="D553" s="348"/>
      <c r="E553" s="348"/>
      <c r="F553" s="348"/>
      <c r="G553" s="348"/>
      <c r="H553" s="348"/>
      <c r="I553" s="348"/>
      <c r="J553" s="348"/>
      <c r="K553" s="348"/>
      <c r="L553" s="348"/>
      <c r="M553" s="348"/>
      <c r="N553" s="348"/>
      <c r="O553" s="348"/>
      <c r="P553" s="348"/>
      <c r="Q553" s="348"/>
      <c r="R553" s="348"/>
      <c r="S553" s="348"/>
      <c r="T553" s="348"/>
      <c r="U553" s="348"/>
      <c r="V553" s="348"/>
      <c r="W553" s="348"/>
      <c r="X553" s="348"/>
      <c r="Y553" s="348"/>
      <c r="Z553" s="348"/>
    </row>
    <row r="554" ht="14.25" customHeight="1">
      <c r="A554" s="348"/>
      <c r="B554" s="348"/>
      <c r="C554" s="348"/>
      <c r="D554" s="348"/>
      <c r="E554" s="348"/>
      <c r="F554" s="348"/>
      <c r="G554" s="348"/>
      <c r="H554" s="348"/>
      <c r="I554" s="348"/>
      <c r="J554" s="348"/>
      <c r="K554" s="348"/>
      <c r="L554" s="348"/>
      <c r="M554" s="348"/>
      <c r="N554" s="348"/>
      <c r="O554" s="348"/>
      <c r="P554" s="348"/>
      <c r="Q554" s="348"/>
      <c r="R554" s="348"/>
      <c r="S554" s="348"/>
      <c r="T554" s="348"/>
      <c r="U554" s="348"/>
      <c r="V554" s="348"/>
      <c r="W554" s="348"/>
      <c r="X554" s="348"/>
      <c r="Y554" s="348"/>
      <c r="Z554" s="348"/>
    </row>
    <row r="555" ht="14.25" customHeight="1">
      <c r="A555" s="348"/>
      <c r="B555" s="348"/>
      <c r="C555" s="348"/>
      <c r="D555" s="348"/>
      <c r="E555" s="348"/>
      <c r="F555" s="348"/>
      <c r="G555" s="348"/>
      <c r="H555" s="348"/>
      <c r="I555" s="348"/>
      <c r="J555" s="348"/>
      <c r="K555" s="348"/>
      <c r="L555" s="348"/>
      <c r="M555" s="348"/>
      <c r="N555" s="348"/>
      <c r="O555" s="348"/>
      <c r="P555" s="348"/>
      <c r="Q555" s="348"/>
      <c r="R555" s="348"/>
      <c r="S555" s="348"/>
      <c r="T555" s="348"/>
      <c r="U555" s="348"/>
      <c r="V555" s="348"/>
      <c r="W555" s="348"/>
      <c r="X555" s="348"/>
      <c r="Y555" s="348"/>
      <c r="Z555" s="348"/>
    </row>
    <row r="556" ht="14.25" customHeight="1">
      <c r="A556" s="348"/>
      <c r="B556" s="348"/>
      <c r="C556" s="348"/>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row>
    <row r="557" ht="14.25" customHeight="1">
      <c r="A557" s="348"/>
      <c r="B557" s="348"/>
      <c r="C557" s="348"/>
      <c r="D557" s="348"/>
      <c r="E557" s="348"/>
      <c r="F557" s="348"/>
      <c r="G557" s="348"/>
      <c r="H557" s="348"/>
      <c r="I557" s="348"/>
      <c r="J557" s="348"/>
      <c r="K557" s="348"/>
      <c r="L557" s="348"/>
      <c r="M557" s="348"/>
      <c r="N557" s="348"/>
      <c r="O557" s="348"/>
      <c r="P557" s="348"/>
      <c r="Q557" s="348"/>
      <c r="R557" s="348"/>
      <c r="S557" s="348"/>
      <c r="T557" s="348"/>
      <c r="U557" s="348"/>
      <c r="V557" s="348"/>
      <c r="W557" s="348"/>
      <c r="X557" s="348"/>
      <c r="Y557" s="348"/>
      <c r="Z557" s="348"/>
    </row>
    <row r="558" ht="14.25" customHeight="1">
      <c r="A558" s="348"/>
      <c r="B558" s="348"/>
      <c r="C558" s="348"/>
      <c r="D558" s="348"/>
      <c r="E558" s="348"/>
      <c r="F558" s="348"/>
      <c r="G558" s="348"/>
      <c r="H558" s="348"/>
      <c r="I558" s="348"/>
      <c r="J558" s="348"/>
      <c r="K558" s="348"/>
      <c r="L558" s="348"/>
      <c r="M558" s="348"/>
      <c r="N558" s="348"/>
      <c r="O558" s="348"/>
      <c r="P558" s="348"/>
      <c r="Q558" s="348"/>
      <c r="R558" s="348"/>
      <c r="S558" s="348"/>
      <c r="T558" s="348"/>
      <c r="U558" s="348"/>
      <c r="V558" s="348"/>
      <c r="W558" s="348"/>
      <c r="X558" s="348"/>
      <c r="Y558" s="348"/>
      <c r="Z558" s="348"/>
    </row>
    <row r="559" ht="14.25" customHeight="1">
      <c r="A559" s="348"/>
      <c r="B559" s="348"/>
      <c r="C559" s="348"/>
      <c r="D559" s="348"/>
      <c r="E559" s="348"/>
      <c r="F559" s="348"/>
      <c r="G559" s="348"/>
      <c r="H559" s="348"/>
      <c r="I559" s="348"/>
      <c r="J559" s="348"/>
      <c r="K559" s="348"/>
      <c r="L559" s="348"/>
      <c r="M559" s="348"/>
      <c r="N559" s="348"/>
      <c r="O559" s="348"/>
      <c r="P559" s="348"/>
      <c r="Q559" s="348"/>
      <c r="R559" s="348"/>
      <c r="S559" s="348"/>
      <c r="T559" s="348"/>
      <c r="U559" s="348"/>
      <c r="V559" s="348"/>
      <c r="W559" s="348"/>
      <c r="X559" s="348"/>
      <c r="Y559" s="348"/>
      <c r="Z559" s="348"/>
    </row>
    <row r="560" ht="14.25" customHeight="1">
      <c r="A560" s="348"/>
      <c r="B560" s="348"/>
      <c r="C560" s="348"/>
      <c r="D560" s="348"/>
      <c r="E560" s="348"/>
      <c r="F560" s="348"/>
      <c r="G560" s="348"/>
      <c r="H560" s="348"/>
      <c r="I560" s="348"/>
      <c r="J560" s="348"/>
      <c r="K560" s="348"/>
      <c r="L560" s="348"/>
      <c r="M560" s="348"/>
      <c r="N560" s="348"/>
      <c r="O560" s="348"/>
      <c r="P560" s="348"/>
      <c r="Q560" s="348"/>
      <c r="R560" s="348"/>
      <c r="S560" s="348"/>
      <c r="T560" s="348"/>
      <c r="U560" s="348"/>
      <c r="V560" s="348"/>
      <c r="W560" s="348"/>
      <c r="X560" s="348"/>
      <c r="Y560" s="348"/>
      <c r="Z560" s="348"/>
    </row>
    <row r="561" ht="14.25" customHeight="1">
      <c r="A561" s="348"/>
      <c r="B561" s="348"/>
      <c r="C561" s="348"/>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row>
    <row r="562" ht="14.25" customHeight="1">
      <c r="A562" s="348"/>
      <c r="B562" s="348"/>
      <c r="C562" s="348"/>
      <c r="D562" s="348"/>
      <c r="E562" s="348"/>
      <c r="F562" s="348"/>
      <c r="G562" s="348"/>
      <c r="H562" s="348"/>
      <c r="I562" s="348"/>
      <c r="J562" s="348"/>
      <c r="K562" s="348"/>
      <c r="L562" s="348"/>
      <c r="M562" s="348"/>
      <c r="N562" s="348"/>
      <c r="O562" s="348"/>
      <c r="P562" s="348"/>
      <c r="Q562" s="348"/>
      <c r="R562" s="348"/>
      <c r="S562" s="348"/>
      <c r="T562" s="348"/>
      <c r="U562" s="348"/>
      <c r="V562" s="348"/>
      <c r="W562" s="348"/>
      <c r="X562" s="348"/>
      <c r="Y562" s="348"/>
      <c r="Z562" s="348"/>
    </row>
    <row r="563" ht="14.25" customHeight="1">
      <c r="A563" s="348"/>
      <c r="B563" s="348"/>
      <c r="C563" s="348"/>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row>
    <row r="564" ht="14.25" customHeight="1">
      <c r="A564" s="348"/>
      <c r="B564" s="348"/>
      <c r="C564" s="348"/>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row>
    <row r="565" ht="14.25" customHeight="1">
      <c r="A565" s="348"/>
      <c r="B565" s="348"/>
      <c r="C565" s="348"/>
      <c r="D565" s="348"/>
      <c r="E565" s="348"/>
      <c r="F565" s="348"/>
      <c r="G565" s="348"/>
      <c r="H565" s="348"/>
      <c r="I565" s="348"/>
      <c r="J565" s="348"/>
      <c r="K565" s="348"/>
      <c r="L565" s="348"/>
      <c r="M565" s="348"/>
      <c r="N565" s="348"/>
      <c r="O565" s="348"/>
      <c r="P565" s="348"/>
      <c r="Q565" s="348"/>
      <c r="R565" s="348"/>
      <c r="S565" s="348"/>
      <c r="T565" s="348"/>
      <c r="U565" s="348"/>
      <c r="V565" s="348"/>
      <c r="W565" s="348"/>
      <c r="X565" s="348"/>
      <c r="Y565" s="348"/>
      <c r="Z565" s="348"/>
    </row>
    <row r="566" ht="14.25" customHeight="1">
      <c r="A566" s="348"/>
      <c r="B566" s="348"/>
      <c r="C566" s="348"/>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row>
    <row r="567" ht="14.25" customHeight="1">
      <c r="A567" s="348"/>
      <c r="B567" s="348"/>
      <c r="C567" s="348"/>
      <c r="D567" s="348"/>
      <c r="E567" s="348"/>
      <c r="F567" s="348"/>
      <c r="G567" s="348"/>
      <c r="H567" s="348"/>
      <c r="I567" s="348"/>
      <c r="J567" s="348"/>
      <c r="K567" s="348"/>
      <c r="L567" s="348"/>
      <c r="M567" s="348"/>
      <c r="N567" s="348"/>
      <c r="O567" s="348"/>
      <c r="P567" s="348"/>
      <c r="Q567" s="348"/>
      <c r="R567" s="348"/>
      <c r="S567" s="348"/>
      <c r="T567" s="348"/>
      <c r="U567" s="348"/>
      <c r="V567" s="348"/>
      <c r="W567" s="348"/>
      <c r="X567" s="348"/>
      <c r="Y567" s="348"/>
      <c r="Z567" s="348"/>
    </row>
    <row r="568" ht="14.25" customHeight="1">
      <c r="A568" s="348"/>
      <c r="B568" s="348"/>
      <c r="C568" s="348"/>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row>
    <row r="569" ht="14.25" customHeight="1">
      <c r="A569" s="348"/>
      <c r="B569" s="348"/>
      <c r="C569" s="348"/>
      <c r="D569" s="348"/>
      <c r="E569" s="348"/>
      <c r="F569" s="348"/>
      <c r="G569" s="348"/>
      <c r="H569" s="348"/>
      <c r="I569" s="348"/>
      <c r="J569" s="348"/>
      <c r="K569" s="348"/>
      <c r="L569" s="348"/>
      <c r="M569" s="348"/>
      <c r="N569" s="348"/>
      <c r="O569" s="348"/>
      <c r="P569" s="348"/>
      <c r="Q569" s="348"/>
      <c r="R569" s="348"/>
      <c r="S569" s="348"/>
      <c r="T569" s="348"/>
      <c r="U569" s="348"/>
      <c r="V569" s="348"/>
      <c r="W569" s="348"/>
      <c r="X569" s="348"/>
      <c r="Y569" s="348"/>
      <c r="Z569" s="348"/>
    </row>
    <row r="570" ht="14.25" customHeight="1">
      <c r="A570" s="348"/>
      <c r="B570" s="348"/>
      <c r="C570" s="348"/>
      <c r="D570" s="348"/>
      <c r="E570" s="348"/>
      <c r="F570" s="348"/>
      <c r="G570" s="348"/>
      <c r="H570" s="348"/>
      <c r="I570" s="348"/>
      <c r="J570" s="348"/>
      <c r="K570" s="348"/>
      <c r="L570" s="348"/>
      <c r="M570" s="348"/>
      <c r="N570" s="348"/>
      <c r="O570" s="348"/>
      <c r="P570" s="348"/>
      <c r="Q570" s="348"/>
      <c r="R570" s="348"/>
      <c r="S570" s="348"/>
      <c r="T570" s="348"/>
      <c r="U570" s="348"/>
      <c r="V570" s="348"/>
      <c r="W570" s="348"/>
      <c r="X570" s="348"/>
      <c r="Y570" s="348"/>
      <c r="Z570" s="348"/>
    </row>
    <row r="571" ht="14.25" customHeight="1">
      <c r="A571" s="348"/>
      <c r="B571" s="348"/>
      <c r="C571" s="348"/>
      <c r="D571" s="348"/>
      <c r="E571" s="348"/>
      <c r="F571" s="348"/>
      <c r="G571" s="348"/>
      <c r="H571" s="348"/>
      <c r="I571" s="348"/>
      <c r="J571" s="348"/>
      <c r="K571" s="348"/>
      <c r="L571" s="348"/>
      <c r="M571" s="348"/>
      <c r="N571" s="348"/>
      <c r="O571" s="348"/>
      <c r="P571" s="348"/>
      <c r="Q571" s="348"/>
      <c r="R571" s="348"/>
      <c r="S571" s="348"/>
      <c r="T571" s="348"/>
      <c r="U571" s="348"/>
      <c r="V571" s="348"/>
      <c r="W571" s="348"/>
      <c r="X571" s="348"/>
      <c r="Y571" s="348"/>
      <c r="Z571" s="348"/>
    </row>
    <row r="572" ht="14.25" customHeight="1">
      <c r="A572" s="348"/>
      <c r="B572" s="348"/>
      <c r="C572" s="348"/>
      <c r="D572" s="348"/>
      <c r="E572" s="348"/>
      <c r="F572" s="348"/>
      <c r="G572" s="348"/>
      <c r="H572" s="348"/>
      <c r="I572" s="348"/>
      <c r="J572" s="348"/>
      <c r="K572" s="348"/>
      <c r="L572" s="348"/>
      <c r="M572" s="348"/>
      <c r="N572" s="348"/>
      <c r="O572" s="348"/>
      <c r="P572" s="348"/>
      <c r="Q572" s="348"/>
      <c r="R572" s="348"/>
      <c r="S572" s="348"/>
      <c r="T572" s="348"/>
      <c r="U572" s="348"/>
      <c r="V572" s="348"/>
      <c r="W572" s="348"/>
      <c r="X572" s="348"/>
      <c r="Y572" s="348"/>
      <c r="Z572" s="348"/>
    </row>
    <row r="573" ht="14.25" customHeight="1">
      <c r="A573" s="348"/>
      <c r="B573" s="348"/>
      <c r="C573" s="348"/>
      <c r="D573" s="348"/>
      <c r="E573" s="348"/>
      <c r="F573" s="348"/>
      <c r="G573" s="348"/>
      <c r="H573" s="348"/>
      <c r="I573" s="348"/>
      <c r="J573" s="348"/>
      <c r="K573" s="348"/>
      <c r="L573" s="348"/>
      <c r="M573" s="348"/>
      <c r="N573" s="348"/>
      <c r="O573" s="348"/>
      <c r="P573" s="348"/>
      <c r="Q573" s="348"/>
      <c r="R573" s="348"/>
      <c r="S573" s="348"/>
      <c r="T573" s="348"/>
      <c r="U573" s="348"/>
      <c r="V573" s="348"/>
      <c r="W573" s="348"/>
      <c r="X573" s="348"/>
      <c r="Y573" s="348"/>
      <c r="Z573" s="348"/>
    </row>
    <row r="574" ht="14.25" customHeight="1">
      <c r="A574" s="348"/>
      <c r="B574" s="348"/>
      <c r="C574" s="348"/>
      <c r="D574" s="348"/>
      <c r="E574" s="348"/>
      <c r="F574" s="348"/>
      <c r="G574" s="348"/>
      <c r="H574" s="348"/>
      <c r="I574" s="348"/>
      <c r="J574" s="348"/>
      <c r="K574" s="348"/>
      <c r="L574" s="348"/>
      <c r="M574" s="348"/>
      <c r="N574" s="348"/>
      <c r="O574" s="348"/>
      <c r="P574" s="348"/>
      <c r="Q574" s="348"/>
      <c r="R574" s="348"/>
      <c r="S574" s="348"/>
      <c r="T574" s="348"/>
      <c r="U574" s="348"/>
      <c r="V574" s="348"/>
      <c r="W574" s="348"/>
      <c r="X574" s="348"/>
      <c r="Y574" s="348"/>
      <c r="Z574" s="348"/>
    </row>
    <row r="575" ht="14.25" customHeight="1">
      <c r="A575" s="348"/>
      <c r="B575" s="348"/>
      <c r="C575" s="348"/>
      <c r="D575" s="348"/>
      <c r="E575" s="348"/>
      <c r="F575" s="348"/>
      <c r="G575" s="348"/>
      <c r="H575" s="348"/>
      <c r="I575" s="348"/>
      <c r="J575" s="348"/>
      <c r="K575" s="348"/>
      <c r="L575" s="348"/>
      <c r="M575" s="348"/>
      <c r="N575" s="348"/>
      <c r="O575" s="348"/>
      <c r="P575" s="348"/>
      <c r="Q575" s="348"/>
      <c r="R575" s="348"/>
      <c r="S575" s="348"/>
      <c r="T575" s="348"/>
      <c r="U575" s="348"/>
      <c r="V575" s="348"/>
      <c r="W575" s="348"/>
      <c r="X575" s="348"/>
      <c r="Y575" s="348"/>
      <c r="Z575" s="348"/>
    </row>
    <row r="576" ht="14.25" customHeight="1">
      <c r="A576" s="348"/>
      <c r="B576" s="348"/>
      <c r="C576" s="348"/>
      <c r="D576" s="348"/>
      <c r="E576" s="348"/>
      <c r="F576" s="348"/>
      <c r="G576" s="348"/>
      <c r="H576" s="348"/>
      <c r="I576" s="348"/>
      <c r="J576" s="348"/>
      <c r="K576" s="348"/>
      <c r="L576" s="348"/>
      <c r="M576" s="348"/>
      <c r="N576" s="348"/>
      <c r="O576" s="348"/>
      <c r="P576" s="348"/>
      <c r="Q576" s="348"/>
      <c r="R576" s="348"/>
      <c r="S576" s="348"/>
      <c r="T576" s="348"/>
      <c r="U576" s="348"/>
      <c r="V576" s="348"/>
      <c r="W576" s="348"/>
      <c r="X576" s="348"/>
      <c r="Y576" s="348"/>
      <c r="Z576" s="348"/>
    </row>
    <row r="577" ht="14.25" customHeight="1">
      <c r="A577" s="348"/>
      <c r="B577" s="348"/>
      <c r="C577" s="348"/>
      <c r="D577" s="348"/>
      <c r="E577" s="348"/>
      <c r="F577" s="348"/>
      <c r="G577" s="348"/>
      <c r="H577" s="348"/>
      <c r="I577" s="348"/>
      <c r="J577" s="348"/>
      <c r="K577" s="348"/>
      <c r="L577" s="348"/>
      <c r="M577" s="348"/>
      <c r="N577" s="348"/>
      <c r="O577" s="348"/>
      <c r="P577" s="348"/>
      <c r="Q577" s="348"/>
      <c r="R577" s="348"/>
      <c r="S577" s="348"/>
      <c r="T577" s="348"/>
      <c r="U577" s="348"/>
      <c r="V577" s="348"/>
      <c r="W577" s="348"/>
      <c r="X577" s="348"/>
      <c r="Y577" s="348"/>
      <c r="Z577" s="348"/>
    </row>
    <row r="578" ht="14.25" customHeight="1">
      <c r="A578" s="348"/>
      <c r="B578" s="348"/>
      <c r="C578" s="348"/>
      <c r="D578" s="348"/>
      <c r="E578" s="348"/>
      <c r="F578" s="348"/>
      <c r="G578" s="348"/>
      <c r="H578" s="348"/>
      <c r="I578" s="348"/>
      <c r="J578" s="348"/>
      <c r="K578" s="348"/>
      <c r="L578" s="348"/>
      <c r="M578" s="348"/>
      <c r="N578" s="348"/>
      <c r="O578" s="348"/>
      <c r="P578" s="348"/>
      <c r="Q578" s="348"/>
      <c r="R578" s="348"/>
      <c r="S578" s="348"/>
      <c r="T578" s="348"/>
      <c r="U578" s="348"/>
      <c r="V578" s="348"/>
      <c r="W578" s="348"/>
      <c r="X578" s="348"/>
      <c r="Y578" s="348"/>
      <c r="Z578" s="348"/>
    </row>
    <row r="579" ht="14.25" customHeight="1">
      <c r="A579" s="348"/>
      <c r="B579" s="348"/>
      <c r="C579" s="348"/>
      <c r="D579" s="348"/>
      <c r="E579" s="348"/>
      <c r="F579" s="348"/>
      <c r="G579" s="348"/>
      <c r="H579" s="348"/>
      <c r="I579" s="348"/>
      <c r="J579" s="348"/>
      <c r="K579" s="348"/>
      <c r="L579" s="348"/>
      <c r="M579" s="348"/>
      <c r="N579" s="348"/>
      <c r="O579" s="348"/>
      <c r="P579" s="348"/>
      <c r="Q579" s="348"/>
      <c r="R579" s="348"/>
      <c r="S579" s="348"/>
      <c r="T579" s="348"/>
      <c r="U579" s="348"/>
      <c r="V579" s="348"/>
      <c r="W579" s="348"/>
      <c r="X579" s="348"/>
      <c r="Y579" s="348"/>
      <c r="Z579" s="348"/>
    </row>
    <row r="580" ht="14.25" customHeight="1">
      <c r="A580" s="348"/>
      <c r="B580" s="348"/>
      <c r="C580" s="348"/>
      <c r="D580" s="348"/>
      <c r="E580" s="348"/>
      <c r="F580" s="348"/>
      <c r="G580" s="348"/>
      <c r="H580" s="348"/>
      <c r="I580" s="348"/>
      <c r="J580" s="348"/>
      <c r="K580" s="348"/>
      <c r="L580" s="348"/>
      <c r="M580" s="348"/>
      <c r="N580" s="348"/>
      <c r="O580" s="348"/>
      <c r="P580" s="348"/>
      <c r="Q580" s="348"/>
      <c r="R580" s="348"/>
      <c r="S580" s="348"/>
      <c r="T580" s="348"/>
      <c r="U580" s="348"/>
      <c r="V580" s="348"/>
      <c r="W580" s="348"/>
      <c r="X580" s="348"/>
      <c r="Y580" s="348"/>
      <c r="Z580" s="348"/>
    </row>
    <row r="581" ht="14.25" customHeight="1">
      <c r="A581" s="348"/>
      <c r="B581" s="348"/>
      <c r="C581" s="348"/>
      <c r="D581" s="348"/>
      <c r="E581" s="348"/>
      <c r="F581" s="348"/>
      <c r="G581" s="348"/>
      <c r="H581" s="348"/>
      <c r="I581" s="348"/>
      <c r="J581" s="348"/>
      <c r="K581" s="348"/>
      <c r="L581" s="348"/>
      <c r="M581" s="348"/>
      <c r="N581" s="348"/>
      <c r="O581" s="348"/>
      <c r="P581" s="348"/>
      <c r="Q581" s="348"/>
      <c r="R581" s="348"/>
      <c r="S581" s="348"/>
      <c r="T581" s="348"/>
      <c r="U581" s="348"/>
      <c r="V581" s="348"/>
      <c r="W581" s="348"/>
      <c r="X581" s="348"/>
      <c r="Y581" s="348"/>
      <c r="Z581" s="348"/>
    </row>
    <row r="582" ht="14.25" customHeight="1">
      <c r="A582" s="348"/>
      <c r="B582" s="348"/>
      <c r="C582" s="348"/>
      <c r="D582" s="348"/>
      <c r="E582" s="348"/>
      <c r="F582" s="348"/>
      <c r="G582" s="348"/>
      <c r="H582" s="348"/>
      <c r="I582" s="348"/>
      <c r="J582" s="348"/>
      <c r="K582" s="348"/>
      <c r="L582" s="348"/>
      <c r="M582" s="348"/>
      <c r="N582" s="348"/>
      <c r="O582" s="348"/>
      <c r="P582" s="348"/>
      <c r="Q582" s="348"/>
      <c r="R582" s="348"/>
      <c r="S582" s="348"/>
      <c r="T582" s="348"/>
      <c r="U582" s="348"/>
      <c r="V582" s="348"/>
      <c r="W582" s="348"/>
      <c r="X582" s="348"/>
      <c r="Y582" s="348"/>
      <c r="Z582" s="348"/>
    </row>
    <row r="583" ht="14.25" customHeight="1">
      <c r="A583" s="348"/>
      <c r="B583" s="348"/>
      <c r="C583" s="348"/>
      <c r="D583" s="348"/>
      <c r="E583" s="348"/>
      <c r="F583" s="348"/>
      <c r="G583" s="348"/>
      <c r="H583" s="348"/>
      <c r="I583" s="348"/>
      <c r="J583" s="348"/>
      <c r="K583" s="348"/>
      <c r="L583" s="348"/>
      <c r="M583" s="348"/>
      <c r="N583" s="348"/>
      <c r="O583" s="348"/>
      <c r="P583" s="348"/>
      <c r="Q583" s="348"/>
      <c r="R583" s="348"/>
      <c r="S583" s="348"/>
      <c r="T583" s="348"/>
      <c r="U583" s="348"/>
      <c r="V583" s="348"/>
      <c r="W583" s="348"/>
      <c r="X583" s="348"/>
      <c r="Y583" s="348"/>
      <c r="Z583" s="348"/>
    </row>
    <row r="584" ht="14.25" customHeight="1">
      <c r="A584" s="348"/>
      <c r="B584" s="348"/>
      <c r="C584" s="348"/>
      <c r="D584" s="348"/>
      <c r="E584" s="348"/>
      <c r="F584" s="348"/>
      <c r="G584" s="348"/>
      <c r="H584" s="348"/>
      <c r="I584" s="348"/>
      <c r="J584" s="348"/>
      <c r="K584" s="348"/>
      <c r="L584" s="348"/>
      <c r="M584" s="348"/>
      <c r="N584" s="348"/>
      <c r="O584" s="348"/>
      <c r="P584" s="348"/>
      <c r="Q584" s="348"/>
      <c r="R584" s="348"/>
      <c r="S584" s="348"/>
      <c r="T584" s="348"/>
      <c r="U584" s="348"/>
      <c r="V584" s="348"/>
      <c r="W584" s="348"/>
      <c r="X584" s="348"/>
      <c r="Y584" s="348"/>
      <c r="Z584" s="348"/>
    </row>
    <row r="585" ht="14.25" customHeight="1">
      <c r="A585" s="348"/>
      <c r="B585" s="348"/>
      <c r="C585" s="348"/>
      <c r="D585" s="348"/>
      <c r="E585" s="348"/>
      <c r="F585" s="348"/>
      <c r="G585" s="348"/>
      <c r="H585" s="348"/>
      <c r="I585" s="348"/>
      <c r="J585" s="348"/>
      <c r="K585" s="348"/>
      <c r="L585" s="348"/>
      <c r="M585" s="348"/>
      <c r="N585" s="348"/>
      <c r="O585" s="348"/>
      <c r="P585" s="348"/>
      <c r="Q585" s="348"/>
      <c r="R585" s="348"/>
      <c r="S585" s="348"/>
      <c r="T585" s="348"/>
      <c r="U585" s="348"/>
      <c r="V585" s="348"/>
      <c r="W585" s="348"/>
      <c r="X585" s="348"/>
      <c r="Y585" s="348"/>
      <c r="Z585" s="348"/>
    </row>
    <row r="586" ht="14.25" customHeight="1">
      <c r="A586" s="348"/>
      <c r="B586" s="348"/>
      <c r="C586" s="348"/>
      <c r="D586" s="348"/>
      <c r="E586" s="348"/>
      <c r="F586" s="348"/>
      <c r="G586" s="348"/>
      <c r="H586" s="348"/>
      <c r="I586" s="348"/>
      <c r="J586" s="348"/>
      <c r="K586" s="348"/>
      <c r="L586" s="348"/>
      <c r="M586" s="348"/>
      <c r="N586" s="348"/>
      <c r="O586" s="348"/>
      <c r="P586" s="348"/>
      <c r="Q586" s="348"/>
      <c r="R586" s="348"/>
      <c r="S586" s="348"/>
      <c r="T586" s="348"/>
      <c r="U586" s="348"/>
      <c r="V586" s="348"/>
      <c r="W586" s="348"/>
      <c r="X586" s="348"/>
      <c r="Y586" s="348"/>
      <c r="Z586" s="348"/>
    </row>
    <row r="587" ht="14.25" customHeight="1">
      <c r="A587" s="348"/>
      <c r="B587" s="348"/>
      <c r="C587" s="348"/>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row>
    <row r="588" ht="14.25" customHeight="1">
      <c r="A588" s="348"/>
      <c r="B588" s="348"/>
      <c r="C588" s="348"/>
      <c r="D588" s="348"/>
      <c r="E588" s="348"/>
      <c r="F588" s="348"/>
      <c r="G588" s="348"/>
      <c r="H588" s="348"/>
      <c r="I588" s="348"/>
      <c r="J588" s="348"/>
      <c r="K588" s="348"/>
      <c r="L588" s="348"/>
      <c r="M588" s="348"/>
      <c r="N588" s="348"/>
      <c r="O588" s="348"/>
      <c r="P588" s="348"/>
      <c r="Q588" s="348"/>
      <c r="R588" s="348"/>
      <c r="S588" s="348"/>
      <c r="T588" s="348"/>
      <c r="U588" s="348"/>
      <c r="V588" s="348"/>
      <c r="W588" s="348"/>
      <c r="X588" s="348"/>
      <c r="Y588" s="348"/>
      <c r="Z588" s="348"/>
    </row>
    <row r="589" ht="14.25" customHeight="1">
      <c r="A589" s="348"/>
      <c r="B589" s="348"/>
      <c r="C589" s="348"/>
      <c r="D589" s="348"/>
      <c r="E589" s="348"/>
      <c r="F589" s="348"/>
      <c r="G589" s="348"/>
      <c r="H589" s="348"/>
      <c r="I589" s="348"/>
      <c r="J589" s="348"/>
      <c r="K589" s="348"/>
      <c r="L589" s="348"/>
      <c r="M589" s="348"/>
      <c r="N589" s="348"/>
      <c r="O589" s="348"/>
      <c r="P589" s="348"/>
      <c r="Q589" s="348"/>
      <c r="R589" s="348"/>
      <c r="S589" s="348"/>
      <c r="T589" s="348"/>
      <c r="U589" s="348"/>
      <c r="V589" s="348"/>
      <c r="W589" s="348"/>
      <c r="X589" s="348"/>
      <c r="Y589" s="348"/>
      <c r="Z589" s="348"/>
    </row>
    <row r="590" ht="14.25" customHeight="1">
      <c r="A590" s="348"/>
      <c r="B590" s="348"/>
      <c r="C590" s="348"/>
      <c r="D590" s="348"/>
      <c r="E590" s="348"/>
      <c r="F590" s="348"/>
      <c r="G590" s="348"/>
      <c r="H590" s="348"/>
      <c r="I590" s="348"/>
      <c r="J590" s="348"/>
      <c r="K590" s="348"/>
      <c r="L590" s="348"/>
      <c r="M590" s="348"/>
      <c r="N590" s="348"/>
      <c r="O590" s="348"/>
      <c r="P590" s="348"/>
      <c r="Q590" s="348"/>
      <c r="R590" s="348"/>
      <c r="S590" s="348"/>
      <c r="T590" s="348"/>
      <c r="U590" s="348"/>
      <c r="V590" s="348"/>
      <c r="W590" s="348"/>
      <c r="X590" s="348"/>
      <c r="Y590" s="348"/>
      <c r="Z590" s="348"/>
    </row>
    <row r="591" ht="14.25" customHeight="1">
      <c r="A591" s="348"/>
      <c r="B591" s="348"/>
      <c r="C591" s="348"/>
      <c r="D591" s="348"/>
      <c r="E591" s="348"/>
      <c r="F591" s="348"/>
      <c r="G591" s="348"/>
      <c r="H591" s="348"/>
      <c r="I591" s="348"/>
      <c r="J591" s="348"/>
      <c r="K591" s="348"/>
      <c r="L591" s="348"/>
      <c r="M591" s="348"/>
      <c r="N591" s="348"/>
      <c r="O591" s="348"/>
      <c r="P591" s="348"/>
      <c r="Q591" s="348"/>
      <c r="R591" s="348"/>
      <c r="S591" s="348"/>
      <c r="T591" s="348"/>
      <c r="U591" s="348"/>
      <c r="V591" s="348"/>
      <c r="W591" s="348"/>
      <c r="X591" s="348"/>
      <c r="Y591" s="348"/>
      <c r="Z591" s="348"/>
    </row>
    <row r="592" ht="14.25" customHeight="1">
      <c r="A592" s="348"/>
      <c r="B592" s="348"/>
      <c r="C592" s="348"/>
      <c r="D592" s="348"/>
      <c r="E592" s="348"/>
      <c r="F592" s="348"/>
      <c r="G592" s="348"/>
      <c r="H592" s="348"/>
      <c r="I592" s="348"/>
      <c r="J592" s="348"/>
      <c r="K592" s="348"/>
      <c r="L592" s="348"/>
      <c r="M592" s="348"/>
      <c r="N592" s="348"/>
      <c r="O592" s="348"/>
      <c r="P592" s="348"/>
      <c r="Q592" s="348"/>
      <c r="R592" s="348"/>
      <c r="S592" s="348"/>
      <c r="T592" s="348"/>
      <c r="U592" s="348"/>
      <c r="V592" s="348"/>
      <c r="W592" s="348"/>
      <c r="X592" s="348"/>
      <c r="Y592" s="348"/>
      <c r="Z592" s="348"/>
    </row>
    <row r="593" ht="14.25" customHeight="1">
      <c r="A593" s="348"/>
      <c r="B593" s="348"/>
      <c r="C593" s="348"/>
      <c r="D593" s="348"/>
      <c r="E593" s="348"/>
      <c r="F593" s="348"/>
      <c r="G593" s="348"/>
      <c r="H593" s="348"/>
      <c r="I593" s="348"/>
      <c r="J593" s="348"/>
      <c r="K593" s="348"/>
      <c r="L593" s="348"/>
      <c r="M593" s="348"/>
      <c r="N593" s="348"/>
      <c r="O593" s="348"/>
      <c r="P593" s="348"/>
      <c r="Q593" s="348"/>
      <c r="R593" s="348"/>
      <c r="S593" s="348"/>
      <c r="T593" s="348"/>
      <c r="U593" s="348"/>
      <c r="V593" s="348"/>
      <c r="W593" s="348"/>
      <c r="X593" s="348"/>
      <c r="Y593" s="348"/>
      <c r="Z593" s="348"/>
    </row>
    <row r="594" ht="14.25" customHeight="1">
      <c r="A594" s="348"/>
      <c r="B594" s="348"/>
      <c r="C594" s="348"/>
      <c r="D594" s="348"/>
      <c r="E594" s="348"/>
      <c r="F594" s="348"/>
      <c r="G594" s="348"/>
      <c r="H594" s="348"/>
      <c r="I594" s="348"/>
      <c r="J594" s="348"/>
      <c r="K594" s="348"/>
      <c r="L594" s="348"/>
      <c r="M594" s="348"/>
      <c r="N594" s="348"/>
      <c r="O594" s="348"/>
      <c r="P594" s="348"/>
      <c r="Q594" s="348"/>
      <c r="R594" s="348"/>
      <c r="S594" s="348"/>
      <c r="T594" s="348"/>
      <c r="U594" s="348"/>
      <c r="V594" s="348"/>
      <c r="W594" s="348"/>
      <c r="X594" s="348"/>
      <c r="Y594" s="348"/>
      <c r="Z594" s="348"/>
    </row>
    <row r="595" ht="14.25" customHeight="1">
      <c r="A595" s="348"/>
      <c r="B595" s="348"/>
      <c r="C595" s="348"/>
      <c r="D595" s="348"/>
      <c r="E595" s="348"/>
      <c r="F595" s="348"/>
      <c r="G595" s="348"/>
      <c r="H595" s="348"/>
      <c r="I595" s="348"/>
      <c r="J595" s="348"/>
      <c r="K595" s="348"/>
      <c r="L595" s="348"/>
      <c r="M595" s="348"/>
      <c r="N595" s="348"/>
      <c r="O595" s="348"/>
      <c r="P595" s="348"/>
      <c r="Q595" s="348"/>
      <c r="R595" s="348"/>
      <c r="S595" s="348"/>
      <c r="T595" s="348"/>
      <c r="U595" s="348"/>
      <c r="V595" s="348"/>
      <c r="W595" s="348"/>
      <c r="X595" s="348"/>
      <c r="Y595" s="348"/>
      <c r="Z595" s="348"/>
    </row>
    <row r="596" ht="14.25" customHeight="1">
      <c r="A596" s="348"/>
      <c r="B596" s="348"/>
      <c r="C596" s="348"/>
      <c r="D596" s="348"/>
      <c r="E596" s="348"/>
      <c r="F596" s="348"/>
      <c r="G596" s="348"/>
      <c r="H596" s="348"/>
      <c r="I596" s="348"/>
      <c r="J596" s="348"/>
      <c r="K596" s="348"/>
      <c r="L596" s="348"/>
      <c r="M596" s="348"/>
      <c r="N596" s="348"/>
      <c r="O596" s="348"/>
      <c r="P596" s="348"/>
      <c r="Q596" s="348"/>
      <c r="R596" s="348"/>
      <c r="S596" s="348"/>
      <c r="T596" s="348"/>
      <c r="U596" s="348"/>
      <c r="V596" s="348"/>
      <c r="W596" s="348"/>
      <c r="X596" s="348"/>
      <c r="Y596" s="348"/>
      <c r="Z596" s="348"/>
    </row>
    <row r="597" ht="14.25" customHeight="1">
      <c r="A597" s="348"/>
      <c r="B597" s="348"/>
      <c r="C597" s="348"/>
      <c r="D597" s="348"/>
      <c r="E597" s="348"/>
      <c r="F597" s="348"/>
      <c r="G597" s="348"/>
      <c r="H597" s="348"/>
      <c r="I597" s="348"/>
      <c r="J597" s="348"/>
      <c r="K597" s="348"/>
      <c r="L597" s="348"/>
      <c r="M597" s="348"/>
      <c r="N597" s="348"/>
      <c r="O597" s="348"/>
      <c r="P597" s="348"/>
      <c r="Q597" s="348"/>
      <c r="R597" s="348"/>
      <c r="S597" s="348"/>
      <c r="T597" s="348"/>
      <c r="U597" s="348"/>
      <c r="V597" s="348"/>
      <c r="W597" s="348"/>
      <c r="X597" s="348"/>
      <c r="Y597" s="348"/>
      <c r="Z597" s="348"/>
    </row>
    <row r="598" ht="14.25" customHeight="1">
      <c r="A598" s="348"/>
      <c r="B598" s="348"/>
      <c r="C598" s="348"/>
      <c r="D598" s="348"/>
      <c r="E598" s="348"/>
      <c r="F598" s="348"/>
      <c r="G598" s="348"/>
      <c r="H598" s="348"/>
      <c r="I598" s="348"/>
      <c r="J598" s="348"/>
      <c r="K598" s="348"/>
      <c r="L598" s="348"/>
      <c r="M598" s="348"/>
      <c r="N598" s="348"/>
      <c r="O598" s="348"/>
      <c r="P598" s="348"/>
      <c r="Q598" s="348"/>
      <c r="R598" s="348"/>
      <c r="S598" s="348"/>
      <c r="T598" s="348"/>
      <c r="U598" s="348"/>
      <c r="V598" s="348"/>
      <c r="W598" s="348"/>
      <c r="X598" s="348"/>
      <c r="Y598" s="348"/>
      <c r="Z598" s="348"/>
    </row>
    <row r="599" ht="14.25" customHeight="1">
      <c r="A599" s="348"/>
      <c r="B599" s="348"/>
      <c r="C599" s="348"/>
      <c r="D599" s="348"/>
      <c r="E599" s="348"/>
      <c r="F599" s="348"/>
      <c r="G599" s="348"/>
      <c r="H599" s="348"/>
      <c r="I599" s="348"/>
      <c r="J599" s="348"/>
      <c r="K599" s="348"/>
      <c r="L599" s="348"/>
      <c r="M599" s="348"/>
      <c r="N599" s="348"/>
      <c r="O599" s="348"/>
      <c r="P599" s="348"/>
      <c r="Q599" s="348"/>
      <c r="R599" s="348"/>
      <c r="S599" s="348"/>
      <c r="T599" s="348"/>
      <c r="U599" s="348"/>
      <c r="V599" s="348"/>
      <c r="W599" s="348"/>
      <c r="X599" s="348"/>
      <c r="Y599" s="348"/>
      <c r="Z599" s="348"/>
    </row>
    <row r="600" ht="14.25" customHeight="1">
      <c r="A600" s="348"/>
      <c r="B600" s="348"/>
      <c r="C600" s="348"/>
      <c r="D600" s="348"/>
      <c r="E600" s="348"/>
      <c r="F600" s="348"/>
      <c r="G600" s="348"/>
      <c r="H600" s="348"/>
      <c r="I600" s="348"/>
      <c r="J600" s="348"/>
      <c r="K600" s="348"/>
      <c r="L600" s="348"/>
      <c r="M600" s="348"/>
      <c r="N600" s="348"/>
      <c r="O600" s="348"/>
      <c r="P600" s="348"/>
      <c r="Q600" s="348"/>
      <c r="R600" s="348"/>
      <c r="S600" s="348"/>
      <c r="T600" s="348"/>
      <c r="U600" s="348"/>
      <c r="V600" s="348"/>
      <c r="W600" s="348"/>
      <c r="X600" s="348"/>
      <c r="Y600" s="348"/>
      <c r="Z600" s="348"/>
    </row>
    <row r="601" ht="14.25" customHeight="1">
      <c r="A601" s="348"/>
      <c r="B601" s="348"/>
      <c r="C601" s="348"/>
      <c r="D601" s="348"/>
      <c r="E601" s="348"/>
      <c r="F601" s="348"/>
      <c r="G601" s="348"/>
      <c r="H601" s="348"/>
      <c r="I601" s="348"/>
      <c r="J601" s="348"/>
      <c r="K601" s="348"/>
      <c r="L601" s="348"/>
      <c r="M601" s="348"/>
      <c r="N601" s="348"/>
      <c r="O601" s="348"/>
      <c r="P601" s="348"/>
      <c r="Q601" s="348"/>
      <c r="R601" s="348"/>
      <c r="S601" s="348"/>
      <c r="T601" s="348"/>
      <c r="U601" s="348"/>
      <c r="V601" s="348"/>
      <c r="W601" s="348"/>
      <c r="X601" s="348"/>
      <c r="Y601" s="348"/>
      <c r="Z601" s="348"/>
    </row>
    <row r="602" ht="14.25" customHeight="1">
      <c r="A602" s="348"/>
      <c r="B602" s="348"/>
      <c r="C602" s="348"/>
      <c r="D602" s="348"/>
      <c r="E602" s="348"/>
      <c r="F602" s="348"/>
      <c r="G602" s="348"/>
      <c r="H602" s="348"/>
      <c r="I602" s="348"/>
      <c r="J602" s="348"/>
      <c r="K602" s="348"/>
      <c r="L602" s="348"/>
      <c r="M602" s="348"/>
      <c r="N602" s="348"/>
      <c r="O602" s="348"/>
      <c r="P602" s="348"/>
      <c r="Q602" s="348"/>
      <c r="R602" s="348"/>
      <c r="S602" s="348"/>
      <c r="T602" s="348"/>
      <c r="U602" s="348"/>
      <c r="V602" s="348"/>
      <c r="W602" s="348"/>
      <c r="X602" s="348"/>
      <c r="Y602" s="348"/>
      <c r="Z602" s="348"/>
    </row>
    <row r="603" ht="14.25" customHeight="1">
      <c r="A603" s="348"/>
      <c r="B603" s="348"/>
      <c r="C603" s="348"/>
      <c r="D603" s="348"/>
      <c r="E603" s="348"/>
      <c r="F603" s="348"/>
      <c r="G603" s="348"/>
      <c r="H603" s="348"/>
      <c r="I603" s="348"/>
      <c r="J603" s="348"/>
      <c r="K603" s="348"/>
      <c r="L603" s="348"/>
      <c r="M603" s="348"/>
      <c r="N603" s="348"/>
      <c r="O603" s="348"/>
      <c r="P603" s="348"/>
      <c r="Q603" s="348"/>
      <c r="R603" s="348"/>
      <c r="S603" s="348"/>
      <c r="T603" s="348"/>
      <c r="U603" s="348"/>
      <c r="V603" s="348"/>
      <c r="W603" s="348"/>
      <c r="X603" s="348"/>
      <c r="Y603" s="348"/>
      <c r="Z603" s="348"/>
    </row>
    <row r="604" ht="14.25" customHeight="1">
      <c r="A604" s="348"/>
      <c r="B604" s="348"/>
      <c r="C604" s="348"/>
      <c r="D604" s="348"/>
      <c r="E604" s="348"/>
      <c r="F604" s="348"/>
      <c r="G604" s="348"/>
      <c r="H604" s="348"/>
      <c r="I604" s="348"/>
      <c r="J604" s="348"/>
      <c r="K604" s="348"/>
      <c r="L604" s="348"/>
      <c r="M604" s="348"/>
      <c r="N604" s="348"/>
      <c r="O604" s="348"/>
      <c r="P604" s="348"/>
      <c r="Q604" s="348"/>
      <c r="R604" s="348"/>
      <c r="S604" s="348"/>
      <c r="T604" s="348"/>
      <c r="U604" s="348"/>
      <c r="V604" s="348"/>
      <c r="W604" s="348"/>
      <c r="X604" s="348"/>
      <c r="Y604" s="348"/>
      <c r="Z604" s="348"/>
    </row>
    <row r="605" ht="14.25" customHeight="1">
      <c r="A605" s="348"/>
      <c r="B605" s="348"/>
      <c r="C605" s="348"/>
      <c r="D605" s="348"/>
      <c r="E605" s="348"/>
      <c r="F605" s="348"/>
      <c r="G605" s="348"/>
      <c r="H605" s="348"/>
      <c r="I605" s="348"/>
      <c r="J605" s="348"/>
      <c r="K605" s="348"/>
      <c r="L605" s="348"/>
      <c r="M605" s="348"/>
      <c r="N605" s="348"/>
      <c r="O605" s="348"/>
      <c r="P605" s="348"/>
      <c r="Q605" s="348"/>
      <c r="R605" s="348"/>
      <c r="S605" s="348"/>
      <c r="T605" s="348"/>
      <c r="U605" s="348"/>
      <c r="V605" s="348"/>
      <c r="W605" s="348"/>
      <c r="X605" s="348"/>
      <c r="Y605" s="348"/>
      <c r="Z605" s="348"/>
    </row>
    <row r="606" ht="14.25" customHeight="1">
      <c r="A606" s="348"/>
      <c r="B606" s="348"/>
      <c r="C606" s="348"/>
      <c r="D606" s="348"/>
      <c r="E606" s="348"/>
      <c r="F606" s="348"/>
      <c r="G606" s="348"/>
      <c r="H606" s="348"/>
      <c r="I606" s="348"/>
      <c r="J606" s="348"/>
      <c r="K606" s="348"/>
      <c r="L606" s="348"/>
      <c r="M606" s="348"/>
      <c r="N606" s="348"/>
      <c r="O606" s="348"/>
      <c r="P606" s="348"/>
      <c r="Q606" s="348"/>
      <c r="R606" s="348"/>
      <c r="S606" s="348"/>
      <c r="T606" s="348"/>
      <c r="U606" s="348"/>
      <c r="V606" s="348"/>
      <c r="W606" s="348"/>
      <c r="X606" s="348"/>
      <c r="Y606" s="348"/>
      <c r="Z606" s="348"/>
    </row>
    <row r="607" ht="14.25" customHeight="1">
      <c r="A607" s="348"/>
      <c r="B607" s="348"/>
      <c r="C607" s="348"/>
      <c r="D607" s="348"/>
      <c r="E607" s="348"/>
      <c r="F607" s="348"/>
      <c r="G607" s="348"/>
      <c r="H607" s="348"/>
      <c r="I607" s="348"/>
      <c r="J607" s="348"/>
      <c r="K607" s="348"/>
      <c r="L607" s="348"/>
      <c r="M607" s="348"/>
      <c r="N607" s="348"/>
      <c r="O607" s="348"/>
      <c r="P607" s="348"/>
      <c r="Q607" s="348"/>
      <c r="R607" s="348"/>
      <c r="S607" s="348"/>
      <c r="T607" s="348"/>
      <c r="U607" s="348"/>
      <c r="V607" s="348"/>
      <c r="W607" s="348"/>
      <c r="X607" s="348"/>
      <c r="Y607" s="348"/>
      <c r="Z607" s="348"/>
    </row>
    <row r="608" ht="14.25" customHeight="1">
      <c r="A608" s="348"/>
      <c r="B608" s="348"/>
      <c r="C608" s="348"/>
      <c r="D608" s="348"/>
      <c r="E608" s="348"/>
      <c r="F608" s="348"/>
      <c r="G608" s="348"/>
      <c r="H608" s="348"/>
      <c r="I608" s="348"/>
      <c r="J608" s="348"/>
      <c r="K608" s="348"/>
      <c r="L608" s="348"/>
      <c r="M608" s="348"/>
      <c r="N608" s="348"/>
      <c r="O608" s="348"/>
      <c r="P608" s="348"/>
      <c r="Q608" s="348"/>
      <c r="R608" s="348"/>
      <c r="S608" s="348"/>
      <c r="T608" s="348"/>
      <c r="U608" s="348"/>
      <c r="V608" s="348"/>
      <c r="W608" s="348"/>
      <c r="X608" s="348"/>
      <c r="Y608" s="348"/>
      <c r="Z608" s="348"/>
    </row>
    <row r="609" ht="14.25" customHeight="1">
      <c r="A609" s="348"/>
      <c r="B609" s="348"/>
      <c r="C609" s="348"/>
      <c r="D609" s="348"/>
      <c r="E609" s="348"/>
      <c r="F609" s="348"/>
      <c r="G609" s="348"/>
      <c r="H609" s="348"/>
      <c r="I609" s="348"/>
      <c r="J609" s="348"/>
      <c r="K609" s="348"/>
      <c r="L609" s="348"/>
      <c r="M609" s="348"/>
      <c r="N609" s="348"/>
      <c r="O609" s="348"/>
      <c r="P609" s="348"/>
      <c r="Q609" s="348"/>
      <c r="R609" s="348"/>
      <c r="S609" s="348"/>
      <c r="T609" s="348"/>
      <c r="U609" s="348"/>
      <c r="V609" s="348"/>
      <c r="W609" s="348"/>
      <c r="X609" s="348"/>
      <c r="Y609" s="348"/>
      <c r="Z609" s="348"/>
    </row>
    <row r="610" ht="14.25" customHeight="1">
      <c r="A610" s="348"/>
      <c r="B610" s="348"/>
      <c r="C610" s="348"/>
      <c r="D610" s="348"/>
      <c r="E610" s="348"/>
      <c r="F610" s="348"/>
      <c r="G610" s="348"/>
      <c r="H610" s="348"/>
      <c r="I610" s="348"/>
      <c r="J610" s="348"/>
      <c r="K610" s="348"/>
      <c r="L610" s="348"/>
      <c r="M610" s="348"/>
      <c r="N610" s="348"/>
      <c r="O610" s="348"/>
      <c r="P610" s="348"/>
      <c r="Q610" s="348"/>
      <c r="R610" s="348"/>
      <c r="S610" s="348"/>
      <c r="T610" s="348"/>
      <c r="U610" s="348"/>
      <c r="V610" s="348"/>
      <c r="W610" s="348"/>
      <c r="X610" s="348"/>
      <c r="Y610" s="348"/>
      <c r="Z610" s="348"/>
    </row>
    <row r="611" ht="14.25" customHeight="1">
      <c r="A611" s="348"/>
      <c r="B611" s="348"/>
      <c r="C611" s="348"/>
      <c r="D611" s="348"/>
      <c r="E611" s="348"/>
      <c r="F611" s="348"/>
      <c r="G611" s="348"/>
      <c r="H611" s="348"/>
      <c r="I611" s="348"/>
      <c r="J611" s="348"/>
      <c r="K611" s="348"/>
      <c r="L611" s="348"/>
      <c r="M611" s="348"/>
      <c r="N611" s="348"/>
      <c r="O611" s="348"/>
      <c r="P611" s="348"/>
      <c r="Q611" s="348"/>
      <c r="R611" s="348"/>
      <c r="S611" s="348"/>
      <c r="T611" s="348"/>
      <c r="U611" s="348"/>
      <c r="V611" s="348"/>
      <c r="W611" s="348"/>
      <c r="X611" s="348"/>
      <c r="Y611" s="348"/>
      <c r="Z611" s="348"/>
    </row>
    <row r="612" ht="14.25" customHeight="1">
      <c r="A612" s="348"/>
      <c r="B612" s="348"/>
      <c r="C612" s="348"/>
      <c r="D612" s="348"/>
      <c r="E612" s="348"/>
      <c r="F612" s="348"/>
      <c r="G612" s="348"/>
      <c r="H612" s="348"/>
      <c r="I612" s="348"/>
      <c r="J612" s="348"/>
      <c r="K612" s="348"/>
      <c r="L612" s="348"/>
      <c r="M612" s="348"/>
      <c r="N612" s="348"/>
      <c r="O612" s="348"/>
      <c r="P612" s="348"/>
      <c r="Q612" s="348"/>
      <c r="R612" s="348"/>
      <c r="S612" s="348"/>
      <c r="T612" s="348"/>
      <c r="U612" s="348"/>
      <c r="V612" s="348"/>
      <c r="W612" s="348"/>
      <c r="X612" s="348"/>
      <c r="Y612" s="348"/>
      <c r="Z612" s="348"/>
    </row>
    <row r="613" ht="14.25" customHeight="1">
      <c r="A613" s="348"/>
      <c r="B613" s="348"/>
      <c r="C613" s="348"/>
      <c r="D613" s="348"/>
      <c r="E613" s="348"/>
      <c r="F613" s="348"/>
      <c r="G613" s="348"/>
      <c r="H613" s="348"/>
      <c r="I613" s="348"/>
      <c r="J613" s="348"/>
      <c r="K613" s="348"/>
      <c r="L613" s="348"/>
      <c r="M613" s="348"/>
      <c r="N613" s="348"/>
      <c r="O613" s="348"/>
      <c r="P613" s="348"/>
      <c r="Q613" s="348"/>
      <c r="R613" s="348"/>
      <c r="S613" s="348"/>
      <c r="T613" s="348"/>
      <c r="U613" s="348"/>
      <c r="V613" s="348"/>
      <c r="W613" s="348"/>
      <c r="X613" s="348"/>
      <c r="Y613" s="348"/>
      <c r="Z613" s="348"/>
    </row>
    <row r="614" ht="14.25" customHeight="1">
      <c r="A614" s="348"/>
      <c r="B614" s="348"/>
      <c r="C614" s="348"/>
      <c r="D614" s="348"/>
      <c r="E614" s="348"/>
      <c r="F614" s="348"/>
      <c r="G614" s="348"/>
      <c r="H614" s="348"/>
      <c r="I614" s="348"/>
      <c r="J614" s="348"/>
      <c r="K614" s="348"/>
      <c r="L614" s="348"/>
      <c r="M614" s="348"/>
      <c r="N614" s="348"/>
      <c r="O614" s="348"/>
      <c r="P614" s="348"/>
      <c r="Q614" s="348"/>
      <c r="R614" s="348"/>
      <c r="S614" s="348"/>
      <c r="T614" s="348"/>
      <c r="U614" s="348"/>
      <c r="V614" s="348"/>
      <c r="W614" s="348"/>
      <c r="X614" s="348"/>
      <c r="Y614" s="348"/>
      <c r="Z614" s="348"/>
    </row>
    <row r="615" ht="14.25" customHeight="1">
      <c r="A615" s="348"/>
      <c r="B615" s="348"/>
      <c r="C615" s="348"/>
      <c r="D615" s="348"/>
      <c r="E615" s="348"/>
      <c r="F615" s="348"/>
      <c r="G615" s="348"/>
      <c r="H615" s="348"/>
      <c r="I615" s="348"/>
      <c r="J615" s="348"/>
      <c r="K615" s="348"/>
      <c r="L615" s="348"/>
      <c r="M615" s="348"/>
      <c r="N615" s="348"/>
      <c r="O615" s="348"/>
      <c r="P615" s="348"/>
      <c r="Q615" s="348"/>
      <c r="R615" s="348"/>
      <c r="S615" s="348"/>
      <c r="T615" s="348"/>
      <c r="U615" s="348"/>
      <c r="V615" s="348"/>
      <c r="W615" s="348"/>
      <c r="X615" s="348"/>
      <c r="Y615" s="348"/>
      <c r="Z615" s="348"/>
    </row>
    <row r="616" ht="14.25" customHeight="1">
      <c r="A616" s="348"/>
      <c r="B616" s="348"/>
      <c r="C616" s="348"/>
      <c r="D616" s="348"/>
      <c r="E616" s="348"/>
      <c r="F616" s="348"/>
      <c r="G616" s="348"/>
      <c r="H616" s="348"/>
      <c r="I616" s="348"/>
      <c r="J616" s="348"/>
      <c r="K616" s="348"/>
      <c r="L616" s="348"/>
      <c r="M616" s="348"/>
      <c r="N616" s="348"/>
      <c r="O616" s="348"/>
      <c r="P616" s="348"/>
      <c r="Q616" s="348"/>
      <c r="R616" s="348"/>
      <c r="S616" s="348"/>
      <c r="T616" s="348"/>
      <c r="U616" s="348"/>
      <c r="V616" s="348"/>
      <c r="W616" s="348"/>
      <c r="X616" s="348"/>
      <c r="Y616" s="348"/>
      <c r="Z616" s="348"/>
    </row>
    <row r="617" ht="14.25" customHeight="1">
      <c r="A617" s="348"/>
      <c r="B617" s="348"/>
      <c r="C617" s="348"/>
      <c r="D617" s="348"/>
      <c r="E617" s="348"/>
      <c r="F617" s="348"/>
      <c r="G617" s="348"/>
      <c r="H617" s="348"/>
      <c r="I617" s="348"/>
      <c r="J617" s="348"/>
      <c r="K617" s="348"/>
      <c r="L617" s="348"/>
      <c r="M617" s="348"/>
      <c r="N617" s="348"/>
      <c r="O617" s="348"/>
      <c r="P617" s="348"/>
      <c r="Q617" s="348"/>
      <c r="R617" s="348"/>
      <c r="S617" s="348"/>
      <c r="T617" s="348"/>
      <c r="U617" s="348"/>
      <c r="V617" s="348"/>
      <c r="W617" s="348"/>
      <c r="X617" s="348"/>
      <c r="Y617" s="348"/>
      <c r="Z617" s="348"/>
    </row>
    <row r="618" ht="14.25" customHeight="1">
      <c r="A618" s="348"/>
      <c r="B618" s="348"/>
      <c r="C618" s="348"/>
      <c r="D618" s="348"/>
      <c r="E618" s="348"/>
      <c r="F618" s="348"/>
      <c r="G618" s="348"/>
      <c r="H618" s="348"/>
      <c r="I618" s="348"/>
      <c r="J618" s="348"/>
      <c r="K618" s="348"/>
      <c r="L618" s="348"/>
      <c r="M618" s="348"/>
      <c r="N618" s="348"/>
      <c r="O618" s="348"/>
      <c r="P618" s="348"/>
      <c r="Q618" s="348"/>
      <c r="R618" s="348"/>
      <c r="S618" s="348"/>
      <c r="T618" s="348"/>
      <c r="U618" s="348"/>
      <c r="V618" s="348"/>
      <c r="W618" s="348"/>
      <c r="X618" s="348"/>
      <c r="Y618" s="348"/>
      <c r="Z618" s="348"/>
    </row>
    <row r="619" ht="14.25" customHeight="1">
      <c r="A619" s="348"/>
      <c r="B619" s="348"/>
      <c r="C619" s="348"/>
      <c r="D619" s="348"/>
      <c r="E619" s="348"/>
      <c r="F619" s="348"/>
      <c r="G619" s="348"/>
      <c r="H619" s="348"/>
      <c r="I619" s="348"/>
      <c r="J619" s="348"/>
      <c r="K619" s="348"/>
      <c r="L619" s="348"/>
      <c r="M619" s="348"/>
      <c r="N619" s="348"/>
      <c r="O619" s="348"/>
      <c r="P619" s="348"/>
      <c r="Q619" s="348"/>
      <c r="R619" s="348"/>
      <c r="S619" s="348"/>
      <c r="T619" s="348"/>
      <c r="U619" s="348"/>
      <c r="V619" s="348"/>
      <c r="W619" s="348"/>
      <c r="X619" s="348"/>
      <c r="Y619" s="348"/>
      <c r="Z619" s="348"/>
    </row>
    <row r="620" ht="14.25" customHeight="1">
      <c r="A620" s="348"/>
      <c r="B620" s="348"/>
      <c r="C620" s="348"/>
      <c r="D620" s="348"/>
      <c r="E620" s="348"/>
      <c r="F620" s="348"/>
      <c r="G620" s="348"/>
      <c r="H620" s="348"/>
      <c r="I620" s="348"/>
      <c r="J620" s="348"/>
      <c r="K620" s="348"/>
      <c r="L620" s="348"/>
      <c r="M620" s="348"/>
      <c r="N620" s="348"/>
      <c r="O620" s="348"/>
      <c r="P620" s="348"/>
      <c r="Q620" s="348"/>
      <c r="R620" s="348"/>
      <c r="S620" s="348"/>
      <c r="T620" s="348"/>
      <c r="U620" s="348"/>
      <c r="V620" s="348"/>
      <c r="W620" s="348"/>
      <c r="X620" s="348"/>
      <c r="Y620" s="348"/>
      <c r="Z620" s="348"/>
    </row>
    <row r="621" ht="14.25" customHeight="1">
      <c r="A621" s="348"/>
      <c r="B621" s="348"/>
      <c r="C621" s="348"/>
      <c r="D621" s="348"/>
      <c r="E621" s="348"/>
      <c r="F621" s="348"/>
      <c r="G621" s="348"/>
      <c r="H621" s="348"/>
      <c r="I621" s="348"/>
      <c r="J621" s="348"/>
      <c r="K621" s="348"/>
      <c r="L621" s="348"/>
      <c r="M621" s="348"/>
      <c r="N621" s="348"/>
      <c r="O621" s="348"/>
      <c r="P621" s="348"/>
      <c r="Q621" s="348"/>
      <c r="R621" s="348"/>
      <c r="S621" s="348"/>
      <c r="T621" s="348"/>
      <c r="U621" s="348"/>
      <c r="V621" s="348"/>
      <c r="W621" s="348"/>
      <c r="X621" s="348"/>
      <c r="Y621" s="348"/>
      <c r="Z621" s="348"/>
    </row>
    <row r="622" ht="14.25" customHeight="1">
      <c r="A622" s="348"/>
      <c r="B622" s="348"/>
      <c r="C622" s="348"/>
      <c r="D622" s="348"/>
      <c r="E622" s="348"/>
      <c r="F622" s="348"/>
      <c r="G622" s="348"/>
      <c r="H622" s="348"/>
      <c r="I622" s="348"/>
      <c r="J622" s="348"/>
      <c r="K622" s="348"/>
      <c r="L622" s="348"/>
      <c r="M622" s="348"/>
      <c r="N622" s="348"/>
      <c r="O622" s="348"/>
      <c r="P622" s="348"/>
      <c r="Q622" s="348"/>
      <c r="R622" s="348"/>
      <c r="S622" s="348"/>
      <c r="T622" s="348"/>
      <c r="U622" s="348"/>
      <c r="V622" s="348"/>
      <c r="W622" s="348"/>
      <c r="X622" s="348"/>
      <c r="Y622" s="348"/>
      <c r="Z622" s="348"/>
    </row>
    <row r="623" ht="14.25" customHeight="1">
      <c r="A623" s="348"/>
      <c r="B623" s="348"/>
      <c r="C623" s="348"/>
      <c r="D623" s="348"/>
      <c r="E623" s="348"/>
      <c r="F623" s="348"/>
      <c r="G623" s="348"/>
      <c r="H623" s="348"/>
      <c r="I623" s="348"/>
      <c r="J623" s="348"/>
      <c r="K623" s="348"/>
      <c r="L623" s="348"/>
      <c r="M623" s="348"/>
      <c r="N623" s="348"/>
      <c r="O623" s="348"/>
      <c r="P623" s="348"/>
      <c r="Q623" s="348"/>
      <c r="R623" s="348"/>
      <c r="S623" s="348"/>
      <c r="T623" s="348"/>
      <c r="U623" s="348"/>
      <c r="V623" s="348"/>
      <c r="W623" s="348"/>
      <c r="X623" s="348"/>
      <c r="Y623" s="348"/>
      <c r="Z623" s="348"/>
    </row>
    <row r="624" ht="14.25" customHeight="1">
      <c r="A624" s="348"/>
      <c r="B624" s="348"/>
      <c r="C624" s="348"/>
      <c r="D624" s="348"/>
      <c r="E624" s="348"/>
      <c r="F624" s="348"/>
      <c r="G624" s="348"/>
      <c r="H624" s="348"/>
      <c r="I624" s="348"/>
      <c r="J624" s="348"/>
      <c r="K624" s="348"/>
      <c r="L624" s="348"/>
      <c r="M624" s="348"/>
      <c r="N624" s="348"/>
      <c r="O624" s="348"/>
      <c r="P624" s="348"/>
      <c r="Q624" s="348"/>
      <c r="R624" s="348"/>
      <c r="S624" s="348"/>
      <c r="T624" s="348"/>
      <c r="U624" s="348"/>
      <c r="V624" s="348"/>
      <c r="W624" s="348"/>
      <c r="X624" s="348"/>
      <c r="Y624" s="348"/>
      <c r="Z624" s="348"/>
    </row>
    <row r="625" ht="14.25" customHeight="1">
      <c r="A625" s="348"/>
      <c r="B625" s="348"/>
      <c r="C625" s="348"/>
      <c r="D625" s="348"/>
      <c r="E625" s="348"/>
      <c r="F625" s="348"/>
      <c r="G625" s="348"/>
      <c r="H625" s="348"/>
      <c r="I625" s="348"/>
      <c r="J625" s="348"/>
      <c r="K625" s="348"/>
      <c r="L625" s="348"/>
      <c r="M625" s="348"/>
      <c r="N625" s="348"/>
      <c r="O625" s="348"/>
      <c r="P625" s="348"/>
      <c r="Q625" s="348"/>
      <c r="R625" s="348"/>
      <c r="S625" s="348"/>
      <c r="T625" s="348"/>
      <c r="U625" s="348"/>
      <c r="V625" s="348"/>
      <c r="W625" s="348"/>
      <c r="X625" s="348"/>
      <c r="Y625" s="348"/>
      <c r="Z625" s="348"/>
    </row>
    <row r="626" ht="14.25" customHeight="1">
      <c r="A626" s="348"/>
      <c r="B626" s="348"/>
      <c r="C626" s="348"/>
      <c r="D626" s="348"/>
      <c r="E626" s="348"/>
      <c r="F626" s="348"/>
      <c r="G626" s="348"/>
      <c r="H626" s="348"/>
      <c r="I626" s="348"/>
      <c r="J626" s="348"/>
      <c r="K626" s="348"/>
      <c r="L626" s="348"/>
      <c r="M626" s="348"/>
      <c r="N626" s="348"/>
      <c r="O626" s="348"/>
      <c r="P626" s="348"/>
      <c r="Q626" s="348"/>
      <c r="R626" s="348"/>
      <c r="S626" s="348"/>
      <c r="T626" s="348"/>
      <c r="U626" s="348"/>
      <c r="V626" s="348"/>
      <c r="W626" s="348"/>
      <c r="X626" s="348"/>
      <c r="Y626" s="348"/>
      <c r="Z626" s="348"/>
    </row>
    <row r="627" ht="14.25" customHeight="1">
      <c r="A627" s="348"/>
      <c r="B627" s="348"/>
      <c r="C627" s="348"/>
      <c r="D627" s="348"/>
      <c r="E627" s="348"/>
      <c r="F627" s="348"/>
      <c r="G627" s="348"/>
      <c r="H627" s="348"/>
      <c r="I627" s="348"/>
      <c r="J627" s="348"/>
      <c r="K627" s="348"/>
      <c r="L627" s="348"/>
      <c r="M627" s="348"/>
      <c r="N627" s="348"/>
      <c r="O627" s="348"/>
      <c r="P627" s="348"/>
      <c r="Q627" s="348"/>
      <c r="R627" s="348"/>
      <c r="S627" s="348"/>
      <c r="T627" s="348"/>
      <c r="U627" s="348"/>
      <c r="V627" s="348"/>
      <c r="W627" s="348"/>
      <c r="X627" s="348"/>
      <c r="Y627" s="348"/>
      <c r="Z627" s="348"/>
    </row>
    <row r="628" ht="14.25" customHeight="1">
      <c r="A628" s="348"/>
      <c r="B628" s="348"/>
      <c r="C628" s="348"/>
      <c r="D628" s="348"/>
      <c r="E628" s="348"/>
      <c r="F628" s="348"/>
      <c r="G628" s="348"/>
      <c r="H628" s="348"/>
      <c r="I628" s="348"/>
      <c r="J628" s="348"/>
      <c r="K628" s="348"/>
      <c r="L628" s="348"/>
      <c r="M628" s="348"/>
      <c r="N628" s="348"/>
      <c r="O628" s="348"/>
      <c r="P628" s="348"/>
      <c r="Q628" s="348"/>
      <c r="R628" s="348"/>
      <c r="S628" s="348"/>
      <c r="T628" s="348"/>
      <c r="U628" s="348"/>
      <c r="V628" s="348"/>
      <c r="W628" s="348"/>
      <c r="X628" s="348"/>
      <c r="Y628" s="348"/>
      <c r="Z628" s="348"/>
    </row>
    <row r="629" ht="14.25" customHeight="1">
      <c r="A629" s="348"/>
      <c r="B629" s="348"/>
      <c r="C629" s="348"/>
      <c r="D629" s="348"/>
      <c r="E629" s="348"/>
      <c r="F629" s="348"/>
      <c r="G629" s="348"/>
      <c r="H629" s="348"/>
      <c r="I629" s="348"/>
      <c r="J629" s="348"/>
      <c r="K629" s="348"/>
      <c r="L629" s="348"/>
      <c r="M629" s="348"/>
      <c r="N629" s="348"/>
      <c r="O629" s="348"/>
      <c r="P629" s="348"/>
      <c r="Q629" s="348"/>
      <c r="R629" s="348"/>
      <c r="S629" s="348"/>
      <c r="T629" s="348"/>
      <c r="U629" s="348"/>
      <c r="V629" s="348"/>
      <c r="W629" s="348"/>
      <c r="X629" s="348"/>
      <c r="Y629" s="348"/>
      <c r="Z629" s="348"/>
    </row>
    <row r="630" ht="14.25" customHeight="1">
      <c r="A630" s="348"/>
      <c r="B630" s="348"/>
      <c r="C630" s="348"/>
      <c r="D630" s="348"/>
      <c r="E630" s="348"/>
      <c r="F630" s="348"/>
      <c r="G630" s="348"/>
      <c r="H630" s="348"/>
      <c r="I630" s="348"/>
      <c r="J630" s="348"/>
      <c r="K630" s="348"/>
      <c r="L630" s="348"/>
      <c r="M630" s="348"/>
      <c r="N630" s="348"/>
      <c r="O630" s="348"/>
      <c r="P630" s="348"/>
      <c r="Q630" s="348"/>
      <c r="R630" s="348"/>
      <c r="S630" s="348"/>
      <c r="T630" s="348"/>
      <c r="U630" s="348"/>
      <c r="V630" s="348"/>
      <c r="W630" s="348"/>
      <c r="X630" s="348"/>
      <c r="Y630" s="348"/>
      <c r="Z630" s="348"/>
    </row>
    <row r="631" ht="14.25" customHeight="1">
      <c r="A631" s="348"/>
      <c r="B631" s="348"/>
      <c r="C631" s="348"/>
      <c r="D631" s="348"/>
      <c r="E631" s="348"/>
      <c r="F631" s="348"/>
      <c r="G631" s="348"/>
      <c r="H631" s="348"/>
      <c r="I631" s="348"/>
      <c r="J631" s="348"/>
      <c r="K631" s="348"/>
      <c r="L631" s="348"/>
      <c r="M631" s="348"/>
      <c r="N631" s="348"/>
      <c r="O631" s="348"/>
      <c r="P631" s="348"/>
      <c r="Q631" s="348"/>
      <c r="R631" s="348"/>
      <c r="S631" s="348"/>
      <c r="T631" s="348"/>
      <c r="U631" s="348"/>
      <c r="V631" s="348"/>
      <c r="W631" s="348"/>
      <c r="X631" s="348"/>
      <c r="Y631" s="348"/>
      <c r="Z631" s="348"/>
    </row>
    <row r="632" ht="14.25" customHeight="1">
      <c r="A632" s="348"/>
      <c r="B632" s="348"/>
      <c r="C632" s="348"/>
      <c r="D632" s="348"/>
      <c r="E632" s="348"/>
      <c r="F632" s="348"/>
      <c r="G632" s="348"/>
      <c r="H632" s="348"/>
      <c r="I632" s="348"/>
      <c r="J632" s="348"/>
      <c r="K632" s="348"/>
      <c r="L632" s="348"/>
      <c r="M632" s="348"/>
      <c r="N632" s="348"/>
      <c r="O632" s="348"/>
      <c r="P632" s="348"/>
      <c r="Q632" s="348"/>
      <c r="R632" s="348"/>
      <c r="S632" s="348"/>
      <c r="T632" s="348"/>
      <c r="U632" s="348"/>
      <c r="V632" s="348"/>
      <c r="W632" s="348"/>
      <c r="X632" s="348"/>
      <c r="Y632" s="348"/>
      <c r="Z632" s="348"/>
    </row>
    <row r="633" ht="14.25" customHeight="1">
      <c r="A633" s="348"/>
      <c r="B633" s="348"/>
      <c r="C633" s="348"/>
      <c r="D633" s="348"/>
      <c r="E633" s="348"/>
      <c r="F633" s="348"/>
      <c r="G633" s="348"/>
      <c r="H633" s="348"/>
      <c r="I633" s="348"/>
      <c r="J633" s="348"/>
      <c r="K633" s="348"/>
      <c r="L633" s="348"/>
      <c r="M633" s="348"/>
      <c r="N633" s="348"/>
      <c r="O633" s="348"/>
      <c r="P633" s="348"/>
      <c r="Q633" s="348"/>
      <c r="R633" s="348"/>
      <c r="S633" s="348"/>
      <c r="T633" s="348"/>
      <c r="U633" s="348"/>
      <c r="V633" s="348"/>
      <c r="W633" s="348"/>
      <c r="X633" s="348"/>
      <c r="Y633" s="348"/>
      <c r="Z633" s="348"/>
    </row>
    <row r="634" ht="14.25" customHeight="1">
      <c r="A634" s="348"/>
      <c r="B634" s="348"/>
      <c r="C634" s="348"/>
      <c r="D634" s="348"/>
      <c r="E634" s="348"/>
      <c r="F634" s="348"/>
      <c r="G634" s="348"/>
      <c r="H634" s="348"/>
      <c r="I634" s="348"/>
      <c r="J634" s="348"/>
      <c r="K634" s="348"/>
      <c r="L634" s="348"/>
      <c r="M634" s="348"/>
      <c r="N634" s="348"/>
      <c r="O634" s="348"/>
      <c r="P634" s="348"/>
      <c r="Q634" s="348"/>
      <c r="R634" s="348"/>
      <c r="S634" s="348"/>
      <c r="T634" s="348"/>
      <c r="U634" s="348"/>
      <c r="V634" s="348"/>
      <c r="W634" s="348"/>
      <c r="X634" s="348"/>
      <c r="Y634" s="348"/>
      <c r="Z634" s="348"/>
    </row>
    <row r="635" ht="14.25" customHeight="1">
      <c r="A635" s="348"/>
      <c r="B635" s="348"/>
      <c r="C635" s="348"/>
      <c r="D635" s="348"/>
      <c r="E635" s="348"/>
      <c r="F635" s="348"/>
      <c r="G635" s="348"/>
      <c r="H635" s="348"/>
      <c r="I635" s="348"/>
      <c r="J635" s="348"/>
      <c r="K635" s="348"/>
      <c r="L635" s="348"/>
      <c r="M635" s="348"/>
      <c r="N635" s="348"/>
      <c r="O635" s="348"/>
      <c r="P635" s="348"/>
      <c r="Q635" s="348"/>
      <c r="R635" s="348"/>
      <c r="S635" s="348"/>
      <c r="T635" s="348"/>
      <c r="U635" s="348"/>
      <c r="V635" s="348"/>
      <c r="W635" s="348"/>
      <c r="X635" s="348"/>
      <c r="Y635" s="348"/>
      <c r="Z635" s="348"/>
    </row>
    <row r="636" ht="14.25" customHeight="1">
      <c r="A636" s="348"/>
      <c r="B636" s="348"/>
      <c r="C636" s="348"/>
      <c r="D636" s="348"/>
      <c r="E636" s="348"/>
      <c r="F636" s="348"/>
      <c r="G636" s="348"/>
      <c r="H636" s="348"/>
      <c r="I636" s="348"/>
      <c r="J636" s="348"/>
      <c r="K636" s="348"/>
      <c r="L636" s="348"/>
      <c r="M636" s="348"/>
      <c r="N636" s="348"/>
      <c r="O636" s="348"/>
      <c r="P636" s="348"/>
      <c r="Q636" s="348"/>
      <c r="R636" s="348"/>
      <c r="S636" s="348"/>
      <c r="T636" s="348"/>
      <c r="U636" s="348"/>
      <c r="V636" s="348"/>
      <c r="W636" s="348"/>
      <c r="X636" s="348"/>
      <c r="Y636" s="348"/>
      <c r="Z636" s="348"/>
    </row>
    <row r="637" ht="14.25" customHeight="1">
      <c r="A637" s="348"/>
      <c r="B637" s="348"/>
      <c r="C637" s="348"/>
      <c r="D637" s="348"/>
      <c r="E637" s="348"/>
      <c r="F637" s="348"/>
      <c r="G637" s="348"/>
      <c r="H637" s="348"/>
      <c r="I637" s="348"/>
      <c r="J637" s="348"/>
      <c r="K637" s="348"/>
      <c r="L637" s="348"/>
      <c r="M637" s="348"/>
      <c r="N637" s="348"/>
      <c r="O637" s="348"/>
      <c r="P637" s="348"/>
      <c r="Q637" s="348"/>
      <c r="R637" s="348"/>
      <c r="S637" s="348"/>
      <c r="T637" s="348"/>
      <c r="U637" s="348"/>
      <c r="V637" s="348"/>
      <c r="W637" s="348"/>
      <c r="X637" s="348"/>
      <c r="Y637" s="348"/>
      <c r="Z637" s="348"/>
    </row>
    <row r="638" ht="14.25" customHeight="1">
      <c r="A638" s="348"/>
      <c r="B638" s="348"/>
      <c r="C638" s="348"/>
      <c r="D638" s="348"/>
      <c r="E638" s="348"/>
      <c r="F638" s="348"/>
      <c r="G638" s="348"/>
      <c r="H638" s="348"/>
      <c r="I638" s="348"/>
      <c r="J638" s="348"/>
      <c r="K638" s="348"/>
      <c r="L638" s="348"/>
      <c r="M638" s="348"/>
      <c r="N638" s="348"/>
      <c r="O638" s="348"/>
      <c r="P638" s="348"/>
      <c r="Q638" s="348"/>
      <c r="R638" s="348"/>
      <c r="S638" s="348"/>
      <c r="T638" s="348"/>
      <c r="U638" s="348"/>
      <c r="V638" s="348"/>
      <c r="W638" s="348"/>
      <c r="X638" s="348"/>
      <c r="Y638" s="348"/>
      <c r="Z638" s="348"/>
    </row>
    <row r="639" ht="14.25" customHeight="1">
      <c r="A639" s="348"/>
      <c r="B639" s="348"/>
      <c r="C639" s="348"/>
      <c r="D639" s="348"/>
      <c r="E639" s="348"/>
      <c r="F639" s="348"/>
      <c r="G639" s="348"/>
      <c r="H639" s="348"/>
      <c r="I639" s="348"/>
      <c r="J639" s="348"/>
      <c r="K639" s="348"/>
      <c r="L639" s="348"/>
      <c r="M639" s="348"/>
      <c r="N639" s="348"/>
      <c r="O639" s="348"/>
      <c r="P639" s="348"/>
      <c r="Q639" s="348"/>
      <c r="R639" s="348"/>
      <c r="S639" s="348"/>
      <c r="T639" s="348"/>
      <c r="U639" s="348"/>
      <c r="V639" s="348"/>
      <c r="W639" s="348"/>
      <c r="X639" s="348"/>
      <c r="Y639" s="348"/>
      <c r="Z639" s="348"/>
    </row>
    <row r="640" ht="14.25" customHeight="1">
      <c r="A640" s="348"/>
      <c r="B640" s="348"/>
      <c r="C640" s="348"/>
      <c r="D640" s="348"/>
      <c r="E640" s="348"/>
      <c r="F640" s="348"/>
      <c r="G640" s="348"/>
      <c r="H640" s="348"/>
      <c r="I640" s="348"/>
      <c r="J640" s="348"/>
      <c r="K640" s="348"/>
      <c r="L640" s="348"/>
      <c r="M640" s="348"/>
      <c r="N640" s="348"/>
      <c r="O640" s="348"/>
      <c r="P640" s="348"/>
      <c r="Q640" s="348"/>
      <c r="R640" s="348"/>
      <c r="S640" s="348"/>
      <c r="T640" s="348"/>
      <c r="U640" s="348"/>
      <c r="V640" s="348"/>
      <c r="W640" s="348"/>
      <c r="X640" s="348"/>
      <c r="Y640" s="348"/>
      <c r="Z640" s="348"/>
    </row>
    <row r="641" ht="14.25" customHeight="1">
      <c r="A641" s="348"/>
      <c r="B641" s="348"/>
      <c r="C641" s="348"/>
      <c r="D641" s="348"/>
      <c r="E641" s="348"/>
      <c r="F641" s="348"/>
      <c r="G641" s="348"/>
      <c r="H641" s="348"/>
      <c r="I641" s="348"/>
      <c r="J641" s="348"/>
      <c r="K641" s="348"/>
      <c r="L641" s="348"/>
      <c r="M641" s="348"/>
      <c r="N641" s="348"/>
      <c r="O641" s="348"/>
      <c r="P641" s="348"/>
      <c r="Q641" s="348"/>
      <c r="R641" s="348"/>
      <c r="S641" s="348"/>
      <c r="T641" s="348"/>
      <c r="U641" s="348"/>
      <c r="V641" s="348"/>
      <c r="W641" s="348"/>
      <c r="X641" s="348"/>
      <c r="Y641" s="348"/>
      <c r="Z641" s="348"/>
    </row>
    <row r="642" ht="14.25" customHeight="1">
      <c r="A642" s="348"/>
      <c r="B642" s="348"/>
      <c r="C642" s="348"/>
      <c r="D642" s="348"/>
      <c r="E642" s="348"/>
      <c r="F642" s="348"/>
      <c r="G642" s="348"/>
      <c r="H642" s="348"/>
      <c r="I642" s="348"/>
      <c r="J642" s="348"/>
      <c r="K642" s="348"/>
      <c r="L642" s="348"/>
      <c r="M642" s="348"/>
      <c r="N642" s="348"/>
      <c r="O642" s="348"/>
      <c r="P642" s="348"/>
      <c r="Q642" s="348"/>
      <c r="R642" s="348"/>
      <c r="S642" s="348"/>
      <c r="T642" s="348"/>
      <c r="U642" s="348"/>
      <c r="V642" s="348"/>
      <c r="W642" s="348"/>
      <c r="X642" s="348"/>
      <c r="Y642" s="348"/>
      <c r="Z642" s="348"/>
    </row>
    <row r="643" ht="14.25" customHeight="1">
      <c r="A643" s="348"/>
      <c r="B643" s="348"/>
      <c r="C643" s="348"/>
      <c r="D643" s="348"/>
      <c r="E643" s="348"/>
      <c r="F643" s="348"/>
      <c r="G643" s="348"/>
      <c r="H643" s="348"/>
      <c r="I643" s="348"/>
      <c r="J643" s="348"/>
      <c r="K643" s="348"/>
      <c r="L643" s="348"/>
      <c r="M643" s="348"/>
      <c r="N643" s="348"/>
      <c r="O643" s="348"/>
      <c r="P643" s="348"/>
      <c r="Q643" s="348"/>
      <c r="R643" s="348"/>
      <c r="S643" s="348"/>
      <c r="T643" s="348"/>
      <c r="U643" s="348"/>
      <c r="V643" s="348"/>
      <c r="W643" s="348"/>
      <c r="X643" s="348"/>
      <c r="Y643" s="348"/>
      <c r="Z643" s="348"/>
    </row>
    <row r="644" ht="14.25" customHeight="1">
      <c r="A644" s="348"/>
      <c r="B644" s="348"/>
      <c r="C644" s="348"/>
      <c r="D644" s="348"/>
      <c r="E644" s="348"/>
      <c r="F644" s="348"/>
      <c r="G644" s="348"/>
      <c r="H644" s="348"/>
      <c r="I644" s="348"/>
      <c r="J644" s="348"/>
      <c r="K644" s="348"/>
      <c r="L644" s="348"/>
      <c r="M644" s="348"/>
      <c r="N644" s="348"/>
      <c r="O644" s="348"/>
      <c r="P644" s="348"/>
      <c r="Q644" s="348"/>
      <c r="R644" s="348"/>
      <c r="S644" s="348"/>
      <c r="T644" s="348"/>
      <c r="U644" s="348"/>
      <c r="V644" s="348"/>
      <c r="W644" s="348"/>
      <c r="X644" s="348"/>
      <c r="Y644" s="348"/>
      <c r="Z644" s="348"/>
    </row>
    <row r="645" ht="14.25" customHeight="1">
      <c r="A645" s="348"/>
      <c r="B645" s="348"/>
      <c r="C645" s="348"/>
      <c r="D645" s="348"/>
      <c r="E645" s="348"/>
      <c r="F645" s="348"/>
      <c r="G645" s="348"/>
      <c r="H645" s="348"/>
      <c r="I645" s="348"/>
      <c r="J645" s="348"/>
      <c r="K645" s="348"/>
      <c r="L645" s="348"/>
      <c r="M645" s="348"/>
      <c r="N645" s="348"/>
      <c r="O645" s="348"/>
      <c r="P645" s="348"/>
      <c r="Q645" s="348"/>
      <c r="R645" s="348"/>
      <c r="S645" s="348"/>
      <c r="T645" s="348"/>
      <c r="U645" s="348"/>
      <c r="V645" s="348"/>
      <c r="W645" s="348"/>
      <c r="X645" s="348"/>
      <c r="Y645" s="348"/>
      <c r="Z645" s="348"/>
    </row>
    <row r="646" ht="14.25" customHeight="1">
      <c r="A646" s="348"/>
      <c r="B646" s="348"/>
      <c r="C646" s="348"/>
      <c r="D646" s="348"/>
      <c r="E646" s="348"/>
      <c r="F646" s="348"/>
      <c r="G646" s="348"/>
      <c r="H646" s="348"/>
      <c r="I646" s="348"/>
      <c r="J646" s="348"/>
      <c r="K646" s="348"/>
      <c r="L646" s="348"/>
      <c r="M646" s="348"/>
      <c r="N646" s="348"/>
      <c r="O646" s="348"/>
      <c r="P646" s="348"/>
      <c r="Q646" s="348"/>
      <c r="R646" s="348"/>
      <c r="S646" s="348"/>
      <c r="T646" s="348"/>
      <c r="U646" s="348"/>
      <c r="V646" s="348"/>
      <c r="W646" s="348"/>
      <c r="X646" s="348"/>
      <c r="Y646" s="348"/>
      <c r="Z646" s="348"/>
    </row>
    <row r="647" ht="14.25" customHeight="1">
      <c r="A647" s="348"/>
      <c r="B647" s="348"/>
      <c r="C647" s="348"/>
      <c r="D647" s="348"/>
      <c r="E647" s="348"/>
      <c r="F647" s="348"/>
      <c r="G647" s="348"/>
      <c r="H647" s="348"/>
      <c r="I647" s="348"/>
      <c r="J647" s="348"/>
      <c r="K647" s="348"/>
      <c r="L647" s="348"/>
      <c r="M647" s="348"/>
      <c r="N647" s="348"/>
      <c r="O647" s="348"/>
      <c r="P647" s="348"/>
      <c r="Q647" s="348"/>
      <c r="R647" s="348"/>
      <c r="S647" s="348"/>
      <c r="T647" s="348"/>
      <c r="U647" s="348"/>
      <c r="V647" s="348"/>
      <c r="W647" s="348"/>
      <c r="X647" s="348"/>
      <c r="Y647" s="348"/>
      <c r="Z647" s="348"/>
    </row>
    <row r="648" ht="14.25" customHeight="1">
      <c r="A648" s="348"/>
      <c r="B648" s="348"/>
      <c r="C648" s="348"/>
      <c r="D648" s="348"/>
      <c r="E648" s="348"/>
      <c r="F648" s="348"/>
      <c r="G648" s="348"/>
      <c r="H648" s="348"/>
      <c r="I648" s="348"/>
      <c r="J648" s="348"/>
      <c r="K648" s="348"/>
      <c r="L648" s="348"/>
      <c r="M648" s="348"/>
      <c r="N648" s="348"/>
      <c r="O648" s="348"/>
      <c r="P648" s="348"/>
      <c r="Q648" s="348"/>
      <c r="R648" s="348"/>
      <c r="S648" s="348"/>
      <c r="T648" s="348"/>
      <c r="U648" s="348"/>
      <c r="V648" s="348"/>
      <c r="W648" s="348"/>
      <c r="X648" s="348"/>
      <c r="Y648" s="348"/>
      <c r="Z648" s="348"/>
    </row>
    <row r="649" ht="14.25" customHeight="1">
      <c r="A649" s="348"/>
      <c r="B649" s="348"/>
      <c r="C649" s="348"/>
      <c r="D649" s="348"/>
      <c r="E649" s="348"/>
      <c r="F649" s="348"/>
      <c r="G649" s="348"/>
      <c r="H649" s="348"/>
      <c r="I649" s="348"/>
      <c r="J649" s="348"/>
      <c r="K649" s="348"/>
      <c r="L649" s="348"/>
      <c r="M649" s="348"/>
      <c r="N649" s="348"/>
      <c r="O649" s="348"/>
      <c r="P649" s="348"/>
      <c r="Q649" s="348"/>
      <c r="R649" s="348"/>
      <c r="S649" s="348"/>
      <c r="T649" s="348"/>
      <c r="U649" s="348"/>
      <c r="V649" s="348"/>
      <c r="W649" s="348"/>
      <c r="X649" s="348"/>
      <c r="Y649" s="348"/>
      <c r="Z649" s="348"/>
    </row>
    <row r="650" ht="14.25" customHeight="1">
      <c r="A650" s="348"/>
      <c r="B650" s="348"/>
      <c r="C650" s="348"/>
      <c r="D650" s="348"/>
      <c r="E650" s="348"/>
      <c r="F650" s="348"/>
      <c r="G650" s="348"/>
      <c r="H650" s="348"/>
      <c r="I650" s="348"/>
      <c r="J650" s="348"/>
      <c r="K650" s="348"/>
      <c r="L650" s="348"/>
      <c r="M650" s="348"/>
      <c r="N650" s="348"/>
      <c r="O650" s="348"/>
      <c r="P650" s="348"/>
      <c r="Q650" s="348"/>
      <c r="R650" s="348"/>
      <c r="S650" s="348"/>
      <c r="T650" s="348"/>
      <c r="U650" s="348"/>
      <c r="V650" s="348"/>
      <c r="W650" s="348"/>
      <c r="X650" s="348"/>
      <c r="Y650" s="348"/>
      <c r="Z650" s="348"/>
    </row>
    <row r="651" ht="14.25" customHeight="1">
      <c r="A651" s="348"/>
      <c r="B651" s="348"/>
      <c r="C651" s="348"/>
      <c r="D651" s="348"/>
      <c r="E651" s="348"/>
      <c r="F651" s="348"/>
      <c r="G651" s="348"/>
      <c r="H651" s="348"/>
      <c r="I651" s="348"/>
      <c r="J651" s="348"/>
      <c r="K651" s="348"/>
      <c r="L651" s="348"/>
      <c r="M651" s="348"/>
      <c r="N651" s="348"/>
      <c r="O651" s="348"/>
      <c r="P651" s="348"/>
      <c r="Q651" s="348"/>
      <c r="R651" s="348"/>
      <c r="S651" s="348"/>
      <c r="T651" s="348"/>
      <c r="U651" s="348"/>
      <c r="V651" s="348"/>
      <c r="W651" s="348"/>
      <c r="X651" s="348"/>
      <c r="Y651" s="348"/>
      <c r="Z651" s="348"/>
    </row>
    <row r="652" ht="14.25" customHeight="1">
      <c r="A652" s="348"/>
      <c r="B652" s="348"/>
      <c r="C652" s="348"/>
      <c r="D652" s="348"/>
      <c r="E652" s="348"/>
      <c r="F652" s="348"/>
      <c r="G652" s="348"/>
      <c r="H652" s="348"/>
      <c r="I652" s="348"/>
      <c r="J652" s="348"/>
      <c r="K652" s="348"/>
      <c r="L652" s="348"/>
      <c r="M652" s="348"/>
      <c r="N652" s="348"/>
      <c r="O652" s="348"/>
      <c r="P652" s="348"/>
      <c r="Q652" s="348"/>
      <c r="R652" s="348"/>
      <c r="S652" s="348"/>
      <c r="T652" s="348"/>
      <c r="U652" s="348"/>
      <c r="V652" s="348"/>
      <c r="W652" s="348"/>
      <c r="X652" s="348"/>
      <c r="Y652" s="348"/>
      <c r="Z652" s="348"/>
    </row>
    <row r="653" ht="14.25" customHeight="1">
      <c r="A653" s="348"/>
      <c r="B653" s="348"/>
      <c r="C653" s="348"/>
      <c r="D653" s="348"/>
      <c r="E653" s="348"/>
      <c r="F653" s="348"/>
      <c r="G653" s="348"/>
      <c r="H653" s="348"/>
      <c r="I653" s="348"/>
      <c r="J653" s="348"/>
      <c r="K653" s="348"/>
      <c r="L653" s="348"/>
      <c r="M653" s="348"/>
      <c r="N653" s="348"/>
      <c r="O653" s="348"/>
      <c r="P653" s="348"/>
      <c r="Q653" s="348"/>
      <c r="R653" s="348"/>
      <c r="S653" s="348"/>
      <c r="T653" s="348"/>
      <c r="U653" s="348"/>
      <c r="V653" s="348"/>
      <c r="W653" s="348"/>
      <c r="X653" s="348"/>
      <c r="Y653" s="348"/>
      <c r="Z653" s="348"/>
    </row>
    <row r="654" ht="14.25" customHeight="1">
      <c r="A654" s="348"/>
      <c r="B654" s="348"/>
      <c r="C654" s="348"/>
      <c r="D654" s="348"/>
      <c r="E654" s="348"/>
      <c r="F654" s="348"/>
      <c r="G654" s="348"/>
      <c r="H654" s="348"/>
      <c r="I654" s="348"/>
      <c r="J654" s="348"/>
      <c r="K654" s="348"/>
      <c r="L654" s="348"/>
      <c r="M654" s="348"/>
      <c r="N654" s="348"/>
      <c r="O654" s="348"/>
      <c r="P654" s="348"/>
      <c r="Q654" s="348"/>
      <c r="R654" s="348"/>
      <c r="S654" s="348"/>
      <c r="T654" s="348"/>
      <c r="U654" s="348"/>
      <c r="V654" s="348"/>
      <c r="W654" s="348"/>
      <c r="X654" s="348"/>
      <c r="Y654" s="348"/>
      <c r="Z654" s="348"/>
    </row>
    <row r="655" ht="14.25" customHeight="1">
      <c r="A655" s="348"/>
      <c r="B655" s="348"/>
      <c r="C655" s="348"/>
      <c r="D655" s="348"/>
      <c r="E655" s="348"/>
      <c r="F655" s="348"/>
      <c r="G655" s="348"/>
      <c r="H655" s="348"/>
      <c r="I655" s="348"/>
      <c r="J655" s="348"/>
      <c r="K655" s="348"/>
      <c r="L655" s="348"/>
      <c r="M655" s="348"/>
      <c r="N655" s="348"/>
      <c r="O655" s="348"/>
      <c r="P655" s="348"/>
      <c r="Q655" s="348"/>
      <c r="R655" s="348"/>
      <c r="S655" s="348"/>
      <c r="T655" s="348"/>
      <c r="U655" s="348"/>
      <c r="V655" s="348"/>
      <c r="W655" s="348"/>
      <c r="X655" s="348"/>
      <c r="Y655" s="348"/>
      <c r="Z655" s="348"/>
    </row>
    <row r="656" ht="14.25" customHeight="1">
      <c r="A656" s="348"/>
      <c r="B656" s="348"/>
      <c r="C656" s="348"/>
      <c r="D656" s="348"/>
      <c r="E656" s="348"/>
      <c r="F656" s="348"/>
      <c r="G656" s="348"/>
      <c r="H656" s="348"/>
      <c r="I656" s="348"/>
      <c r="J656" s="348"/>
      <c r="K656" s="348"/>
      <c r="L656" s="348"/>
      <c r="M656" s="348"/>
      <c r="N656" s="348"/>
      <c r="O656" s="348"/>
      <c r="P656" s="348"/>
      <c r="Q656" s="348"/>
      <c r="R656" s="348"/>
      <c r="S656" s="348"/>
      <c r="T656" s="348"/>
      <c r="U656" s="348"/>
      <c r="V656" s="348"/>
      <c r="W656" s="348"/>
      <c r="X656" s="348"/>
      <c r="Y656" s="348"/>
      <c r="Z656" s="348"/>
    </row>
    <row r="657" ht="14.25" customHeight="1">
      <c r="A657" s="348"/>
      <c r="B657" s="348"/>
      <c r="C657" s="348"/>
      <c r="D657" s="348"/>
      <c r="E657" s="348"/>
      <c r="F657" s="348"/>
      <c r="G657" s="348"/>
      <c r="H657" s="348"/>
      <c r="I657" s="348"/>
      <c r="J657" s="348"/>
      <c r="K657" s="348"/>
      <c r="L657" s="348"/>
      <c r="M657" s="348"/>
      <c r="N657" s="348"/>
      <c r="O657" s="348"/>
      <c r="P657" s="348"/>
      <c r="Q657" s="348"/>
      <c r="R657" s="348"/>
      <c r="S657" s="348"/>
      <c r="T657" s="348"/>
      <c r="U657" s="348"/>
      <c r="V657" s="348"/>
      <c r="W657" s="348"/>
      <c r="X657" s="348"/>
      <c r="Y657" s="348"/>
      <c r="Z657" s="348"/>
    </row>
    <row r="658" ht="14.25" customHeight="1">
      <c r="A658" s="348"/>
      <c r="B658" s="348"/>
      <c r="C658" s="348"/>
      <c r="D658" s="348"/>
      <c r="E658" s="348"/>
      <c r="F658" s="348"/>
      <c r="G658" s="348"/>
      <c r="H658" s="348"/>
      <c r="I658" s="348"/>
      <c r="J658" s="348"/>
      <c r="K658" s="348"/>
      <c r="L658" s="348"/>
      <c r="M658" s="348"/>
      <c r="N658" s="348"/>
      <c r="O658" s="348"/>
      <c r="P658" s="348"/>
      <c r="Q658" s="348"/>
      <c r="R658" s="348"/>
      <c r="S658" s="348"/>
      <c r="T658" s="348"/>
      <c r="U658" s="348"/>
      <c r="V658" s="348"/>
      <c r="W658" s="348"/>
      <c r="X658" s="348"/>
      <c r="Y658" s="348"/>
      <c r="Z658" s="348"/>
    </row>
    <row r="659" ht="14.25" customHeight="1">
      <c r="A659" s="348"/>
      <c r="B659" s="348"/>
      <c r="C659" s="348"/>
      <c r="D659" s="348"/>
      <c r="E659" s="348"/>
      <c r="F659" s="348"/>
      <c r="G659" s="348"/>
      <c r="H659" s="348"/>
      <c r="I659" s="348"/>
      <c r="J659" s="348"/>
      <c r="K659" s="348"/>
      <c r="L659" s="348"/>
      <c r="M659" s="348"/>
      <c r="N659" s="348"/>
      <c r="O659" s="348"/>
      <c r="P659" s="348"/>
      <c r="Q659" s="348"/>
      <c r="R659" s="348"/>
      <c r="S659" s="348"/>
      <c r="T659" s="348"/>
      <c r="U659" s="348"/>
      <c r="V659" s="348"/>
      <c r="W659" s="348"/>
      <c r="X659" s="348"/>
      <c r="Y659" s="348"/>
      <c r="Z659" s="348"/>
    </row>
    <row r="660" ht="14.25" customHeight="1">
      <c r="A660" s="348"/>
      <c r="B660" s="348"/>
      <c r="C660" s="348"/>
      <c r="D660" s="348"/>
      <c r="E660" s="348"/>
      <c r="F660" s="348"/>
      <c r="G660" s="348"/>
      <c r="H660" s="348"/>
      <c r="I660" s="348"/>
      <c r="J660" s="348"/>
      <c r="K660" s="348"/>
      <c r="L660" s="348"/>
      <c r="M660" s="348"/>
      <c r="N660" s="348"/>
      <c r="O660" s="348"/>
      <c r="P660" s="348"/>
      <c r="Q660" s="348"/>
      <c r="R660" s="348"/>
      <c r="S660" s="348"/>
      <c r="T660" s="348"/>
      <c r="U660" s="348"/>
      <c r="V660" s="348"/>
      <c r="W660" s="348"/>
      <c r="X660" s="348"/>
      <c r="Y660" s="348"/>
      <c r="Z660" s="348"/>
    </row>
    <row r="661" ht="14.25" customHeight="1">
      <c r="A661" s="348"/>
      <c r="B661" s="348"/>
      <c r="C661" s="348"/>
      <c r="D661" s="348"/>
      <c r="E661" s="348"/>
      <c r="F661" s="348"/>
      <c r="G661" s="348"/>
      <c r="H661" s="348"/>
      <c r="I661" s="348"/>
      <c r="J661" s="348"/>
      <c r="K661" s="348"/>
      <c r="L661" s="348"/>
      <c r="M661" s="348"/>
      <c r="N661" s="348"/>
      <c r="O661" s="348"/>
      <c r="P661" s="348"/>
      <c r="Q661" s="348"/>
      <c r="R661" s="348"/>
      <c r="S661" s="348"/>
      <c r="T661" s="348"/>
      <c r="U661" s="348"/>
      <c r="V661" s="348"/>
      <c r="W661" s="348"/>
      <c r="X661" s="348"/>
      <c r="Y661" s="348"/>
      <c r="Z661" s="348"/>
    </row>
    <row r="662" ht="14.25" customHeight="1">
      <c r="A662" s="348"/>
      <c r="B662" s="348"/>
      <c r="C662" s="348"/>
      <c r="D662" s="348"/>
      <c r="E662" s="348"/>
      <c r="F662" s="348"/>
      <c r="G662" s="348"/>
      <c r="H662" s="348"/>
      <c r="I662" s="348"/>
      <c r="J662" s="348"/>
      <c r="K662" s="348"/>
      <c r="L662" s="348"/>
      <c r="M662" s="348"/>
      <c r="N662" s="348"/>
      <c r="O662" s="348"/>
      <c r="P662" s="348"/>
      <c r="Q662" s="348"/>
      <c r="R662" s="348"/>
      <c r="S662" s="348"/>
      <c r="T662" s="348"/>
      <c r="U662" s="348"/>
      <c r="V662" s="348"/>
      <c r="W662" s="348"/>
      <c r="X662" s="348"/>
      <c r="Y662" s="348"/>
      <c r="Z662" s="348"/>
    </row>
    <row r="663" ht="14.25" customHeight="1">
      <c r="A663" s="348"/>
      <c r="B663" s="348"/>
      <c r="C663" s="348"/>
      <c r="D663" s="348"/>
      <c r="E663" s="348"/>
      <c r="F663" s="348"/>
      <c r="G663" s="348"/>
      <c r="H663" s="348"/>
      <c r="I663" s="348"/>
      <c r="J663" s="348"/>
      <c r="K663" s="348"/>
      <c r="L663" s="348"/>
      <c r="M663" s="348"/>
      <c r="N663" s="348"/>
      <c r="O663" s="348"/>
      <c r="P663" s="348"/>
      <c r="Q663" s="348"/>
      <c r="R663" s="348"/>
      <c r="S663" s="348"/>
      <c r="T663" s="348"/>
      <c r="U663" s="348"/>
      <c r="V663" s="348"/>
      <c r="W663" s="348"/>
      <c r="X663" s="348"/>
      <c r="Y663" s="348"/>
      <c r="Z663" s="348"/>
    </row>
    <row r="664" ht="14.25" customHeight="1">
      <c r="A664" s="348"/>
      <c r="B664" s="348"/>
      <c r="C664" s="348"/>
      <c r="D664" s="348"/>
      <c r="E664" s="348"/>
      <c r="F664" s="348"/>
      <c r="G664" s="348"/>
      <c r="H664" s="348"/>
      <c r="I664" s="348"/>
      <c r="J664" s="348"/>
      <c r="K664" s="348"/>
      <c r="L664" s="348"/>
      <c r="M664" s="348"/>
      <c r="N664" s="348"/>
      <c r="O664" s="348"/>
      <c r="P664" s="348"/>
      <c r="Q664" s="348"/>
      <c r="R664" s="348"/>
      <c r="S664" s="348"/>
      <c r="T664" s="348"/>
      <c r="U664" s="348"/>
      <c r="V664" s="348"/>
      <c r="W664" s="348"/>
      <c r="X664" s="348"/>
      <c r="Y664" s="348"/>
      <c r="Z664" s="348"/>
    </row>
    <row r="665" ht="14.25" customHeight="1">
      <c r="A665" s="348"/>
      <c r="B665" s="348"/>
      <c r="C665" s="348"/>
      <c r="D665" s="348"/>
      <c r="E665" s="348"/>
      <c r="F665" s="348"/>
      <c r="G665" s="348"/>
      <c r="H665" s="348"/>
      <c r="I665" s="348"/>
      <c r="J665" s="348"/>
      <c r="K665" s="348"/>
      <c r="L665" s="348"/>
      <c r="M665" s="348"/>
      <c r="N665" s="348"/>
      <c r="O665" s="348"/>
      <c r="P665" s="348"/>
      <c r="Q665" s="348"/>
      <c r="R665" s="348"/>
      <c r="S665" s="348"/>
      <c r="T665" s="348"/>
      <c r="U665" s="348"/>
      <c r="V665" s="348"/>
      <c r="W665" s="348"/>
      <c r="X665" s="348"/>
      <c r="Y665" s="348"/>
      <c r="Z665" s="348"/>
    </row>
    <row r="666" ht="14.25" customHeight="1">
      <c r="A666" s="348"/>
      <c r="B666" s="348"/>
      <c r="C666" s="348"/>
      <c r="D666" s="348"/>
      <c r="E666" s="348"/>
      <c r="F666" s="348"/>
      <c r="G666" s="348"/>
      <c r="H666" s="348"/>
      <c r="I666" s="348"/>
      <c r="J666" s="348"/>
      <c r="K666" s="348"/>
      <c r="L666" s="348"/>
      <c r="M666" s="348"/>
      <c r="N666" s="348"/>
      <c r="O666" s="348"/>
      <c r="P666" s="348"/>
      <c r="Q666" s="348"/>
      <c r="R666" s="348"/>
      <c r="S666" s="348"/>
      <c r="T666" s="348"/>
      <c r="U666" s="348"/>
      <c r="V666" s="348"/>
      <c r="W666" s="348"/>
      <c r="X666" s="348"/>
      <c r="Y666" s="348"/>
      <c r="Z666" s="348"/>
    </row>
    <row r="667" ht="14.25" customHeight="1">
      <c r="A667" s="348"/>
      <c r="B667" s="348"/>
      <c r="C667" s="348"/>
      <c r="D667" s="348"/>
      <c r="E667" s="348"/>
      <c r="F667" s="348"/>
      <c r="G667" s="348"/>
      <c r="H667" s="348"/>
      <c r="I667" s="348"/>
      <c r="J667" s="348"/>
      <c r="K667" s="348"/>
      <c r="L667" s="348"/>
      <c r="M667" s="348"/>
      <c r="N667" s="348"/>
      <c r="O667" s="348"/>
      <c r="P667" s="348"/>
      <c r="Q667" s="348"/>
      <c r="R667" s="348"/>
      <c r="S667" s="348"/>
      <c r="T667" s="348"/>
      <c r="U667" s="348"/>
      <c r="V667" s="348"/>
      <c r="W667" s="348"/>
      <c r="X667" s="348"/>
      <c r="Y667" s="348"/>
      <c r="Z667" s="348"/>
    </row>
    <row r="668" ht="14.25" customHeight="1">
      <c r="A668" s="348"/>
      <c r="B668" s="348"/>
      <c r="C668" s="348"/>
      <c r="D668" s="348"/>
      <c r="E668" s="348"/>
      <c r="F668" s="348"/>
      <c r="G668" s="348"/>
      <c r="H668" s="348"/>
      <c r="I668" s="348"/>
      <c r="J668" s="348"/>
      <c r="K668" s="348"/>
      <c r="L668" s="348"/>
      <c r="M668" s="348"/>
      <c r="N668" s="348"/>
      <c r="O668" s="348"/>
      <c r="P668" s="348"/>
      <c r="Q668" s="348"/>
      <c r="R668" s="348"/>
      <c r="S668" s="348"/>
      <c r="T668" s="348"/>
      <c r="U668" s="348"/>
      <c r="V668" s="348"/>
      <c r="W668" s="348"/>
      <c r="X668" s="348"/>
      <c r="Y668" s="348"/>
      <c r="Z668" s="348"/>
    </row>
    <row r="669" ht="14.25" customHeight="1">
      <c r="A669" s="348"/>
      <c r="B669" s="348"/>
      <c r="C669" s="348"/>
      <c r="D669" s="348"/>
      <c r="E669" s="348"/>
      <c r="F669" s="348"/>
      <c r="G669" s="348"/>
      <c r="H669" s="348"/>
      <c r="I669" s="348"/>
      <c r="J669" s="348"/>
      <c r="K669" s="348"/>
      <c r="L669" s="348"/>
      <c r="M669" s="348"/>
      <c r="N669" s="348"/>
      <c r="O669" s="348"/>
      <c r="P669" s="348"/>
      <c r="Q669" s="348"/>
      <c r="R669" s="348"/>
      <c r="S669" s="348"/>
      <c r="T669" s="348"/>
      <c r="U669" s="348"/>
      <c r="V669" s="348"/>
      <c r="W669" s="348"/>
      <c r="X669" s="348"/>
      <c r="Y669" s="348"/>
      <c r="Z669" s="348"/>
    </row>
    <row r="670" ht="14.25" customHeight="1">
      <c r="A670" s="348"/>
      <c r="B670" s="348"/>
      <c r="C670" s="348"/>
      <c r="D670" s="348"/>
      <c r="E670" s="348"/>
      <c r="F670" s="348"/>
      <c r="G670" s="348"/>
      <c r="H670" s="348"/>
      <c r="I670" s="348"/>
      <c r="J670" s="348"/>
      <c r="K670" s="348"/>
      <c r="L670" s="348"/>
      <c r="M670" s="348"/>
      <c r="N670" s="348"/>
      <c r="O670" s="348"/>
      <c r="P670" s="348"/>
      <c r="Q670" s="348"/>
      <c r="R670" s="348"/>
      <c r="S670" s="348"/>
      <c r="T670" s="348"/>
      <c r="U670" s="348"/>
      <c r="V670" s="348"/>
      <c r="W670" s="348"/>
      <c r="X670" s="348"/>
      <c r="Y670" s="348"/>
      <c r="Z670" s="348"/>
    </row>
    <row r="671" ht="14.25" customHeight="1">
      <c r="A671" s="348"/>
      <c r="B671" s="348"/>
      <c r="C671" s="348"/>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row>
    <row r="672" ht="14.25" customHeight="1">
      <c r="A672" s="348"/>
      <c r="B672" s="348"/>
      <c r="C672" s="348"/>
      <c r="D672" s="348"/>
      <c r="E672" s="348"/>
      <c r="F672" s="348"/>
      <c r="G672" s="348"/>
      <c r="H672" s="348"/>
      <c r="I672" s="348"/>
      <c r="J672" s="348"/>
      <c r="K672" s="348"/>
      <c r="L672" s="348"/>
      <c r="M672" s="348"/>
      <c r="N672" s="348"/>
      <c r="O672" s="348"/>
      <c r="P672" s="348"/>
      <c r="Q672" s="348"/>
      <c r="R672" s="348"/>
      <c r="S672" s="348"/>
      <c r="T672" s="348"/>
      <c r="U672" s="348"/>
      <c r="V672" s="348"/>
      <c r="W672" s="348"/>
      <c r="X672" s="348"/>
      <c r="Y672" s="348"/>
      <c r="Z672" s="348"/>
    </row>
    <row r="673" ht="14.25" customHeight="1">
      <c r="A673" s="348"/>
      <c r="B673" s="348"/>
      <c r="C673" s="348"/>
      <c r="D673" s="348"/>
      <c r="E673" s="348"/>
      <c r="F673" s="348"/>
      <c r="G673" s="348"/>
      <c r="H673" s="348"/>
      <c r="I673" s="348"/>
      <c r="J673" s="348"/>
      <c r="K673" s="348"/>
      <c r="L673" s="348"/>
      <c r="M673" s="348"/>
      <c r="N673" s="348"/>
      <c r="O673" s="348"/>
      <c r="P673" s="348"/>
      <c r="Q673" s="348"/>
      <c r="R673" s="348"/>
      <c r="S673" s="348"/>
      <c r="T673" s="348"/>
      <c r="U673" s="348"/>
      <c r="V673" s="348"/>
      <c r="W673" s="348"/>
      <c r="X673" s="348"/>
      <c r="Y673" s="348"/>
      <c r="Z673" s="348"/>
    </row>
    <row r="674" ht="14.25" customHeight="1">
      <c r="A674" s="348"/>
      <c r="B674" s="348"/>
      <c r="C674" s="348"/>
      <c r="D674" s="348"/>
      <c r="E674" s="348"/>
      <c r="F674" s="348"/>
      <c r="G674" s="348"/>
      <c r="H674" s="348"/>
      <c r="I674" s="348"/>
      <c r="J674" s="348"/>
      <c r="K674" s="348"/>
      <c r="L674" s="348"/>
      <c r="M674" s="348"/>
      <c r="N674" s="348"/>
      <c r="O674" s="348"/>
      <c r="P674" s="348"/>
      <c r="Q674" s="348"/>
      <c r="R674" s="348"/>
      <c r="S674" s="348"/>
      <c r="T674" s="348"/>
      <c r="U674" s="348"/>
      <c r="V674" s="348"/>
      <c r="W674" s="348"/>
      <c r="X674" s="348"/>
      <c r="Y674" s="348"/>
      <c r="Z674" s="348"/>
    </row>
    <row r="675" ht="14.25" customHeight="1">
      <c r="A675" s="348"/>
      <c r="B675" s="348"/>
      <c r="C675" s="348"/>
      <c r="D675" s="348"/>
      <c r="E675" s="348"/>
      <c r="F675" s="348"/>
      <c r="G675" s="348"/>
      <c r="H675" s="348"/>
      <c r="I675" s="348"/>
      <c r="J675" s="348"/>
      <c r="K675" s="348"/>
      <c r="L675" s="348"/>
      <c r="M675" s="348"/>
      <c r="N675" s="348"/>
      <c r="O675" s="348"/>
      <c r="P675" s="348"/>
      <c r="Q675" s="348"/>
      <c r="R675" s="348"/>
      <c r="S675" s="348"/>
      <c r="T675" s="348"/>
      <c r="U675" s="348"/>
      <c r="V675" s="348"/>
      <c r="W675" s="348"/>
      <c r="X675" s="348"/>
      <c r="Y675" s="348"/>
      <c r="Z675" s="348"/>
    </row>
    <row r="676" ht="14.25" customHeight="1">
      <c r="A676" s="348"/>
      <c r="B676" s="348"/>
      <c r="C676" s="348"/>
      <c r="D676" s="348"/>
      <c r="E676" s="348"/>
      <c r="F676" s="348"/>
      <c r="G676" s="348"/>
      <c r="H676" s="348"/>
      <c r="I676" s="348"/>
      <c r="J676" s="348"/>
      <c r="K676" s="348"/>
      <c r="L676" s="348"/>
      <c r="M676" s="348"/>
      <c r="N676" s="348"/>
      <c r="O676" s="348"/>
      <c r="P676" s="348"/>
      <c r="Q676" s="348"/>
      <c r="R676" s="348"/>
      <c r="S676" s="348"/>
      <c r="T676" s="348"/>
      <c r="U676" s="348"/>
      <c r="V676" s="348"/>
      <c r="W676" s="348"/>
      <c r="X676" s="348"/>
      <c r="Y676" s="348"/>
      <c r="Z676" s="348"/>
    </row>
    <row r="677" ht="14.25" customHeight="1">
      <c r="A677" s="348"/>
      <c r="B677" s="348"/>
      <c r="C677" s="348"/>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row>
    <row r="678" ht="14.25" customHeight="1">
      <c r="A678" s="348"/>
      <c r="B678" s="348"/>
      <c r="C678" s="348"/>
      <c r="D678" s="348"/>
      <c r="E678" s="348"/>
      <c r="F678" s="348"/>
      <c r="G678" s="348"/>
      <c r="H678" s="348"/>
      <c r="I678" s="348"/>
      <c r="J678" s="348"/>
      <c r="K678" s="348"/>
      <c r="L678" s="348"/>
      <c r="M678" s="348"/>
      <c r="N678" s="348"/>
      <c r="O678" s="348"/>
      <c r="P678" s="348"/>
      <c r="Q678" s="348"/>
      <c r="R678" s="348"/>
      <c r="S678" s="348"/>
      <c r="T678" s="348"/>
      <c r="U678" s="348"/>
      <c r="V678" s="348"/>
      <c r="W678" s="348"/>
      <c r="X678" s="348"/>
      <c r="Y678" s="348"/>
      <c r="Z678" s="348"/>
    </row>
    <row r="679" ht="14.25" customHeight="1">
      <c r="A679" s="348"/>
      <c r="B679" s="348"/>
      <c r="C679" s="348"/>
      <c r="D679" s="348"/>
      <c r="E679" s="348"/>
      <c r="F679" s="348"/>
      <c r="G679" s="348"/>
      <c r="H679" s="348"/>
      <c r="I679" s="348"/>
      <c r="J679" s="348"/>
      <c r="K679" s="348"/>
      <c r="L679" s="348"/>
      <c r="M679" s="348"/>
      <c r="N679" s="348"/>
      <c r="O679" s="348"/>
      <c r="P679" s="348"/>
      <c r="Q679" s="348"/>
      <c r="R679" s="348"/>
      <c r="S679" s="348"/>
      <c r="T679" s="348"/>
      <c r="U679" s="348"/>
      <c r="V679" s="348"/>
      <c r="W679" s="348"/>
      <c r="X679" s="348"/>
      <c r="Y679" s="348"/>
      <c r="Z679" s="348"/>
    </row>
    <row r="680" ht="14.25" customHeight="1">
      <c r="A680" s="348"/>
      <c r="B680" s="348"/>
      <c r="C680" s="348"/>
      <c r="D680" s="348"/>
      <c r="E680" s="348"/>
      <c r="F680" s="348"/>
      <c r="G680" s="348"/>
      <c r="H680" s="348"/>
      <c r="I680" s="348"/>
      <c r="J680" s="348"/>
      <c r="K680" s="348"/>
      <c r="L680" s="348"/>
      <c r="M680" s="348"/>
      <c r="N680" s="348"/>
      <c r="O680" s="348"/>
      <c r="P680" s="348"/>
      <c r="Q680" s="348"/>
      <c r="R680" s="348"/>
      <c r="S680" s="348"/>
      <c r="T680" s="348"/>
      <c r="U680" s="348"/>
      <c r="V680" s="348"/>
      <c r="W680" s="348"/>
      <c r="X680" s="348"/>
      <c r="Y680" s="348"/>
      <c r="Z680" s="348"/>
    </row>
    <row r="681" ht="14.25" customHeight="1">
      <c r="A681" s="348"/>
      <c r="B681" s="348"/>
      <c r="C681" s="348"/>
      <c r="D681" s="348"/>
      <c r="E681" s="348"/>
      <c r="F681" s="348"/>
      <c r="G681" s="348"/>
      <c r="H681" s="348"/>
      <c r="I681" s="348"/>
      <c r="J681" s="348"/>
      <c r="K681" s="348"/>
      <c r="L681" s="348"/>
      <c r="M681" s="348"/>
      <c r="N681" s="348"/>
      <c r="O681" s="348"/>
      <c r="P681" s="348"/>
      <c r="Q681" s="348"/>
      <c r="R681" s="348"/>
      <c r="S681" s="348"/>
      <c r="T681" s="348"/>
      <c r="U681" s="348"/>
      <c r="V681" s="348"/>
      <c r="W681" s="348"/>
      <c r="X681" s="348"/>
      <c r="Y681" s="348"/>
      <c r="Z681" s="348"/>
    </row>
    <row r="682" ht="14.25" customHeight="1">
      <c r="A682" s="348"/>
      <c r="B682" s="348"/>
      <c r="C682" s="348"/>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row>
    <row r="683" ht="14.25" customHeight="1">
      <c r="A683" s="348"/>
      <c r="B683" s="348"/>
      <c r="C683" s="348"/>
      <c r="D683" s="348"/>
      <c r="E683" s="348"/>
      <c r="F683" s="348"/>
      <c r="G683" s="348"/>
      <c r="H683" s="348"/>
      <c r="I683" s="348"/>
      <c r="J683" s="348"/>
      <c r="K683" s="348"/>
      <c r="L683" s="348"/>
      <c r="M683" s="348"/>
      <c r="N683" s="348"/>
      <c r="O683" s="348"/>
      <c r="P683" s="348"/>
      <c r="Q683" s="348"/>
      <c r="R683" s="348"/>
      <c r="S683" s="348"/>
      <c r="T683" s="348"/>
      <c r="U683" s="348"/>
      <c r="V683" s="348"/>
      <c r="W683" s="348"/>
      <c r="X683" s="348"/>
      <c r="Y683" s="348"/>
      <c r="Z683" s="348"/>
    </row>
    <row r="684" ht="14.25" customHeight="1">
      <c r="A684" s="348"/>
      <c r="B684" s="348"/>
      <c r="C684" s="348"/>
      <c r="D684" s="348"/>
      <c r="E684" s="348"/>
      <c r="F684" s="348"/>
      <c r="G684" s="348"/>
      <c r="H684" s="348"/>
      <c r="I684" s="348"/>
      <c r="J684" s="348"/>
      <c r="K684" s="348"/>
      <c r="L684" s="348"/>
      <c r="M684" s="348"/>
      <c r="N684" s="348"/>
      <c r="O684" s="348"/>
      <c r="P684" s="348"/>
      <c r="Q684" s="348"/>
      <c r="R684" s="348"/>
      <c r="S684" s="348"/>
      <c r="T684" s="348"/>
      <c r="U684" s="348"/>
      <c r="V684" s="348"/>
      <c r="W684" s="348"/>
      <c r="X684" s="348"/>
      <c r="Y684" s="348"/>
      <c r="Z684" s="348"/>
    </row>
    <row r="685" ht="14.25" customHeight="1">
      <c r="A685" s="348"/>
      <c r="B685" s="348"/>
      <c r="C685" s="348"/>
      <c r="D685" s="348"/>
      <c r="E685" s="348"/>
      <c r="F685" s="348"/>
      <c r="G685" s="348"/>
      <c r="H685" s="348"/>
      <c r="I685" s="348"/>
      <c r="J685" s="348"/>
      <c r="K685" s="348"/>
      <c r="L685" s="348"/>
      <c r="M685" s="348"/>
      <c r="N685" s="348"/>
      <c r="O685" s="348"/>
      <c r="P685" s="348"/>
      <c r="Q685" s="348"/>
      <c r="R685" s="348"/>
      <c r="S685" s="348"/>
      <c r="T685" s="348"/>
      <c r="U685" s="348"/>
      <c r="V685" s="348"/>
      <c r="W685" s="348"/>
      <c r="X685" s="348"/>
      <c r="Y685" s="348"/>
      <c r="Z685" s="348"/>
    </row>
    <row r="686" ht="14.25" customHeight="1">
      <c r="A686" s="348"/>
      <c r="B686" s="348"/>
      <c r="C686" s="348"/>
      <c r="D686" s="348"/>
      <c r="E686" s="348"/>
      <c r="F686" s="348"/>
      <c r="G686" s="348"/>
      <c r="H686" s="348"/>
      <c r="I686" s="348"/>
      <c r="J686" s="348"/>
      <c r="K686" s="348"/>
      <c r="L686" s="348"/>
      <c r="M686" s="348"/>
      <c r="N686" s="348"/>
      <c r="O686" s="348"/>
      <c r="P686" s="348"/>
      <c r="Q686" s="348"/>
      <c r="R686" s="348"/>
      <c r="S686" s="348"/>
      <c r="T686" s="348"/>
      <c r="U686" s="348"/>
      <c r="V686" s="348"/>
      <c r="W686" s="348"/>
      <c r="X686" s="348"/>
      <c r="Y686" s="348"/>
      <c r="Z686" s="348"/>
    </row>
    <row r="687" ht="14.25" customHeight="1">
      <c r="A687" s="348"/>
      <c r="B687" s="348"/>
      <c r="C687" s="348"/>
      <c r="D687" s="348"/>
      <c r="E687" s="348"/>
      <c r="F687" s="348"/>
      <c r="G687" s="348"/>
      <c r="H687" s="348"/>
      <c r="I687" s="348"/>
      <c r="J687" s="348"/>
      <c r="K687" s="348"/>
      <c r="L687" s="348"/>
      <c r="M687" s="348"/>
      <c r="N687" s="348"/>
      <c r="O687" s="348"/>
      <c r="P687" s="348"/>
      <c r="Q687" s="348"/>
      <c r="R687" s="348"/>
      <c r="S687" s="348"/>
      <c r="T687" s="348"/>
      <c r="U687" s="348"/>
      <c r="V687" s="348"/>
      <c r="W687" s="348"/>
      <c r="X687" s="348"/>
      <c r="Y687" s="348"/>
      <c r="Z687" s="348"/>
    </row>
    <row r="688" ht="14.25" customHeight="1">
      <c r="A688" s="348"/>
      <c r="B688" s="348"/>
      <c r="C688" s="348"/>
      <c r="D688" s="348"/>
      <c r="E688" s="348"/>
      <c r="F688" s="348"/>
      <c r="G688" s="348"/>
      <c r="H688" s="348"/>
      <c r="I688" s="348"/>
      <c r="J688" s="348"/>
      <c r="K688" s="348"/>
      <c r="L688" s="348"/>
      <c r="M688" s="348"/>
      <c r="N688" s="348"/>
      <c r="O688" s="348"/>
      <c r="P688" s="348"/>
      <c r="Q688" s="348"/>
      <c r="R688" s="348"/>
      <c r="S688" s="348"/>
      <c r="T688" s="348"/>
      <c r="U688" s="348"/>
      <c r="V688" s="348"/>
      <c r="W688" s="348"/>
      <c r="X688" s="348"/>
      <c r="Y688" s="348"/>
      <c r="Z688" s="348"/>
    </row>
    <row r="689" ht="14.25" customHeight="1">
      <c r="A689" s="348"/>
      <c r="B689" s="348"/>
      <c r="C689" s="348"/>
      <c r="D689" s="348"/>
      <c r="E689" s="348"/>
      <c r="F689" s="348"/>
      <c r="G689" s="348"/>
      <c r="H689" s="348"/>
      <c r="I689" s="348"/>
      <c r="J689" s="348"/>
      <c r="K689" s="348"/>
      <c r="L689" s="348"/>
      <c r="M689" s="348"/>
      <c r="N689" s="348"/>
      <c r="O689" s="348"/>
      <c r="P689" s="348"/>
      <c r="Q689" s="348"/>
      <c r="R689" s="348"/>
      <c r="S689" s="348"/>
      <c r="T689" s="348"/>
      <c r="U689" s="348"/>
      <c r="V689" s="348"/>
      <c r="W689" s="348"/>
      <c r="X689" s="348"/>
      <c r="Y689" s="348"/>
      <c r="Z689" s="348"/>
    </row>
    <row r="690" ht="14.25" customHeight="1">
      <c r="A690" s="348"/>
      <c r="B690" s="348"/>
      <c r="C690" s="348"/>
      <c r="D690" s="348"/>
      <c r="E690" s="348"/>
      <c r="F690" s="348"/>
      <c r="G690" s="348"/>
      <c r="H690" s="348"/>
      <c r="I690" s="348"/>
      <c r="J690" s="348"/>
      <c r="K690" s="348"/>
      <c r="L690" s="348"/>
      <c r="M690" s="348"/>
      <c r="N690" s="348"/>
      <c r="O690" s="348"/>
      <c r="P690" s="348"/>
      <c r="Q690" s="348"/>
      <c r="R690" s="348"/>
      <c r="S690" s="348"/>
      <c r="T690" s="348"/>
      <c r="U690" s="348"/>
      <c r="V690" s="348"/>
      <c r="W690" s="348"/>
      <c r="X690" s="348"/>
      <c r="Y690" s="348"/>
      <c r="Z690" s="348"/>
    </row>
    <row r="691" ht="14.25" customHeight="1">
      <c r="A691" s="348"/>
      <c r="B691" s="348"/>
      <c r="C691" s="348"/>
      <c r="D691" s="348"/>
      <c r="E691" s="348"/>
      <c r="F691" s="348"/>
      <c r="G691" s="348"/>
      <c r="H691" s="348"/>
      <c r="I691" s="348"/>
      <c r="J691" s="348"/>
      <c r="K691" s="348"/>
      <c r="L691" s="348"/>
      <c r="M691" s="348"/>
      <c r="N691" s="348"/>
      <c r="O691" s="348"/>
      <c r="P691" s="348"/>
      <c r="Q691" s="348"/>
      <c r="R691" s="348"/>
      <c r="S691" s="348"/>
      <c r="T691" s="348"/>
      <c r="U691" s="348"/>
      <c r="V691" s="348"/>
      <c r="W691" s="348"/>
      <c r="X691" s="348"/>
      <c r="Y691" s="348"/>
      <c r="Z691" s="348"/>
    </row>
    <row r="692" ht="14.25" customHeight="1">
      <c r="A692" s="348"/>
      <c r="B692" s="348"/>
      <c r="C692" s="348"/>
      <c r="D692" s="348"/>
      <c r="E692" s="348"/>
      <c r="F692" s="348"/>
      <c r="G692" s="348"/>
      <c r="H692" s="348"/>
      <c r="I692" s="348"/>
      <c r="J692" s="348"/>
      <c r="K692" s="348"/>
      <c r="L692" s="348"/>
      <c r="M692" s="348"/>
      <c r="N692" s="348"/>
      <c r="O692" s="348"/>
      <c r="P692" s="348"/>
      <c r="Q692" s="348"/>
      <c r="R692" s="348"/>
      <c r="S692" s="348"/>
      <c r="T692" s="348"/>
      <c r="U692" s="348"/>
      <c r="V692" s="348"/>
      <c r="W692" s="348"/>
      <c r="X692" s="348"/>
      <c r="Y692" s="348"/>
      <c r="Z692" s="348"/>
    </row>
    <row r="693" ht="14.25" customHeight="1">
      <c r="A693" s="348"/>
      <c r="B693" s="348"/>
      <c r="C693" s="348"/>
      <c r="D693" s="348"/>
      <c r="E693" s="348"/>
      <c r="F693" s="348"/>
      <c r="G693" s="348"/>
      <c r="H693" s="348"/>
      <c r="I693" s="348"/>
      <c r="J693" s="348"/>
      <c r="K693" s="348"/>
      <c r="L693" s="348"/>
      <c r="M693" s="348"/>
      <c r="N693" s="348"/>
      <c r="O693" s="348"/>
      <c r="P693" s="348"/>
      <c r="Q693" s="348"/>
      <c r="R693" s="348"/>
      <c r="S693" s="348"/>
      <c r="T693" s="348"/>
      <c r="U693" s="348"/>
      <c r="V693" s="348"/>
      <c r="W693" s="348"/>
      <c r="X693" s="348"/>
      <c r="Y693" s="348"/>
      <c r="Z693" s="348"/>
    </row>
    <row r="694" ht="14.25" customHeight="1">
      <c r="A694" s="348"/>
      <c r="B694" s="348"/>
      <c r="C694" s="348"/>
      <c r="D694" s="348"/>
      <c r="E694" s="348"/>
      <c r="F694" s="348"/>
      <c r="G694" s="348"/>
      <c r="H694" s="348"/>
      <c r="I694" s="348"/>
      <c r="J694" s="348"/>
      <c r="K694" s="348"/>
      <c r="L694" s="348"/>
      <c r="M694" s="348"/>
      <c r="N694" s="348"/>
      <c r="O694" s="348"/>
      <c r="P694" s="348"/>
      <c r="Q694" s="348"/>
      <c r="R694" s="348"/>
      <c r="S694" s="348"/>
      <c r="T694" s="348"/>
      <c r="U694" s="348"/>
      <c r="V694" s="348"/>
      <c r="W694" s="348"/>
      <c r="X694" s="348"/>
      <c r="Y694" s="348"/>
      <c r="Z694" s="348"/>
    </row>
    <row r="695" ht="14.25" customHeight="1">
      <c r="A695" s="348"/>
      <c r="B695" s="348"/>
      <c r="C695" s="348"/>
      <c r="D695" s="348"/>
      <c r="E695" s="348"/>
      <c r="F695" s="348"/>
      <c r="G695" s="348"/>
      <c r="H695" s="348"/>
      <c r="I695" s="348"/>
      <c r="J695" s="348"/>
      <c r="K695" s="348"/>
      <c r="L695" s="348"/>
      <c r="M695" s="348"/>
      <c r="N695" s="348"/>
      <c r="O695" s="348"/>
      <c r="P695" s="348"/>
      <c r="Q695" s="348"/>
      <c r="R695" s="348"/>
      <c r="S695" s="348"/>
      <c r="T695" s="348"/>
      <c r="U695" s="348"/>
      <c r="V695" s="348"/>
      <c r="W695" s="348"/>
      <c r="X695" s="348"/>
      <c r="Y695" s="348"/>
      <c r="Z695" s="348"/>
    </row>
    <row r="696" ht="14.25" customHeight="1">
      <c r="A696" s="348"/>
      <c r="B696" s="348"/>
      <c r="C696" s="348"/>
      <c r="D696" s="348"/>
      <c r="E696" s="348"/>
      <c r="F696" s="348"/>
      <c r="G696" s="348"/>
      <c r="H696" s="348"/>
      <c r="I696" s="348"/>
      <c r="J696" s="348"/>
      <c r="K696" s="348"/>
      <c r="L696" s="348"/>
      <c r="M696" s="348"/>
      <c r="N696" s="348"/>
      <c r="O696" s="348"/>
      <c r="P696" s="348"/>
      <c r="Q696" s="348"/>
      <c r="R696" s="348"/>
      <c r="S696" s="348"/>
      <c r="T696" s="348"/>
      <c r="U696" s="348"/>
      <c r="V696" s="348"/>
      <c r="W696" s="348"/>
      <c r="X696" s="348"/>
      <c r="Y696" s="348"/>
      <c r="Z696" s="348"/>
    </row>
    <row r="697" ht="14.25" customHeight="1">
      <c r="A697" s="348"/>
      <c r="B697" s="348"/>
      <c r="C697" s="348"/>
      <c r="D697" s="348"/>
      <c r="E697" s="348"/>
      <c r="F697" s="348"/>
      <c r="G697" s="348"/>
      <c r="H697" s="348"/>
      <c r="I697" s="348"/>
      <c r="J697" s="348"/>
      <c r="K697" s="348"/>
      <c r="L697" s="348"/>
      <c r="M697" s="348"/>
      <c r="N697" s="348"/>
      <c r="O697" s="348"/>
      <c r="P697" s="348"/>
      <c r="Q697" s="348"/>
      <c r="R697" s="348"/>
      <c r="S697" s="348"/>
      <c r="T697" s="348"/>
      <c r="U697" s="348"/>
      <c r="V697" s="348"/>
      <c r="W697" s="348"/>
      <c r="X697" s="348"/>
      <c r="Y697" s="348"/>
      <c r="Z697" s="348"/>
    </row>
    <row r="698" ht="14.25" customHeight="1">
      <c r="A698" s="348"/>
      <c r="B698" s="348"/>
      <c r="C698" s="348"/>
      <c r="D698" s="348"/>
      <c r="E698" s="348"/>
      <c r="F698" s="348"/>
      <c r="G698" s="348"/>
      <c r="H698" s="348"/>
      <c r="I698" s="348"/>
      <c r="J698" s="348"/>
      <c r="K698" s="348"/>
      <c r="L698" s="348"/>
      <c r="M698" s="348"/>
      <c r="N698" s="348"/>
      <c r="O698" s="348"/>
      <c r="P698" s="348"/>
      <c r="Q698" s="348"/>
      <c r="R698" s="348"/>
      <c r="S698" s="348"/>
      <c r="T698" s="348"/>
      <c r="U698" s="348"/>
      <c r="V698" s="348"/>
      <c r="W698" s="348"/>
      <c r="X698" s="348"/>
      <c r="Y698" s="348"/>
      <c r="Z698" s="348"/>
    </row>
    <row r="699" ht="14.25" customHeight="1">
      <c r="A699" s="348"/>
      <c r="B699" s="348"/>
      <c r="C699" s="348"/>
      <c r="D699" s="348"/>
      <c r="E699" s="348"/>
      <c r="F699" s="348"/>
      <c r="G699" s="348"/>
      <c r="H699" s="348"/>
      <c r="I699" s="348"/>
      <c r="J699" s="348"/>
      <c r="K699" s="348"/>
      <c r="L699" s="348"/>
      <c r="M699" s="348"/>
      <c r="N699" s="348"/>
      <c r="O699" s="348"/>
      <c r="P699" s="348"/>
      <c r="Q699" s="348"/>
      <c r="R699" s="348"/>
      <c r="S699" s="348"/>
      <c r="T699" s="348"/>
      <c r="U699" s="348"/>
      <c r="V699" s="348"/>
      <c r="W699" s="348"/>
      <c r="X699" s="348"/>
      <c r="Y699" s="348"/>
      <c r="Z699" s="348"/>
    </row>
    <row r="700" ht="14.25" customHeight="1">
      <c r="A700" s="348"/>
      <c r="B700" s="348"/>
      <c r="C700" s="348"/>
      <c r="D700" s="348"/>
      <c r="E700" s="348"/>
      <c r="F700" s="348"/>
      <c r="G700" s="348"/>
      <c r="H700" s="348"/>
      <c r="I700" s="348"/>
      <c r="J700" s="348"/>
      <c r="K700" s="348"/>
      <c r="L700" s="348"/>
      <c r="M700" s="348"/>
      <c r="N700" s="348"/>
      <c r="O700" s="348"/>
      <c r="P700" s="348"/>
      <c r="Q700" s="348"/>
      <c r="R700" s="348"/>
      <c r="S700" s="348"/>
      <c r="T700" s="348"/>
      <c r="U700" s="348"/>
      <c r="V700" s="348"/>
      <c r="W700" s="348"/>
      <c r="X700" s="348"/>
      <c r="Y700" s="348"/>
      <c r="Z700" s="348"/>
    </row>
    <row r="701" ht="14.25" customHeight="1">
      <c r="A701" s="348"/>
      <c r="B701" s="348"/>
      <c r="C701" s="348"/>
      <c r="D701" s="348"/>
      <c r="E701" s="348"/>
      <c r="F701" s="348"/>
      <c r="G701" s="348"/>
      <c r="H701" s="348"/>
      <c r="I701" s="348"/>
      <c r="J701" s="348"/>
      <c r="K701" s="348"/>
      <c r="L701" s="348"/>
      <c r="M701" s="348"/>
      <c r="N701" s="348"/>
      <c r="O701" s="348"/>
      <c r="P701" s="348"/>
      <c r="Q701" s="348"/>
      <c r="R701" s="348"/>
      <c r="S701" s="348"/>
      <c r="T701" s="348"/>
      <c r="U701" s="348"/>
      <c r="V701" s="348"/>
      <c r="W701" s="348"/>
      <c r="X701" s="348"/>
      <c r="Y701" s="348"/>
      <c r="Z701" s="348"/>
    </row>
    <row r="702" ht="14.25" customHeight="1">
      <c r="A702" s="348"/>
      <c r="B702" s="348"/>
      <c r="C702" s="348"/>
      <c r="D702" s="348"/>
      <c r="E702" s="348"/>
      <c r="F702" s="348"/>
      <c r="G702" s="348"/>
      <c r="H702" s="348"/>
      <c r="I702" s="348"/>
      <c r="J702" s="348"/>
      <c r="K702" s="348"/>
      <c r="L702" s="348"/>
      <c r="M702" s="348"/>
      <c r="N702" s="348"/>
      <c r="O702" s="348"/>
      <c r="P702" s="348"/>
      <c r="Q702" s="348"/>
      <c r="R702" s="348"/>
      <c r="S702" s="348"/>
      <c r="T702" s="348"/>
      <c r="U702" s="348"/>
      <c r="V702" s="348"/>
      <c r="W702" s="348"/>
      <c r="X702" s="348"/>
      <c r="Y702" s="348"/>
      <c r="Z702" s="348"/>
    </row>
    <row r="703" ht="14.25" customHeight="1">
      <c r="A703" s="348"/>
      <c r="B703" s="348"/>
      <c r="C703" s="348"/>
      <c r="D703" s="348"/>
      <c r="E703" s="348"/>
      <c r="F703" s="348"/>
      <c r="G703" s="348"/>
      <c r="H703" s="348"/>
      <c r="I703" s="348"/>
      <c r="J703" s="348"/>
      <c r="K703" s="348"/>
      <c r="L703" s="348"/>
      <c r="M703" s="348"/>
      <c r="N703" s="348"/>
      <c r="O703" s="348"/>
      <c r="P703" s="348"/>
      <c r="Q703" s="348"/>
      <c r="R703" s="348"/>
      <c r="S703" s="348"/>
      <c r="T703" s="348"/>
      <c r="U703" s="348"/>
      <c r="V703" s="348"/>
      <c r="W703" s="348"/>
      <c r="X703" s="348"/>
      <c r="Y703" s="348"/>
      <c r="Z703" s="348"/>
    </row>
    <row r="704" ht="14.25" customHeight="1">
      <c r="A704" s="348"/>
      <c r="B704" s="348"/>
      <c r="C704" s="348"/>
      <c r="D704" s="348"/>
      <c r="E704" s="348"/>
      <c r="F704" s="348"/>
      <c r="G704" s="348"/>
      <c r="H704" s="348"/>
      <c r="I704" s="348"/>
      <c r="J704" s="348"/>
      <c r="K704" s="348"/>
      <c r="L704" s="348"/>
      <c r="M704" s="348"/>
      <c r="N704" s="348"/>
      <c r="O704" s="348"/>
      <c r="P704" s="348"/>
      <c r="Q704" s="348"/>
      <c r="R704" s="348"/>
      <c r="S704" s="348"/>
      <c r="T704" s="348"/>
      <c r="U704" s="348"/>
      <c r="V704" s="348"/>
      <c r="W704" s="348"/>
      <c r="X704" s="348"/>
      <c r="Y704" s="348"/>
      <c r="Z704" s="348"/>
    </row>
    <row r="705" ht="14.25" customHeight="1">
      <c r="A705" s="348"/>
      <c r="B705" s="348"/>
      <c r="C705" s="348"/>
      <c r="D705" s="348"/>
      <c r="E705" s="348"/>
      <c r="F705" s="348"/>
      <c r="G705" s="348"/>
      <c r="H705" s="348"/>
      <c r="I705" s="348"/>
      <c r="J705" s="348"/>
      <c r="K705" s="348"/>
      <c r="L705" s="348"/>
      <c r="M705" s="348"/>
      <c r="N705" s="348"/>
      <c r="O705" s="348"/>
      <c r="P705" s="348"/>
      <c r="Q705" s="348"/>
      <c r="R705" s="348"/>
      <c r="S705" s="348"/>
      <c r="T705" s="348"/>
      <c r="U705" s="348"/>
      <c r="V705" s="348"/>
      <c r="W705" s="348"/>
      <c r="X705" s="348"/>
      <c r="Y705" s="348"/>
      <c r="Z705" s="348"/>
    </row>
    <row r="706" ht="14.25" customHeight="1">
      <c r="A706" s="348"/>
      <c r="B706" s="348"/>
      <c r="C706" s="348"/>
      <c r="D706" s="348"/>
      <c r="E706" s="348"/>
      <c r="F706" s="348"/>
      <c r="G706" s="348"/>
      <c r="H706" s="348"/>
      <c r="I706" s="348"/>
      <c r="J706" s="348"/>
      <c r="K706" s="348"/>
      <c r="L706" s="348"/>
      <c r="M706" s="348"/>
      <c r="N706" s="348"/>
      <c r="O706" s="348"/>
      <c r="P706" s="348"/>
      <c r="Q706" s="348"/>
      <c r="R706" s="348"/>
      <c r="S706" s="348"/>
      <c r="T706" s="348"/>
      <c r="U706" s="348"/>
      <c r="V706" s="348"/>
      <c r="W706" s="348"/>
      <c r="X706" s="348"/>
      <c r="Y706" s="348"/>
      <c r="Z706" s="348"/>
    </row>
    <row r="707" ht="14.25" customHeight="1">
      <c r="A707" s="348"/>
      <c r="B707" s="348"/>
      <c r="C707" s="348"/>
      <c r="D707" s="348"/>
      <c r="E707" s="348"/>
      <c r="F707" s="348"/>
      <c r="G707" s="348"/>
      <c r="H707" s="348"/>
      <c r="I707" s="348"/>
      <c r="J707" s="348"/>
      <c r="K707" s="348"/>
      <c r="L707" s="348"/>
      <c r="M707" s="348"/>
      <c r="N707" s="348"/>
      <c r="O707" s="348"/>
      <c r="P707" s="348"/>
      <c r="Q707" s="348"/>
      <c r="R707" s="348"/>
      <c r="S707" s="348"/>
      <c r="T707" s="348"/>
      <c r="U707" s="348"/>
      <c r="V707" s="348"/>
      <c r="W707" s="348"/>
      <c r="X707" s="348"/>
      <c r="Y707" s="348"/>
      <c r="Z707" s="348"/>
    </row>
    <row r="708" ht="14.25" customHeight="1">
      <c r="A708" s="348"/>
      <c r="B708" s="348"/>
      <c r="C708" s="348"/>
      <c r="D708" s="348"/>
      <c r="E708" s="348"/>
      <c r="F708" s="348"/>
      <c r="G708" s="348"/>
      <c r="H708" s="348"/>
      <c r="I708" s="348"/>
      <c r="J708" s="348"/>
      <c r="K708" s="348"/>
      <c r="L708" s="348"/>
      <c r="M708" s="348"/>
      <c r="N708" s="348"/>
      <c r="O708" s="348"/>
      <c r="P708" s="348"/>
      <c r="Q708" s="348"/>
      <c r="R708" s="348"/>
      <c r="S708" s="348"/>
      <c r="T708" s="348"/>
      <c r="U708" s="348"/>
      <c r="V708" s="348"/>
      <c r="W708" s="348"/>
      <c r="X708" s="348"/>
      <c r="Y708" s="348"/>
      <c r="Z708" s="348"/>
    </row>
    <row r="709" ht="14.25" customHeight="1">
      <c r="A709" s="348"/>
      <c r="B709" s="348"/>
      <c r="C709" s="348"/>
      <c r="D709" s="348"/>
      <c r="E709" s="348"/>
      <c r="F709" s="348"/>
      <c r="G709" s="348"/>
      <c r="H709" s="348"/>
      <c r="I709" s="348"/>
      <c r="J709" s="348"/>
      <c r="K709" s="348"/>
      <c r="L709" s="348"/>
      <c r="M709" s="348"/>
      <c r="N709" s="348"/>
      <c r="O709" s="348"/>
      <c r="P709" s="348"/>
      <c r="Q709" s="348"/>
      <c r="R709" s="348"/>
      <c r="S709" s="348"/>
      <c r="T709" s="348"/>
      <c r="U709" s="348"/>
      <c r="V709" s="348"/>
      <c r="W709" s="348"/>
      <c r="X709" s="348"/>
      <c r="Y709" s="348"/>
      <c r="Z709" s="348"/>
    </row>
    <row r="710" ht="14.25" customHeight="1">
      <c r="A710" s="348"/>
      <c r="B710" s="348"/>
      <c r="C710" s="348"/>
      <c r="D710" s="348"/>
      <c r="E710" s="348"/>
      <c r="F710" s="348"/>
      <c r="G710" s="348"/>
      <c r="H710" s="348"/>
      <c r="I710" s="348"/>
      <c r="J710" s="348"/>
      <c r="K710" s="348"/>
      <c r="L710" s="348"/>
      <c r="M710" s="348"/>
      <c r="N710" s="348"/>
      <c r="O710" s="348"/>
      <c r="P710" s="348"/>
      <c r="Q710" s="348"/>
      <c r="R710" s="348"/>
      <c r="S710" s="348"/>
      <c r="T710" s="348"/>
      <c r="U710" s="348"/>
      <c r="V710" s="348"/>
      <c r="W710" s="348"/>
      <c r="X710" s="348"/>
      <c r="Y710" s="348"/>
      <c r="Z710" s="348"/>
    </row>
    <row r="711" ht="14.25" customHeight="1">
      <c r="A711" s="348"/>
      <c r="B711" s="348"/>
      <c r="C711" s="348"/>
      <c r="D711" s="348"/>
      <c r="E711" s="348"/>
      <c r="F711" s="348"/>
      <c r="G711" s="348"/>
      <c r="H711" s="348"/>
      <c r="I711" s="348"/>
      <c r="J711" s="348"/>
      <c r="K711" s="348"/>
      <c r="L711" s="348"/>
      <c r="M711" s="348"/>
      <c r="N711" s="348"/>
      <c r="O711" s="348"/>
      <c r="P711" s="348"/>
      <c r="Q711" s="348"/>
      <c r="R711" s="348"/>
      <c r="S711" s="348"/>
      <c r="T711" s="348"/>
      <c r="U711" s="348"/>
      <c r="V711" s="348"/>
      <c r="W711" s="348"/>
      <c r="X711" s="348"/>
      <c r="Y711" s="348"/>
      <c r="Z711" s="348"/>
    </row>
    <row r="712" ht="14.25" customHeight="1">
      <c r="A712" s="348"/>
      <c r="B712" s="348"/>
      <c r="C712" s="348"/>
      <c r="D712" s="348"/>
      <c r="E712" s="348"/>
      <c r="F712" s="348"/>
      <c r="G712" s="348"/>
      <c r="H712" s="348"/>
      <c r="I712" s="348"/>
      <c r="J712" s="348"/>
      <c r="K712" s="348"/>
      <c r="L712" s="348"/>
      <c r="M712" s="348"/>
      <c r="N712" s="348"/>
      <c r="O712" s="348"/>
      <c r="P712" s="348"/>
      <c r="Q712" s="348"/>
      <c r="R712" s="348"/>
      <c r="S712" s="348"/>
      <c r="T712" s="348"/>
      <c r="U712" s="348"/>
      <c r="V712" s="348"/>
      <c r="W712" s="348"/>
      <c r="X712" s="348"/>
      <c r="Y712" s="348"/>
      <c r="Z712" s="348"/>
    </row>
    <row r="713" ht="14.25" customHeight="1">
      <c r="A713" s="348"/>
      <c r="B713" s="348"/>
      <c r="C713" s="348"/>
      <c r="D713" s="348"/>
      <c r="E713" s="348"/>
      <c r="F713" s="348"/>
      <c r="G713" s="348"/>
      <c r="H713" s="348"/>
      <c r="I713" s="348"/>
      <c r="J713" s="348"/>
      <c r="K713" s="348"/>
      <c r="L713" s="348"/>
      <c r="M713" s="348"/>
      <c r="N713" s="348"/>
      <c r="O713" s="348"/>
      <c r="P713" s="348"/>
      <c r="Q713" s="348"/>
      <c r="R713" s="348"/>
      <c r="S713" s="348"/>
      <c r="T713" s="348"/>
      <c r="U713" s="348"/>
      <c r="V713" s="348"/>
      <c r="W713" s="348"/>
      <c r="X713" s="348"/>
      <c r="Y713" s="348"/>
      <c r="Z713" s="348"/>
    </row>
    <row r="714" ht="14.25" customHeight="1">
      <c r="A714" s="348"/>
      <c r="B714" s="348"/>
      <c r="C714" s="348"/>
      <c r="D714" s="348"/>
      <c r="E714" s="348"/>
      <c r="F714" s="348"/>
      <c r="G714" s="348"/>
      <c r="H714" s="348"/>
      <c r="I714" s="348"/>
      <c r="J714" s="348"/>
      <c r="K714" s="348"/>
      <c r="L714" s="348"/>
      <c r="M714" s="348"/>
      <c r="N714" s="348"/>
      <c r="O714" s="348"/>
      <c r="P714" s="348"/>
      <c r="Q714" s="348"/>
      <c r="R714" s="348"/>
      <c r="S714" s="348"/>
      <c r="T714" s="348"/>
      <c r="U714" s="348"/>
      <c r="V714" s="348"/>
      <c r="W714" s="348"/>
      <c r="X714" s="348"/>
      <c r="Y714" s="348"/>
      <c r="Z714" s="348"/>
    </row>
    <row r="715" ht="14.25" customHeight="1">
      <c r="A715" s="348"/>
      <c r="B715" s="348"/>
      <c r="C715" s="348"/>
      <c r="D715" s="348"/>
      <c r="E715" s="348"/>
      <c r="F715" s="348"/>
      <c r="G715" s="348"/>
      <c r="H715" s="348"/>
      <c r="I715" s="348"/>
      <c r="J715" s="348"/>
      <c r="K715" s="348"/>
      <c r="L715" s="348"/>
      <c r="M715" s="348"/>
      <c r="N715" s="348"/>
      <c r="O715" s="348"/>
      <c r="P715" s="348"/>
      <c r="Q715" s="348"/>
      <c r="R715" s="348"/>
      <c r="S715" s="348"/>
      <c r="T715" s="348"/>
      <c r="U715" s="348"/>
      <c r="V715" s="348"/>
      <c r="W715" s="348"/>
      <c r="X715" s="348"/>
      <c r="Y715" s="348"/>
      <c r="Z715" s="348"/>
    </row>
    <row r="716" ht="14.25" customHeight="1">
      <c r="A716" s="348"/>
      <c r="B716" s="348"/>
      <c r="C716" s="348"/>
      <c r="D716" s="348"/>
      <c r="E716" s="348"/>
      <c r="F716" s="348"/>
      <c r="G716" s="348"/>
      <c r="H716" s="348"/>
      <c r="I716" s="348"/>
      <c r="J716" s="348"/>
      <c r="K716" s="348"/>
      <c r="L716" s="348"/>
      <c r="M716" s="348"/>
      <c r="N716" s="348"/>
      <c r="O716" s="348"/>
      <c r="P716" s="348"/>
      <c r="Q716" s="348"/>
      <c r="R716" s="348"/>
      <c r="S716" s="348"/>
      <c r="T716" s="348"/>
      <c r="U716" s="348"/>
      <c r="V716" s="348"/>
      <c r="W716" s="348"/>
      <c r="X716" s="348"/>
      <c r="Y716" s="348"/>
      <c r="Z716" s="348"/>
    </row>
    <row r="717" ht="14.25" customHeight="1">
      <c r="A717" s="348"/>
      <c r="B717" s="348"/>
      <c r="C717" s="348"/>
      <c r="D717" s="348"/>
      <c r="E717" s="348"/>
      <c r="F717" s="348"/>
      <c r="G717" s="348"/>
      <c r="H717" s="348"/>
      <c r="I717" s="348"/>
      <c r="J717" s="348"/>
      <c r="K717" s="348"/>
      <c r="L717" s="348"/>
      <c r="M717" s="348"/>
      <c r="N717" s="348"/>
      <c r="O717" s="348"/>
      <c r="P717" s="348"/>
      <c r="Q717" s="348"/>
      <c r="R717" s="348"/>
      <c r="S717" s="348"/>
      <c r="T717" s="348"/>
      <c r="U717" s="348"/>
      <c r="V717" s="348"/>
      <c r="W717" s="348"/>
      <c r="X717" s="348"/>
      <c r="Y717" s="348"/>
      <c r="Z717" s="348"/>
    </row>
    <row r="718" ht="14.25" customHeight="1">
      <c r="A718" s="348"/>
      <c r="B718" s="348"/>
      <c r="C718" s="348"/>
      <c r="D718" s="348"/>
      <c r="E718" s="348"/>
      <c r="F718" s="348"/>
      <c r="G718" s="348"/>
      <c r="H718" s="348"/>
      <c r="I718" s="348"/>
      <c r="J718" s="348"/>
      <c r="K718" s="348"/>
      <c r="L718" s="348"/>
      <c r="M718" s="348"/>
      <c r="N718" s="348"/>
      <c r="O718" s="348"/>
      <c r="P718" s="348"/>
      <c r="Q718" s="348"/>
      <c r="R718" s="348"/>
      <c r="S718" s="348"/>
      <c r="T718" s="348"/>
      <c r="U718" s="348"/>
      <c r="V718" s="348"/>
      <c r="W718" s="348"/>
      <c r="X718" s="348"/>
      <c r="Y718" s="348"/>
      <c r="Z718" s="348"/>
    </row>
    <row r="719" ht="14.25" customHeight="1">
      <c r="A719" s="348"/>
      <c r="B719" s="348"/>
      <c r="C719" s="348"/>
      <c r="D719" s="348"/>
      <c r="E719" s="348"/>
      <c r="F719" s="348"/>
      <c r="G719" s="348"/>
      <c r="H719" s="348"/>
      <c r="I719" s="348"/>
      <c r="J719" s="348"/>
      <c r="K719" s="348"/>
      <c r="L719" s="348"/>
      <c r="M719" s="348"/>
      <c r="N719" s="348"/>
      <c r="O719" s="348"/>
      <c r="P719" s="348"/>
      <c r="Q719" s="348"/>
      <c r="R719" s="348"/>
      <c r="S719" s="348"/>
      <c r="T719" s="348"/>
      <c r="U719" s="348"/>
      <c r="V719" s="348"/>
      <c r="W719" s="348"/>
      <c r="X719" s="348"/>
      <c r="Y719" s="348"/>
      <c r="Z719" s="348"/>
    </row>
    <row r="720" ht="14.25" customHeight="1">
      <c r="A720" s="348"/>
      <c r="B720" s="348"/>
      <c r="C720" s="348"/>
      <c r="D720" s="348"/>
      <c r="E720" s="348"/>
      <c r="F720" s="348"/>
      <c r="G720" s="348"/>
      <c r="H720" s="348"/>
      <c r="I720" s="348"/>
      <c r="J720" s="348"/>
      <c r="K720" s="348"/>
      <c r="L720" s="348"/>
      <c r="M720" s="348"/>
      <c r="N720" s="348"/>
      <c r="O720" s="348"/>
      <c r="P720" s="348"/>
      <c r="Q720" s="348"/>
      <c r="R720" s="348"/>
      <c r="S720" s="348"/>
      <c r="T720" s="348"/>
      <c r="U720" s="348"/>
      <c r="V720" s="348"/>
      <c r="W720" s="348"/>
      <c r="X720" s="348"/>
      <c r="Y720" s="348"/>
      <c r="Z720" s="348"/>
    </row>
    <row r="721" ht="14.25" customHeight="1">
      <c r="A721" s="348"/>
      <c r="B721" s="348"/>
      <c r="C721" s="348"/>
      <c r="D721" s="348"/>
      <c r="E721" s="348"/>
      <c r="F721" s="348"/>
      <c r="G721" s="348"/>
      <c r="H721" s="348"/>
      <c r="I721" s="348"/>
      <c r="J721" s="348"/>
      <c r="K721" s="348"/>
      <c r="L721" s="348"/>
      <c r="M721" s="348"/>
      <c r="N721" s="348"/>
      <c r="O721" s="348"/>
      <c r="P721" s="348"/>
      <c r="Q721" s="348"/>
      <c r="R721" s="348"/>
      <c r="S721" s="348"/>
      <c r="T721" s="348"/>
      <c r="U721" s="348"/>
      <c r="V721" s="348"/>
      <c r="W721" s="348"/>
      <c r="X721" s="348"/>
      <c r="Y721" s="348"/>
      <c r="Z721" s="348"/>
    </row>
    <row r="722" ht="14.25" customHeight="1">
      <c r="A722" s="348"/>
      <c r="B722" s="348"/>
      <c r="C722" s="348"/>
      <c r="D722" s="348"/>
      <c r="E722" s="348"/>
      <c r="F722" s="348"/>
      <c r="G722" s="348"/>
      <c r="H722" s="348"/>
      <c r="I722" s="348"/>
      <c r="J722" s="348"/>
      <c r="K722" s="348"/>
      <c r="L722" s="348"/>
      <c r="M722" s="348"/>
      <c r="N722" s="348"/>
      <c r="O722" s="348"/>
      <c r="P722" s="348"/>
      <c r="Q722" s="348"/>
      <c r="R722" s="348"/>
      <c r="S722" s="348"/>
      <c r="T722" s="348"/>
      <c r="U722" s="348"/>
      <c r="V722" s="348"/>
      <c r="W722" s="348"/>
      <c r="X722" s="348"/>
      <c r="Y722" s="348"/>
      <c r="Z722" s="348"/>
    </row>
    <row r="723" ht="14.25" customHeight="1">
      <c r="A723" s="348"/>
      <c r="B723" s="348"/>
      <c r="C723" s="348"/>
      <c r="D723" s="348"/>
      <c r="E723" s="348"/>
      <c r="F723" s="348"/>
      <c r="G723" s="348"/>
      <c r="H723" s="348"/>
      <c r="I723" s="348"/>
      <c r="J723" s="348"/>
      <c r="K723" s="348"/>
      <c r="L723" s="348"/>
      <c r="M723" s="348"/>
      <c r="N723" s="348"/>
      <c r="O723" s="348"/>
      <c r="P723" s="348"/>
      <c r="Q723" s="348"/>
      <c r="R723" s="348"/>
      <c r="S723" s="348"/>
      <c r="T723" s="348"/>
      <c r="U723" s="348"/>
      <c r="V723" s="348"/>
      <c r="W723" s="348"/>
      <c r="X723" s="348"/>
      <c r="Y723" s="348"/>
      <c r="Z723" s="348"/>
    </row>
    <row r="724" ht="14.25" customHeight="1">
      <c r="A724" s="348"/>
      <c r="B724" s="348"/>
      <c r="C724" s="348"/>
      <c r="D724" s="348"/>
      <c r="E724" s="348"/>
      <c r="F724" s="348"/>
      <c r="G724" s="348"/>
      <c r="H724" s="348"/>
      <c r="I724" s="348"/>
      <c r="J724" s="348"/>
      <c r="K724" s="348"/>
      <c r="L724" s="348"/>
      <c r="M724" s="348"/>
      <c r="N724" s="348"/>
      <c r="O724" s="348"/>
      <c r="P724" s="348"/>
      <c r="Q724" s="348"/>
      <c r="R724" s="348"/>
      <c r="S724" s="348"/>
      <c r="T724" s="348"/>
      <c r="U724" s="348"/>
      <c r="V724" s="348"/>
      <c r="W724" s="348"/>
      <c r="X724" s="348"/>
      <c r="Y724" s="348"/>
      <c r="Z724" s="348"/>
    </row>
    <row r="725" ht="14.25" customHeight="1">
      <c r="A725" s="348"/>
      <c r="B725" s="348"/>
      <c r="C725" s="348"/>
      <c r="D725" s="348"/>
      <c r="E725" s="348"/>
      <c r="F725" s="348"/>
      <c r="G725" s="348"/>
      <c r="H725" s="348"/>
      <c r="I725" s="348"/>
      <c r="J725" s="348"/>
      <c r="K725" s="348"/>
      <c r="L725" s="348"/>
      <c r="M725" s="348"/>
      <c r="N725" s="348"/>
      <c r="O725" s="348"/>
      <c r="P725" s="348"/>
      <c r="Q725" s="348"/>
      <c r="R725" s="348"/>
      <c r="S725" s="348"/>
      <c r="T725" s="348"/>
      <c r="U725" s="348"/>
      <c r="V725" s="348"/>
      <c r="W725" s="348"/>
      <c r="X725" s="348"/>
      <c r="Y725" s="348"/>
      <c r="Z725" s="348"/>
    </row>
    <row r="726" ht="14.25" customHeight="1">
      <c r="A726" s="348"/>
      <c r="B726" s="348"/>
      <c r="C726" s="348"/>
      <c r="D726" s="348"/>
      <c r="E726" s="348"/>
      <c r="F726" s="348"/>
      <c r="G726" s="348"/>
      <c r="H726" s="348"/>
      <c r="I726" s="348"/>
      <c r="J726" s="348"/>
      <c r="K726" s="348"/>
      <c r="L726" s="348"/>
      <c r="M726" s="348"/>
      <c r="N726" s="348"/>
      <c r="O726" s="348"/>
      <c r="P726" s="348"/>
      <c r="Q726" s="348"/>
      <c r="R726" s="348"/>
      <c r="S726" s="348"/>
      <c r="T726" s="348"/>
      <c r="U726" s="348"/>
      <c r="V726" s="348"/>
      <c r="W726" s="348"/>
      <c r="X726" s="348"/>
      <c r="Y726" s="348"/>
      <c r="Z726" s="348"/>
    </row>
    <row r="727" ht="14.25" customHeight="1">
      <c r="A727" s="348"/>
      <c r="B727" s="348"/>
      <c r="C727" s="348"/>
      <c r="D727" s="348"/>
      <c r="E727" s="348"/>
      <c r="F727" s="348"/>
      <c r="G727" s="348"/>
      <c r="H727" s="348"/>
      <c r="I727" s="348"/>
      <c r="J727" s="348"/>
      <c r="K727" s="348"/>
      <c r="L727" s="348"/>
      <c r="M727" s="348"/>
      <c r="N727" s="348"/>
      <c r="O727" s="348"/>
      <c r="P727" s="348"/>
      <c r="Q727" s="348"/>
      <c r="R727" s="348"/>
      <c r="S727" s="348"/>
      <c r="T727" s="348"/>
      <c r="U727" s="348"/>
      <c r="V727" s="348"/>
      <c r="W727" s="348"/>
      <c r="X727" s="348"/>
      <c r="Y727" s="348"/>
      <c r="Z727" s="348"/>
    </row>
    <row r="728" ht="14.25" customHeight="1">
      <c r="A728" s="348"/>
      <c r="B728" s="348"/>
      <c r="C728" s="348"/>
      <c r="D728" s="348"/>
      <c r="E728" s="348"/>
      <c r="F728" s="348"/>
      <c r="G728" s="348"/>
      <c r="H728" s="348"/>
      <c r="I728" s="348"/>
      <c r="J728" s="348"/>
      <c r="K728" s="348"/>
      <c r="L728" s="348"/>
      <c r="M728" s="348"/>
      <c r="N728" s="348"/>
      <c r="O728" s="348"/>
      <c r="P728" s="348"/>
      <c r="Q728" s="348"/>
      <c r="R728" s="348"/>
      <c r="S728" s="348"/>
      <c r="T728" s="348"/>
      <c r="U728" s="348"/>
      <c r="V728" s="348"/>
      <c r="W728" s="348"/>
      <c r="X728" s="348"/>
      <c r="Y728" s="348"/>
      <c r="Z728" s="348"/>
    </row>
    <row r="729" ht="14.25" customHeight="1">
      <c r="A729" s="348"/>
      <c r="B729" s="348"/>
      <c r="C729" s="348"/>
      <c r="D729" s="348"/>
      <c r="E729" s="348"/>
      <c r="F729" s="348"/>
      <c r="G729" s="348"/>
      <c r="H729" s="348"/>
      <c r="I729" s="348"/>
      <c r="J729" s="348"/>
      <c r="K729" s="348"/>
      <c r="L729" s="348"/>
      <c r="M729" s="348"/>
      <c r="N729" s="348"/>
      <c r="O729" s="348"/>
      <c r="P729" s="348"/>
      <c r="Q729" s="348"/>
      <c r="R729" s="348"/>
      <c r="S729" s="348"/>
      <c r="T729" s="348"/>
      <c r="U729" s="348"/>
      <c r="V729" s="348"/>
      <c r="W729" s="348"/>
      <c r="X729" s="348"/>
      <c r="Y729" s="348"/>
      <c r="Z729" s="348"/>
    </row>
    <row r="730" ht="14.25" customHeight="1">
      <c r="A730" s="348"/>
      <c r="B730" s="348"/>
      <c r="C730" s="348"/>
      <c r="D730" s="348"/>
      <c r="E730" s="348"/>
      <c r="F730" s="348"/>
      <c r="G730" s="348"/>
      <c r="H730" s="348"/>
      <c r="I730" s="348"/>
      <c r="J730" s="348"/>
      <c r="K730" s="348"/>
      <c r="L730" s="348"/>
      <c r="M730" s="348"/>
      <c r="N730" s="348"/>
      <c r="O730" s="348"/>
      <c r="P730" s="348"/>
      <c r="Q730" s="348"/>
      <c r="R730" s="348"/>
      <c r="S730" s="348"/>
      <c r="T730" s="348"/>
      <c r="U730" s="348"/>
      <c r="V730" s="348"/>
      <c r="W730" s="348"/>
      <c r="X730" s="348"/>
      <c r="Y730" s="348"/>
      <c r="Z730" s="348"/>
    </row>
    <row r="731" ht="14.25" customHeight="1">
      <c r="A731" s="348"/>
      <c r="B731" s="348"/>
      <c r="C731" s="348"/>
      <c r="D731" s="348"/>
      <c r="E731" s="348"/>
      <c r="F731" s="348"/>
      <c r="G731" s="348"/>
      <c r="H731" s="348"/>
      <c r="I731" s="348"/>
      <c r="J731" s="348"/>
      <c r="K731" s="348"/>
      <c r="L731" s="348"/>
      <c r="M731" s="348"/>
      <c r="N731" s="348"/>
      <c r="O731" s="348"/>
      <c r="P731" s="348"/>
      <c r="Q731" s="348"/>
      <c r="R731" s="348"/>
      <c r="S731" s="348"/>
      <c r="T731" s="348"/>
      <c r="U731" s="348"/>
      <c r="V731" s="348"/>
      <c r="W731" s="348"/>
      <c r="X731" s="348"/>
      <c r="Y731" s="348"/>
      <c r="Z731" s="348"/>
    </row>
    <row r="732" ht="14.25" customHeight="1">
      <c r="A732" s="348"/>
      <c r="B732" s="348"/>
      <c r="C732" s="348"/>
      <c r="D732" s="348"/>
      <c r="E732" s="348"/>
      <c r="F732" s="348"/>
      <c r="G732" s="348"/>
      <c r="H732" s="348"/>
      <c r="I732" s="348"/>
      <c r="J732" s="348"/>
      <c r="K732" s="348"/>
      <c r="L732" s="348"/>
      <c r="M732" s="348"/>
      <c r="N732" s="348"/>
      <c r="O732" s="348"/>
      <c r="P732" s="348"/>
      <c r="Q732" s="348"/>
      <c r="R732" s="348"/>
      <c r="S732" s="348"/>
      <c r="T732" s="348"/>
      <c r="U732" s="348"/>
      <c r="V732" s="348"/>
      <c r="W732" s="348"/>
      <c r="X732" s="348"/>
      <c r="Y732" s="348"/>
      <c r="Z732" s="348"/>
    </row>
    <row r="733" ht="14.25" customHeight="1">
      <c r="A733" s="348"/>
      <c r="B733" s="348"/>
      <c r="C733" s="348"/>
      <c r="D733" s="348"/>
      <c r="E733" s="348"/>
      <c r="F733" s="348"/>
      <c r="G733" s="348"/>
      <c r="H733" s="348"/>
      <c r="I733" s="348"/>
      <c r="J733" s="348"/>
      <c r="K733" s="348"/>
      <c r="L733" s="348"/>
      <c r="M733" s="348"/>
      <c r="N733" s="348"/>
      <c r="O733" s="348"/>
      <c r="P733" s="348"/>
      <c r="Q733" s="348"/>
      <c r="R733" s="348"/>
      <c r="S733" s="348"/>
      <c r="T733" s="348"/>
      <c r="U733" s="348"/>
      <c r="V733" s="348"/>
      <c r="W733" s="348"/>
      <c r="X733" s="348"/>
      <c r="Y733" s="348"/>
      <c r="Z733" s="348"/>
    </row>
    <row r="734" ht="14.25" customHeight="1">
      <c r="A734" s="348"/>
      <c r="B734" s="348"/>
      <c r="C734" s="348"/>
      <c r="D734" s="348"/>
      <c r="E734" s="348"/>
      <c r="F734" s="348"/>
      <c r="G734" s="348"/>
      <c r="H734" s="348"/>
      <c r="I734" s="348"/>
      <c r="J734" s="348"/>
      <c r="K734" s="348"/>
      <c r="L734" s="348"/>
      <c r="M734" s="348"/>
      <c r="N734" s="348"/>
      <c r="O734" s="348"/>
      <c r="P734" s="348"/>
      <c r="Q734" s="348"/>
      <c r="R734" s="348"/>
      <c r="S734" s="348"/>
      <c r="T734" s="348"/>
      <c r="U734" s="348"/>
      <c r="V734" s="348"/>
      <c r="W734" s="348"/>
      <c r="X734" s="348"/>
      <c r="Y734" s="348"/>
      <c r="Z734" s="348"/>
    </row>
    <row r="735" ht="14.25" customHeight="1">
      <c r="A735" s="348"/>
      <c r="B735" s="348"/>
      <c r="C735" s="348"/>
      <c r="D735" s="348"/>
      <c r="E735" s="348"/>
      <c r="F735" s="348"/>
      <c r="G735" s="348"/>
      <c r="H735" s="348"/>
      <c r="I735" s="348"/>
      <c r="J735" s="348"/>
      <c r="K735" s="348"/>
      <c r="L735" s="348"/>
      <c r="M735" s="348"/>
      <c r="N735" s="348"/>
      <c r="O735" s="348"/>
      <c r="P735" s="348"/>
      <c r="Q735" s="348"/>
      <c r="R735" s="348"/>
      <c r="S735" s="348"/>
      <c r="T735" s="348"/>
      <c r="U735" s="348"/>
      <c r="V735" s="348"/>
      <c r="W735" s="348"/>
      <c r="X735" s="348"/>
      <c r="Y735" s="348"/>
      <c r="Z735" s="348"/>
    </row>
    <row r="736" ht="14.25" customHeight="1">
      <c r="A736" s="348"/>
      <c r="B736" s="348"/>
      <c r="C736" s="348"/>
      <c r="D736" s="348"/>
      <c r="E736" s="348"/>
      <c r="F736" s="348"/>
      <c r="G736" s="348"/>
      <c r="H736" s="348"/>
      <c r="I736" s="348"/>
      <c r="J736" s="348"/>
      <c r="K736" s="348"/>
      <c r="L736" s="348"/>
      <c r="M736" s="348"/>
      <c r="N736" s="348"/>
      <c r="O736" s="348"/>
      <c r="P736" s="348"/>
      <c r="Q736" s="348"/>
      <c r="R736" s="348"/>
      <c r="S736" s="348"/>
      <c r="T736" s="348"/>
      <c r="U736" s="348"/>
      <c r="V736" s="348"/>
      <c r="W736" s="348"/>
      <c r="X736" s="348"/>
      <c r="Y736" s="348"/>
      <c r="Z736" s="348"/>
    </row>
    <row r="737" ht="14.25" customHeight="1">
      <c r="A737" s="348"/>
      <c r="B737" s="348"/>
      <c r="C737" s="348"/>
      <c r="D737" s="348"/>
      <c r="E737" s="348"/>
      <c r="F737" s="348"/>
      <c r="G737" s="348"/>
      <c r="H737" s="348"/>
      <c r="I737" s="348"/>
      <c r="J737" s="348"/>
      <c r="K737" s="348"/>
      <c r="L737" s="348"/>
      <c r="M737" s="348"/>
      <c r="N737" s="348"/>
      <c r="O737" s="348"/>
      <c r="P737" s="348"/>
      <c r="Q737" s="348"/>
      <c r="R737" s="348"/>
      <c r="S737" s="348"/>
      <c r="T737" s="348"/>
      <c r="U737" s="348"/>
      <c r="V737" s="348"/>
      <c r="W737" s="348"/>
      <c r="X737" s="348"/>
      <c r="Y737" s="348"/>
      <c r="Z737" s="348"/>
    </row>
    <row r="738" ht="14.25" customHeight="1">
      <c r="A738" s="348"/>
      <c r="B738" s="348"/>
      <c r="C738" s="348"/>
      <c r="D738" s="348"/>
      <c r="E738" s="348"/>
      <c r="F738" s="348"/>
      <c r="G738" s="348"/>
      <c r="H738" s="348"/>
      <c r="I738" s="348"/>
      <c r="J738" s="348"/>
      <c r="K738" s="348"/>
      <c r="L738" s="348"/>
      <c r="M738" s="348"/>
      <c r="N738" s="348"/>
      <c r="O738" s="348"/>
      <c r="P738" s="348"/>
      <c r="Q738" s="348"/>
      <c r="R738" s="348"/>
      <c r="S738" s="348"/>
      <c r="T738" s="348"/>
      <c r="U738" s="348"/>
      <c r="V738" s="348"/>
      <c r="W738" s="348"/>
      <c r="X738" s="348"/>
      <c r="Y738" s="348"/>
      <c r="Z738" s="348"/>
    </row>
    <row r="739" ht="14.25" customHeight="1">
      <c r="A739" s="348"/>
      <c r="B739" s="348"/>
      <c r="C739" s="348"/>
      <c r="D739" s="348"/>
      <c r="E739" s="348"/>
      <c r="F739" s="348"/>
      <c r="G739" s="348"/>
      <c r="H739" s="348"/>
      <c r="I739" s="348"/>
      <c r="J739" s="348"/>
      <c r="K739" s="348"/>
      <c r="L739" s="348"/>
      <c r="M739" s="348"/>
      <c r="N739" s="348"/>
      <c r="O739" s="348"/>
      <c r="P739" s="348"/>
      <c r="Q739" s="348"/>
      <c r="R739" s="348"/>
      <c r="S739" s="348"/>
      <c r="T739" s="348"/>
      <c r="U739" s="348"/>
      <c r="V739" s="348"/>
      <c r="W739" s="348"/>
      <c r="X739" s="348"/>
      <c r="Y739" s="348"/>
      <c r="Z739" s="348"/>
    </row>
    <row r="740" ht="14.25" customHeight="1">
      <c r="A740" s="348"/>
      <c r="B740" s="348"/>
      <c r="C740" s="348"/>
      <c r="D740" s="348"/>
      <c r="E740" s="348"/>
      <c r="F740" s="348"/>
      <c r="G740" s="348"/>
      <c r="H740" s="348"/>
      <c r="I740" s="348"/>
      <c r="J740" s="348"/>
      <c r="K740" s="348"/>
      <c r="L740" s="348"/>
      <c r="M740" s="348"/>
      <c r="N740" s="348"/>
      <c r="O740" s="348"/>
      <c r="P740" s="348"/>
      <c r="Q740" s="348"/>
      <c r="R740" s="348"/>
      <c r="S740" s="348"/>
      <c r="T740" s="348"/>
      <c r="U740" s="348"/>
      <c r="V740" s="348"/>
      <c r="W740" s="348"/>
      <c r="X740" s="348"/>
      <c r="Y740" s="348"/>
      <c r="Z740" s="348"/>
    </row>
    <row r="741" ht="14.25" customHeight="1">
      <c r="A741" s="348"/>
      <c r="B741" s="348"/>
      <c r="C741" s="348"/>
      <c r="D741" s="348"/>
      <c r="E741" s="348"/>
      <c r="F741" s="348"/>
      <c r="G741" s="348"/>
      <c r="H741" s="348"/>
      <c r="I741" s="348"/>
      <c r="J741" s="348"/>
      <c r="K741" s="348"/>
      <c r="L741" s="348"/>
      <c r="M741" s="348"/>
      <c r="N741" s="348"/>
      <c r="O741" s="348"/>
      <c r="P741" s="348"/>
      <c r="Q741" s="348"/>
      <c r="R741" s="348"/>
      <c r="S741" s="348"/>
      <c r="T741" s="348"/>
      <c r="U741" s="348"/>
      <c r="V741" s="348"/>
      <c r="W741" s="348"/>
      <c r="X741" s="348"/>
      <c r="Y741" s="348"/>
      <c r="Z741" s="348"/>
    </row>
    <row r="742" ht="14.25" customHeight="1">
      <c r="A742" s="348"/>
      <c r="B742" s="348"/>
      <c r="C742" s="348"/>
      <c r="D742" s="348"/>
      <c r="E742" s="348"/>
      <c r="F742" s="348"/>
      <c r="G742" s="348"/>
      <c r="H742" s="348"/>
      <c r="I742" s="348"/>
      <c r="J742" s="348"/>
      <c r="K742" s="348"/>
      <c r="L742" s="348"/>
      <c r="M742" s="348"/>
      <c r="N742" s="348"/>
      <c r="O742" s="348"/>
      <c r="P742" s="348"/>
      <c r="Q742" s="348"/>
      <c r="R742" s="348"/>
      <c r="S742" s="348"/>
      <c r="T742" s="348"/>
      <c r="U742" s="348"/>
      <c r="V742" s="348"/>
      <c r="W742" s="348"/>
      <c r="X742" s="348"/>
      <c r="Y742" s="348"/>
      <c r="Z742" s="348"/>
    </row>
    <row r="743" ht="14.25" customHeight="1">
      <c r="A743" s="348"/>
      <c r="B743" s="348"/>
      <c r="C743" s="348"/>
      <c r="D743" s="348"/>
      <c r="E743" s="348"/>
      <c r="F743" s="348"/>
      <c r="G743" s="348"/>
      <c r="H743" s="348"/>
      <c r="I743" s="348"/>
      <c r="J743" s="348"/>
      <c r="K743" s="348"/>
      <c r="L743" s="348"/>
      <c r="M743" s="348"/>
      <c r="N743" s="348"/>
      <c r="O743" s="348"/>
      <c r="P743" s="348"/>
      <c r="Q743" s="348"/>
      <c r="R743" s="348"/>
      <c r="S743" s="348"/>
      <c r="T743" s="348"/>
      <c r="U743" s="348"/>
      <c r="V743" s="348"/>
      <c r="W743" s="348"/>
      <c r="X743" s="348"/>
      <c r="Y743" s="348"/>
      <c r="Z743" s="348"/>
    </row>
    <row r="744" ht="14.25" customHeight="1">
      <c r="A744" s="348"/>
      <c r="B744" s="348"/>
      <c r="C744" s="348"/>
      <c r="D744" s="348"/>
      <c r="E744" s="348"/>
      <c r="F744" s="348"/>
      <c r="G744" s="348"/>
      <c r="H744" s="348"/>
      <c r="I744" s="348"/>
      <c r="J744" s="348"/>
      <c r="K744" s="348"/>
      <c r="L744" s="348"/>
      <c r="M744" s="348"/>
      <c r="N744" s="348"/>
      <c r="O744" s="348"/>
      <c r="P744" s="348"/>
      <c r="Q744" s="348"/>
      <c r="R744" s="348"/>
      <c r="S744" s="348"/>
      <c r="T744" s="348"/>
      <c r="U744" s="348"/>
      <c r="V744" s="348"/>
      <c r="W744" s="348"/>
      <c r="X744" s="348"/>
      <c r="Y744" s="348"/>
      <c r="Z744" s="348"/>
    </row>
    <row r="745" ht="14.25" customHeight="1">
      <c r="A745" s="348"/>
      <c r="B745" s="348"/>
      <c r="C745" s="348"/>
      <c r="D745" s="348"/>
      <c r="E745" s="348"/>
      <c r="F745" s="348"/>
      <c r="G745" s="348"/>
      <c r="H745" s="348"/>
      <c r="I745" s="348"/>
      <c r="J745" s="348"/>
      <c r="K745" s="348"/>
      <c r="L745" s="348"/>
      <c r="M745" s="348"/>
      <c r="N745" s="348"/>
      <c r="O745" s="348"/>
      <c r="P745" s="348"/>
      <c r="Q745" s="348"/>
      <c r="R745" s="348"/>
      <c r="S745" s="348"/>
      <c r="T745" s="348"/>
      <c r="U745" s="348"/>
      <c r="V745" s="348"/>
      <c r="W745" s="348"/>
      <c r="X745" s="348"/>
      <c r="Y745" s="348"/>
      <c r="Z745" s="348"/>
    </row>
    <row r="746" ht="14.25" customHeight="1">
      <c r="A746" s="348"/>
      <c r="B746" s="348"/>
      <c r="C746" s="348"/>
      <c r="D746" s="348"/>
      <c r="E746" s="348"/>
      <c r="F746" s="348"/>
      <c r="G746" s="348"/>
      <c r="H746" s="348"/>
      <c r="I746" s="348"/>
      <c r="J746" s="348"/>
      <c r="K746" s="348"/>
      <c r="L746" s="348"/>
      <c r="M746" s="348"/>
      <c r="N746" s="348"/>
      <c r="O746" s="348"/>
      <c r="P746" s="348"/>
      <c r="Q746" s="348"/>
      <c r="R746" s="348"/>
      <c r="S746" s="348"/>
      <c r="T746" s="348"/>
      <c r="U746" s="348"/>
      <c r="V746" s="348"/>
      <c r="W746" s="348"/>
      <c r="X746" s="348"/>
      <c r="Y746" s="348"/>
      <c r="Z746" s="348"/>
    </row>
    <row r="747" ht="14.25" customHeight="1">
      <c r="A747" s="348"/>
      <c r="B747" s="348"/>
      <c r="C747" s="348"/>
      <c r="D747" s="348"/>
      <c r="E747" s="348"/>
      <c r="F747" s="348"/>
      <c r="G747" s="348"/>
      <c r="H747" s="348"/>
      <c r="I747" s="348"/>
      <c r="J747" s="348"/>
      <c r="K747" s="348"/>
      <c r="L747" s="348"/>
      <c r="M747" s="348"/>
      <c r="N747" s="348"/>
      <c r="O747" s="348"/>
      <c r="P747" s="348"/>
      <c r="Q747" s="348"/>
      <c r="R747" s="348"/>
      <c r="S747" s="348"/>
      <c r="T747" s="348"/>
      <c r="U747" s="348"/>
      <c r="V747" s="348"/>
      <c r="W747" s="348"/>
      <c r="X747" s="348"/>
      <c r="Y747" s="348"/>
      <c r="Z747" s="348"/>
    </row>
    <row r="748" ht="14.25" customHeight="1">
      <c r="A748" s="348"/>
      <c r="B748" s="348"/>
      <c r="C748" s="348"/>
      <c r="D748" s="348"/>
      <c r="E748" s="348"/>
      <c r="F748" s="348"/>
      <c r="G748" s="348"/>
      <c r="H748" s="348"/>
      <c r="I748" s="348"/>
      <c r="J748" s="348"/>
      <c r="K748" s="348"/>
      <c r="L748" s="348"/>
      <c r="M748" s="348"/>
      <c r="N748" s="348"/>
      <c r="O748" s="348"/>
      <c r="P748" s="348"/>
      <c r="Q748" s="348"/>
      <c r="R748" s="348"/>
      <c r="S748" s="348"/>
      <c r="T748" s="348"/>
      <c r="U748" s="348"/>
      <c r="V748" s="348"/>
      <c r="W748" s="348"/>
      <c r="X748" s="348"/>
      <c r="Y748" s="348"/>
      <c r="Z748" s="348"/>
    </row>
    <row r="749" ht="14.25" customHeight="1">
      <c r="A749" s="348"/>
      <c r="B749" s="348"/>
      <c r="C749" s="348"/>
      <c r="D749" s="348"/>
      <c r="E749" s="348"/>
      <c r="F749" s="348"/>
      <c r="G749" s="348"/>
      <c r="H749" s="348"/>
      <c r="I749" s="348"/>
      <c r="J749" s="348"/>
      <c r="K749" s="348"/>
      <c r="L749" s="348"/>
      <c r="M749" s="348"/>
      <c r="N749" s="348"/>
      <c r="O749" s="348"/>
      <c r="P749" s="348"/>
      <c r="Q749" s="348"/>
      <c r="R749" s="348"/>
      <c r="S749" s="348"/>
      <c r="T749" s="348"/>
      <c r="U749" s="348"/>
      <c r="V749" s="348"/>
      <c r="W749" s="348"/>
      <c r="X749" s="348"/>
      <c r="Y749" s="348"/>
      <c r="Z749" s="348"/>
    </row>
    <row r="750" ht="14.25" customHeight="1">
      <c r="A750" s="348"/>
      <c r="B750" s="348"/>
      <c r="C750" s="348"/>
      <c r="D750" s="348"/>
      <c r="E750" s="348"/>
      <c r="F750" s="348"/>
      <c r="G750" s="348"/>
      <c r="H750" s="348"/>
      <c r="I750" s="348"/>
      <c r="J750" s="348"/>
      <c r="K750" s="348"/>
      <c r="L750" s="348"/>
      <c r="M750" s="348"/>
      <c r="N750" s="348"/>
      <c r="O750" s="348"/>
      <c r="P750" s="348"/>
      <c r="Q750" s="348"/>
      <c r="R750" s="348"/>
      <c r="S750" s="348"/>
      <c r="T750" s="348"/>
      <c r="U750" s="348"/>
      <c r="V750" s="348"/>
      <c r="W750" s="348"/>
      <c r="X750" s="348"/>
      <c r="Y750" s="348"/>
      <c r="Z750" s="348"/>
    </row>
    <row r="751" ht="14.25" customHeight="1">
      <c r="A751" s="348"/>
      <c r="B751" s="348"/>
      <c r="C751" s="348"/>
      <c r="D751" s="348"/>
      <c r="E751" s="348"/>
      <c r="F751" s="348"/>
      <c r="G751" s="348"/>
      <c r="H751" s="348"/>
      <c r="I751" s="348"/>
      <c r="J751" s="348"/>
      <c r="K751" s="348"/>
      <c r="L751" s="348"/>
      <c r="M751" s="348"/>
      <c r="N751" s="348"/>
      <c r="O751" s="348"/>
      <c r="P751" s="348"/>
      <c r="Q751" s="348"/>
      <c r="R751" s="348"/>
      <c r="S751" s="348"/>
      <c r="T751" s="348"/>
      <c r="U751" s="348"/>
      <c r="V751" s="348"/>
      <c r="W751" s="348"/>
      <c r="X751" s="348"/>
      <c r="Y751" s="348"/>
      <c r="Z751" s="348"/>
    </row>
    <row r="752" ht="14.25" customHeight="1">
      <c r="A752" s="348"/>
      <c r="B752" s="348"/>
      <c r="C752" s="348"/>
      <c r="D752" s="348"/>
      <c r="E752" s="348"/>
      <c r="F752" s="348"/>
      <c r="G752" s="348"/>
      <c r="H752" s="348"/>
      <c r="I752" s="348"/>
      <c r="J752" s="348"/>
      <c r="K752" s="348"/>
      <c r="L752" s="348"/>
      <c r="M752" s="348"/>
      <c r="N752" s="348"/>
      <c r="O752" s="348"/>
      <c r="P752" s="348"/>
      <c r="Q752" s="348"/>
      <c r="R752" s="348"/>
      <c r="S752" s="348"/>
      <c r="T752" s="348"/>
      <c r="U752" s="348"/>
      <c r="V752" s="348"/>
      <c r="W752" s="348"/>
      <c r="X752" s="348"/>
      <c r="Y752" s="348"/>
      <c r="Z752" s="348"/>
    </row>
    <row r="753" ht="14.25" customHeight="1">
      <c r="A753" s="348"/>
      <c r="B753" s="348"/>
      <c r="C753" s="348"/>
      <c r="D753" s="348"/>
      <c r="E753" s="348"/>
      <c r="F753" s="348"/>
      <c r="G753" s="348"/>
      <c r="H753" s="348"/>
      <c r="I753" s="348"/>
      <c r="J753" s="348"/>
      <c r="K753" s="348"/>
      <c r="L753" s="348"/>
      <c r="M753" s="348"/>
      <c r="N753" s="348"/>
      <c r="O753" s="348"/>
      <c r="P753" s="348"/>
      <c r="Q753" s="348"/>
      <c r="R753" s="348"/>
      <c r="S753" s="348"/>
      <c r="T753" s="348"/>
      <c r="U753" s="348"/>
      <c r="V753" s="348"/>
      <c r="W753" s="348"/>
      <c r="X753" s="348"/>
      <c r="Y753" s="348"/>
      <c r="Z753" s="348"/>
    </row>
    <row r="754" ht="14.25" customHeight="1">
      <c r="A754" s="348"/>
      <c r="B754" s="348"/>
      <c r="C754" s="348"/>
      <c r="D754" s="348"/>
      <c r="E754" s="348"/>
      <c r="F754" s="348"/>
      <c r="G754" s="348"/>
      <c r="H754" s="348"/>
      <c r="I754" s="348"/>
      <c r="J754" s="348"/>
      <c r="K754" s="348"/>
      <c r="L754" s="348"/>
      <c r="M754" s="348"/>
      <c r="N754" s="348"/>
      <c r="O754" s="348"/>
      <c r="P754" s="348"/>
      <c r="Q754" s="348"/>
      <c r="R754" s="348"/>
      <c r="S754" s="348"/>
      <c r="T754" s="348"/>
      <c r="U754" s="348"/>
      <c r="V754" s="348"/>
      <c r="W754" s="348"/>
      <c r="X754" s="348"/>
      <c r="Y754" s="348"/>
      <c r="Z754" s="348"/>
    </row>
    <row r="755" ht="14.25" customHeight="1">
      <c r="A755" s="348"/>
      <c r="B755" s="348"/>
      <c r="C755" s="348"/>
      <c r="D755" s="348"/>
      <c r="E755" s="348"/>
      <c r="F755" s="348"/>
      <c r="G755" s="348"/>
      <c r="H755" s="348"/>
      <c r="I755" s="348"/>
      <c r="J755" s="348"/>
      <c r="K755" s="348"/>
      <c r="L755" s="348"/>
      <c r="M755" s="348"/>
      <c r="N755" s="348"/>
      <c r="O755" s="348"/>
      <c r="P755" s="348"/>
      <c r="Q755" s="348"/>
      <c r="R755" s="348"/>
      <c r="S755" s="348"/>
      <c r="T755" s="348"/>
      <c r="U755" s="348"/>
      <c r="V755" s="348"/>
      <c r="W755" s="348"/>
      <c r="X755" s="348"/>
      <c r="Y755" s="348"/>
      <c r="Z755" s="348"/>
    </row>
    <row r="756" ht="14.25" customHeight="1">
      <c r="A756" s="348"/>
      <c r="B756" s="348"/>
      <c r="C756" s="348"/>
      <c r="D756" s="348"/>
      <c r="E756" s="348"/>
      <c r="F756" s="348"/>
      <c r="G756" s="348"/>
      <c r="H756" s="348"/>
      <c r="I756" s="348"/>
      <c r="J756" s="348"/>
      <c r="K756" s="348"/>
      <c r="L756" s="348"/>
      <c r="M756" s="348"/>
      <c r="N756" s="348"/>
      <c r="O756" s="348"/>
      <c r="P756" s="348"/>
      <c r="Q756" s="348"/>
      <c r="R756" s="348"/>
      <c r="S756" s="348"/>
      <c r="T756" s="348"/>
      <c r="U756" s="348"/>
      <c r="V756" s="348"/>
      <c r="W756" s="348"/>
      <c r="X756" s="348"/>
      <c r="Y756" s="348"/>
      <c r="Z756" s="348"/>
    </row>
    <row r="757" ht="14.25" customHeight="1">
      <c r="A757" s="348"/>
      <c r="B757" s="348"/>
      <c r="C757" s="348"/>
      <c r="D757" s="348"/>
      <c r="E757" s="348"/>
      <c r="F757" s="348"/>
      <c r="G757" s="348"/>
      <c r="H757" s="348"/>
      <c r="I757" s="348"/>
      <c r="J757" s="348"/>
      <c r="K757" s="348"/>
      <c r="L757" s="348"/>
      <c r="M757" s="348"/>
      <c r="N757" s="348"/>
      <c r="O757" s="348"/>
      <c r="P757" s="348"/>
      <c r="Q757" s="348"/>
      <c r="R757" s="348"/>
      <c r="S757" s="348"/>
      <c r="T757" s="348"/>
      <c r="U757" s="348"/>
      <c r="V757" s="348"/>
      <c r="W757" s="348"/>
      <c r="X757" s="348"/>
      <c r="Y757" s="348"/>
      <c r="Z757" s="348"/>
    </row>
    <row r="758" ht="14.25" customHeight="1">
      <c r="A758" s="348"/>
      <c r="B758" s="348"/>
      <c r="C758" s="348"/>
      <c r="D758" s="348"/>
      <c r="E758" s="348"/>
      <c r="F758" s="348"/>
      <c r="G758" s="348"/>
      <c r="H758" s="348"/>
      <c r="I758" s="348"/>
      <c r="J758" s="348"/>
      <c r="K758" s="348"/>
      <c r="L758" s="348"/>
      <c r="M758" s="348"/>
      <c r="N758" s="348"/>
      <c r="O758" s="348"/>
      <c r="P758" s="348"/>
      <c r="Q758" s="348"/>
      <c r="R758" s="348"/>
      <c r="S758" s="348"/>
      <c r="T758" s="348"/>
      <c r="U758" s="348"/>
      <c r="V758" s="348"/>
      <c r="W758" s="348"/>
      <c r="X758" s="348"/>
      <c r="Y758" s="348"/>
      <c r="Z758" s="348"/>
    </row>
    <row r="759" ht="14.25" customHeight="1">
      <c r="A759" s="348"/>
      <c r="B759" s="348"/>
      <c r="C759" s="348"/>
      <c r="D759" s="348"/>
      <c r="E759" s="348"/>
      <c r="F759" s="348"/>
      <c r="G759" s="348"/>
      <c r="H759" s="348"/>
      <c r="I759" s="348"/>
      <c r="J759" s="348"/>
      <c r="K759" s="348"/>
      <c r="L759" s="348"/>
      <c r="M759" s="348"/>
      <c r="N759" s="348"/>
      <c r="O759" s="348"/>
      <c r="P759" s="348"/>
      <c r="Q759" s="348"/>
      <c r="R759" s="348"/>
      <c r="S759" s="348"/>
      <c r="T759" s="348"/>
      <c r="U759" s="348"/>
      <c r="V759" s="348"/>
      <c r="W759" s="348"/>
      <c r="X759" s="348"/>
      <c r="Y759" s="348"/>
      <c r="Z759" s="348"/>
    </row>
    <row r="760" ht="14.25" customHeight="1">
      <c r="A760" s="348"/>
      <c r="B760" s="348"/>
      <c r="C760" s="348"/>
      <c r="D760" s="348"/>
      <c r="E760" s="348"/>
      <c r="F760" s="348"/>
      <c r="G760" s="348"/>
      <c r="H760" s="348"/>
      <c r="I760" s="348"/>
      <c r="J760" s="348"/>
      <c r="K760" s="348"/>
      <c r="L760" s="348"/>
      <c r="M760" s="348"/>
      <c r="N760" s="348"/>
      <c r="O760" s="348"/>
      <c r="P760" s="348"/>
      <c r="Q760" s="348"/>
      <c r="R760" s="348"/>
      <c r="S760" s="348"/>
      <c r="T760" s="348"/>
      <c r="U760" s="348"/>
      <c r="V760" s="348"/>
      <c r="W760" s="348"/>
      <c r="X760" s="348"/>
      <c r="Y760" s="348"/>
      <c r="Z760" s="348"/>
    </row>
    <row r="761" ht="14.25" customHeight="1">
      <c r="A761" s="348"/>
      <c r="B761" s="348"/>
      <c r="C761" s="348"/>
      <c r="D761" s="348"/>
      <c r="E761" s="348"/>
      <c r="F761" s="348"/>
      <c r="G761" s="348"/>
      <c r="H761" s="348"/>
      <c r="I761" s="348"/>
      <c r="J761" s="348"/>
      <c r="K761" s="348"/>
      <c r="L761" s="348"/>
      <c r="M761" s="348"/>
      <c r="N761" s="348"/>
      <c r="O761" s="348"/>
      <c r="P761" s="348"/>
      <c r="Q761" s="348"/>
      <c r="R761" s="348"/>
      <c r="S761" s="348"/>
      <c r="T761" s="348"/>
      <c r="U761" s="348"/>
      <c r="V761" s="348"/>
      <c r="W761" s="348"/>
      <c r="X761" s="348"/>
      <c r="Y761" s="348"/>
      <c r="Z761" s="348"/>
    </row>
    <row r="762" ht="14.25" customHeight="1">
      <c r="A762" s="348"/>
      <c r="B762" s="348"/>
      <c r="C762" s="348"/>
      <c r="D762" s="348"/>
      <c r="E762" s="348"/>
      <c r="F762" s="348"/>
      <c r="G762" s="348"/>
      <c r="H762" s="348"/>
      <c r="I762" s="348"/>
      <c r="J762" s="348"/>
      <c r="K762" s="348"/>
      <c r="L762" s="348"/>
      <c r="M762" s="348"/>
      <c r="N762" s="348"/>
      <c r="O762" s="348"/>
      <c r="P762" s="348"/>
      <c r="Q762" s="348"/>
      <c r="R762" s="348"/>
      <c r="S762" s="348"/>
      <c r="T762" s="348"/>
      <c r="U762" s="348"/>
      <c r="V762" s="348"/>
      <c r="W762" s="348"/>
      <c r="X762" s="348"/>
      <c r="Y762" s="348"/>
      <c r="Z762" s="348"/>
    </row>
    <row r="763" ht="14.25" customHeight="1">
      <c r="A763" s="348"/>
      <c r="B763" s="348"/>
      <c r="C763" s="348"/>
      <c r="D763" s="348"/>
      <c r="E763" s="348"/>
      <c r="F763" s="348"/>
      <c r="G763" s="348"/>
      <c r="H763" s="348"/>
      <c r="I763" s="348"/>
      <c r="J763" s="348"/>
      <c r="K763" s="348"/>
      <c r="L763" s="348"/>
      <c r="M763" s="348"/>
      <c r="N763" s="348"/>
      <c r="O763" s="348"/>
      <c r="P763" s="348"/>
      <c r="Q763" s="348"/>
      <c r="R763" s="348"/>
      <c r="S763" s="348"/>
      <c r="T763" s="348"/>
      <c r="U763" s="348"/>
      <c r="V763" s="348"/>
      <c r="W763" s="348"/>
      <c r="X763" s="348"/>
      <c r="Y763" s="348"/>
      <c r="Z763" s="348"/>
    </row>
    <row r="764" ht="14.25" customHeight="1">
      <c r="A764" s="348"/>
      <c r="B764" s="348"/>
      <c r="C764" s="348"/>
      <c r="D764" s="348"/>
      <c r="E764" s="348"/>
      <c r="F764" s="348"/>
      <c r="G764" s="348"/>
      <c r="H764" s="348"/>
      <c r="I764" s="348"/>
      <c r="J764" s="348"/>
      <c r="K764" s="348"/>
      <c r="L764" s="348"/>
      <c r="M764" s="348"/>
      <c r="N764" s="348"/>
      <c r="O764" s="348"/>
      <c r="P764" s="348"/>
      <c r="Q764" s="348"/>
      <c r="R764" s="348"/>
      <c r="S764" s="348"/>
      <c r="T764" s="348"/>
      <c r="U764" s="348"/>
      <c r="V764" s="348"/>
      <c r="W764" s="348"/>
      <c r="X764" s="348"/>
      <c r="Y764" s="348"/>
      <c r="Z764" s="348"/>
    </row>
    <row r="765" ht="14.25" customHeight="1">
      <c r="A765" s="348"/>
      <c r="B765" s="348"/>
      <c r="C765" s="348"/>
      <c r="D765" s="348"/>
      <c r="E765" s="348"/>
      <c r="F765" s="348"/>
      <c r="G765" s="348"/>
      <c r="H765" s="348"/>
      <c r="I765" s="348"/>
      <c r="J765" s="348"/>
      <c r="K765" s="348"/>
      <c r="L765" s="348"/>
      <c r="M765" s="348"/>
      <c r="N765" s="348"/>
      <c r="O765" s="348"/>
      <c r="P765" s="348"/>
      <c r="Q765" s="348"/>
      <c r="R765" s="348"/>
      <c r="S765" s="348"/>
      <c r="T765" s="348"/>
      <c r="U765" s="348"/>
      <c r="V765" s="348"/>
      <c r="W765" s="348"/>
      <c r="X765" s="348"/>
      <c r="Y765" s="348"/>
      <c r="Z765" s="348"/>
    </row>
    <row r="766" ht="14.25" customHeight="1">
      <c r="A766" s="348"/>
      <c r="B766" s="348"/>
      <c r="C766" s="348"/>
      <c r="D766" s="348"/>
      <c r="E766" s="348"/>
      <c r="F766" s="348"/>
      <c r="G766" s="348"/>
      <c r="H766" s="348"/>
      <c r="I766" s="348"/>
      <c r="J766" s="348"/>
      <c r="K766" s="348"/>
      <c r="L766" s="348"/>
      <c r="M766" s="348"/>
      <c r="N766" s="348"/>
      <c r="O766" s="348"/>
      <c r="P766" s="348"/>
      <c r="Q766" s="348"/>
      <c r="R766" s="348"/>
      <c r="S766" s="348"/>
      <c r="T766" s="348"/>
      <c r="U766" s="348"/>
      <c r="V766" s="348"/>
      <c r="W766" s="348"/>
      <c r="X766" s="348"/>
      <c r="Y766" s="348"/>
      <c r="Z766" s="348"/>
    </row>
    <row r="767" ht="14.25" customHeight="1">
      <c r="A767" s="348"/>
      <c r="B767" s="348"/>
      <c r="C767" s="348"/>
      <c r="D767" s="348"/>
      <c r="E767" s="348"/>
      <c r="F767" s="348"/>
      <c r="G767" s="348"/>
      <c r="H767" s="348"/>
      <c r="I767" s="348"/>
      <c r="J767" s="348"/>
      <c r="K767" s="348"/>
      <c r="L767" s="348"/>
      <c r="M767" s="348"/>
      <c r="N767" s="348"/>
      <c r="O767" s="348"/>
      <c r="P767" s="348"/>
      <c r="Q767" s="348"/>
      <c r="R767" s="348"/>
      <c r="S767" s="348"/>
      <c r="T767" s="348"/>
      <c r="U767" s="348"/>
      <c r="V767" s="348"/>
      <c r="W767" s="348"/>
      <c r="X767" s="348"/>
      <c r="Y767" s="348"/>
      <c r="Z767" s="348"/>
    </row>
    <row r="768" ht="14.25" customHeight="1">
      <c r="A768" s="348"/>
      <c r="B768" s="348"/>
      <c r="C768" s="348"/>
      <c r="D768" s="348"/>
      <c r="E768" s="348"/>
      <c r="F768" s="348"/>
      <c r="G768" s="348"/>
      <c r="H768" s="348"/>
      <c r="I768" s="348"/>
      <c r="J768" s="348"/>
      <c r="K768" s="348"/>
      <c r="L768" s="348"/>
      <c r="M768" s="348"/>
      <c r="N768" s="348"/>
      <c r="O768" s="348"/>
      <c r="P768" s="348"/>
      <c r="Q768" s="348"/>
      <c r="R768" s="348"/>
      <c r="S768" s="348"/>
      <c r="T768" s="348"/>
      <c r="U768" s="348"/>
      <c r="V768" s="348"/>
      <c r="W768" s="348"/>
      <c r="X768" s="348"/>
      <c r="Y768" s="348"/>
      <c r="Z768" s="348"/>
    </row>
    <row r="769" ht="14.25" customHeight="1">
      <c r="A769" s="348"/>
      <c r="B769" s="348"/>
      <c r="C769" s="348"/>
      <c r="D769" s="348"/>
      <c r="E769" s="348"/>
      <c r="F769" s="348"/>
      <c r="G769" s="348"/>
      <c r="H769" s="348"/>
      <c r="I769" s="348"/>
      <c r="J769" s="348"/>
      <c r="K769" s="348"/>
      <c r="L769" s="348"/>
      <c r="M769" s="348"/>
      <c r="N769" s="348"/>
      <c r="O769" s="348"/>
      <c r="P769" s="348"/>
      <c r="Q769" s="348"/>
      <c r="R769" s="348"/>
      <c r="S769" s="348"/>
      <c r="T769" s="348"/>
      <c r="U769" s="348"/>
      <c r="V769" s="348"/>
      <c r="W769" s="348"/>
      <c r="X769" s="348"/>
      <c r="Y769" s="348"/>
      <c r="Z769" s="348"/>
    </row>
    <row r="770" ht="14.25" customHeight="1">
      <c r="A770" s="348"/>
      <c r="B770" s="348"/>
      <c r="C770" s="348"/>
      <c r="D770" s="348"/>
      <c r="E770" s="348"/>
      <c r="F770" s="348"/>
      <c r="G770" s="348"/>
      <c r="H770" s="348"/>
      <c r="I770" s="348"/>
      <c r="J770" s="348"/>
      <c r="K770" s="348"/>
      <c r="L770" s="348"/>
      <c r="M770" s="348"/>
      <c r="N770" s="348"/>
      <c r="O770" s="348"/>
      <c r="P770" s="348"/>
      <c r="Q770" s="348"/>
      <c r="R770" s="348"/>
      <c r="S770" s="348"/>
      <c r="T770" s="348"/>
      <c r="U770" s="348"/>
      <c r="V770" s="348"/>
      <c r="W770" s="348"/>
      <c r="X770" s="348"/>
      <c r="Y770" s="348"/>
      <c r="Z770" s="348"/>
    </row>
    <row r="771" ht="14.25" customHeight="1">
      <c r="A771" s="348"/>
      <c r="B771" s="348"/>
      <c r="C771" s="348"/>
      <c r="D771" s="348"/>
      <c r="E771" s="348"/>
      <c r="F771" s="348"/>
      <c r="G771" s="348"/>
      <c r="H771" s="348"/>
      <c r="I771" s="348"/>
      <c r="J771" s="348"/>
      <c r="K771" s="348"/>
      <c r="L771" s="348"/>
      <c r="M771" s="348"/>
      <c r="N771" s="348"/>
      <c r="O771" s="348"/>
      <c r="P771" s="348"/>
      <c r="Q771" s="348"/>
      <c r="R771" s="348"/>
      <c r="S771" s="348"/>
      <c r="T771" s="348"/>
      <c r="U771" s="348"/>
      <c r="V771" s="348"/>
      <c r="W771" s="348"/>
      <c r="X771" s="348"/>
      <c r="Y771" s="348"/>
      <c r="Z771" s="348"/>
    </row>
    <row r="772" ht="14.25" customHeight="1">
      <c r="A772" s="348"/>
      <c r="B772" s="348"/>
      <c r="C772" s="348"/>
      <c r="D772" s="348"/>
      <c r="E772" s="348"/>
      <c r="F772" s="348"/>
      <c r="G772" s="348"/>
      <c r="H772" s="348"/>
      <c r="I772" s="348"/>
      <c r="J772" s="348"/>
      <c r="K772" s="348"/>
      <c r="L772" s="348"/>
      <c r="M772" s="348"/>
      <c r="N772" s="348"/>
      <c r="O772" s="348"/>
      <c r="P772" s="348"/>
      <c r="Q772" s="348"/>
      <c r="R772" s="348"/>
      <c r="S772" s="348"/>
      <c r="T772" s="348"/>
      <c r="U772" s="348"/>
      <c r="V772" s="348"/>
      <c r="W772" s="348"/>
      <c r="X772" s="348"/>
      <c r="Y772" s="348"/>
      <c r="Z772" s="348"/>
    </row>
    <row r="773" ht="14.25" customHeight="1">
      <c r="A773" s="348"/>
      <c r="B773" s="348"/>
      <c r="C773" s="348"/>
      <c r="D773" s="348"/>
      <c r="E773" s="348"/>
      <c r="F773" s="348"/>
      <c r="G773" s="348"/>
      <c r="H773" s="348"/>
      <c r="I773" s="348"/>
      <c r="J773" s="348"/>
      <c r="K773" s="348"/>
      <c r="L773" s="348"/>
      <c r="M773" s="348"/>
      <c r="N773" s="348"/>
      <c r="O773" s="348"/>
      <c r="P773" s="348"/>
      <c r="Q773" s="348"/>
      <c r="R773" s="348"/>
      <c r="S773" s="348"/>
      <c r="T773" s="348"/>
      <c r="U773" s="348"/>
      <c r="V773" s="348"/>
      <c r="W773" s="348"/>
      <c r="X773" s="348"/>
      <c r="Y773" s="348"/>
      <c r="Z773" s="348"/>
    </row>
    <row r="774" ht="14.25" customHeight="1">
      <c r="A774" s="348"/>
      <c r="B774" s="348"/>
      <c r="C774" s="348"/>
      <c r="D774" s="348"/>
      <c r="E774" s="348"/>
      <c r="F774" s="348"/>
      <c r="G774" s="348"/>
      <c r="H774" s="348"/>
      <c r="I774" s="348"/>
      <c r="J774" s="348"/>
      <c r="K774" s="348"/>
      <c r="L774" s="348"/>
      <c r="M774" s="348"/>
      <c r="N774" s="348"/>
      <c r="O774" s="348"/>
      <c r="P774" s="348"/>
      <c r="Q774" s="348"/>
      <c r="R774" s="348"/>
      <c r="S774" s="348"/>
      <c r="T774" s="348"/>
      <c r="U774" s="348"/>
      <c r="V774" s="348"/>
      <c r="W774" s="348"/>
      <c r="X774" s="348"/>
      <c r="Y774" s="348"/>
      <c r="Z774" s="348"/>
    </row>
    <row r="775" ht="14.25" customHeight="1">
      <c r="A775" s="348"/>
      <c r="B775" s="348"/>
      <c r="C775" s="348"/>
      <c r="D775" s="348"/>
      <c r="E775" s="348"/>
      <c r="F775" s="348"/>
      <c r="G775" s="348"/>
      <c r="H775" s="348"/>
      <c r="I775" s="348"/>
      <c r="J775" s="348"/>
      <c r="K775" s="348"/>
      <c r="L775" s="348"/>
      <c r="M775" s="348"/>
      <c r="N775" s="348"/>
      <c r="O775" s="348"/>
      <c r="P775" s="348"/>
      <c r="Q775" s="348"/>
      <c r="R775" s="348"/>
      <c r="S775" s="348"/>
      <c r="T775" s="348"/>
      <c r="U775" s="348"/>
      <c r="V775" s="348"/>
      <c r="W775" s="348"/>
      <c r="X775" s="348"/>
      <c r="Y775" s="348"/>
      <c r="Z775" s="348"/>
    </row>
    <row r="776" ht="14.25" customHeight="1">
      <c r="A776" s="348"/>
      <c r="B776" s="348"/>
      <c r="C776" s="348"/>
      <c r="D776" s="348"/>
      <c r="E776" s="348"/>
      <c r="F776" s="348"/>
      <c r="G776" s="348"/>
      <c r="H776" s="348"/>
      <c r="I776" s="348"/>
      <c r="J776" s="348"/>
      <c r="K776" s="348"/>
      <c r="L776" s="348"/>
      <c r="M776" s="348"/>
      <c r="N776" s="348"/>
      <c r="O776" s="348"/>
      <c r="P776" s="348"/>
      <c r="Q776" s="348"/>
      <c r="R776" s="348"/>
      <c r="S776" s="348"/>
      <c r="T776" s="348"/>
      <c r="U776" s="348"/>
      <c r="V776" s="348"/>
      <c r="W776" s="348"/>
      <c r="X776" s="348"/>
      <c r="Y776" s="348"/>
      <c r="Z776" s="348"/>
    </row>
    <row r="777" ht="14.25" customHeight="1">
      <c r="A777" s="348"/>
      <c r="B777" s="348"/>
      <c r="C777" s="348"/>
      <c r="D777" s="348"/>
      <c r="E777" s="348"/>
      <c r="F777" s="348"/>
      <c r="G777" s="348"/>
      <c r="H777" s="348"/>
      <c r="I777" s="348"/>
      <c r="J777" s="348"/>
      <c r="K777" s="348"/>
      <c r="L777" s="348"/>
      <c r="M777" s="348"/>
      <c r="N777" s="348"/>
      <c r="O777" s="348"/>
      <c r="P777" s="348"/>
      <c r="Q777" s="348"/>
      <c r="R777" s="348"/>
      <c r="S777" s="348"/>
      <c r="T777" s="348"/>
      <c r="U777" s="348"/>
      <c r="V777" s="348"/>
      <c r="W777" s="348"/>
      <c r="X777" s="348"/>
      <c r="Y777" s="348"/>
      <c r="Z777" s="348"/>
    </row>
    <row r="778" ht="14.25" customHeight="1">
      <c r="A778" s="348"/>
      <c r="B778" s="348"/>
      <c r="C778" s="348"/>
      <c r="D778" s="348"/>
      <c r="E778" s="348"/>
      <c r="F778" s="348"/>
      <c r="G778" s="348"/>
      <c r="H778" s="348"/>
      <c r="I778" s="348"/>
      <c r="J778" s="348"/>
      <c r="K778" s="348"/>
      <c r="L778" s="348"/>
      <c r="M778" s="348"/>
      <c r="N778" s="348"/>
      <c r="O778" s="348"/>
      <c r="P778" s="348"/>
      <c r="Q778" s="348"/>
      <c r="R778" s="348"/>
      <c r="S778" s="348"/>
      <c r="T778" s="348"/>
      <c r="U778" s="348"/>
      <c r="V778" s="348"/>
      <c r="W778" s="348"/>
      <c r="X778" s="348"/>
      <c r="Y778" s="348"/>
      <c r="Z778" s="348"/>
    </row>
    <row r="779" ht="14.25" customHeight="1">
      <c r="A779" s="348"/>
      <c r="B779" s="348"/>
      <c r="C779" s="348"/>
      <c r="D779" s="348"/>
      <c r="E779" s="348"/>
      <c r="F779" s="348"/>
      <c r="G779" s="348"/>
      <c r="H779" s="348"/>
      <c r="I779" s="348"/>
      <c r="J779" s="348"/>
      <c r="K779" s="348"/>
      <c r="L779" s="348"/>
      <c r="M779" s="348"/>
      <c r="N779" s="348"/>
      <c r="O779" s="348"/>
      <c r="P779" s="348"/>
      <c r="Q779" s="348"/>
      <c r="R779" s="348"/>
      <c r="S779" s="348"/>
      <c r="T779" s="348"/>
      <c r="U779" s="348"/>
      <c r="V779" s="348"/>
      <c r="W779" s="348"/>
      <c r="X779" s="348"/>
      <c r="Y779" s="348"/>
      <c r="Z779" s="348"/>
    </row>
    <row r="780" ht="14.25" customHeight="1">
      <c r="A780" s="348"/>
      <c r="B780" s="348"/>
      <c r="C780" s="348"/>
      <c r="D780" s="348"/>
      <c r="E780" s="348"/>
      <c r="F780" s="348"/>
      <c r="G780" s="348"/>
      <c r="H780" s="348"/>
      <c r="I780" s="348"/>
      <c r="J780" s="348"/>
      <c r="K780" s="348"/>
      <c r="L780" s="348"/>
      <c r="M780" s="348"/>
      <c r="N780" s="348"/>
      <c r="O780" s="348"/>
      <c r="P780" s="348"/>
      <c r="Q780" s="348"/>
      <c r="R780" s="348"/>
      <c r="S780" s="348"/>
      <c r="T780" s="348"/>
      <c r="U780" s="348"/>
      <c r="V780" s="348"/>
      <c r="W780" s="348"/>
      <c r="X780" s="348"/>
      <c r="Y780" s="348"/>
      <c r="Z780" s="348"/>
    </row>
    <row r="781" ht="14.25" customHeight="1">
      <c r="A781" s="348"/>
      <c r="B781" s="348"/>
      <c r="C781" s="348"/>
      <c r="D781" s="348"/>
      <c r="E781" s="348"/>
      <c r="F781" s="348"/>
      <c r="G781" s="348"/>
      <c r="H781" s="348"/>
      <c r="I781" s="348"/>
      <c r="J781" s="348"/>
      <c r="K781" s="348"/>
      <c r="L781" s="348"/>
      <c r="M781" s="348"/>
      <c r="N781" s="348"/>
      <c r="O781" s="348"/>
      <c r="P781" s="348"/>
      <c r="Q781" s="348"/>
      <c r="R781" s="348"/>
      <c r="S781" s="348"/>
      <c r="T781" s="348"/>
      <c r="U781" s="348"/>
      <c r="V781" s="348"/>
      <c r="W781" s="348"/>
      <c r="X781" s="348"/>
      <c r="Y781" s="348"/>
      <c r="Z781" s="348"/>
    </row>
    <row r="782" ht="14.25" customHeight="1">
      <c r="A782" s="348"/>
      <c r="B782" s="348"/>
      <c r="C782" s="348"/>
      <c r="D782" s="348"/>
      <c r="E782" s="348"/>
      <c r="F782" s="348"/>
      <c r="G782" s="348"/>
      <c r="H782" s="348"/>
      <c r="I782" s="348"/>
      <c r="J782" s="348"/>
      <c r="K782" s="348"/>
      <c r="L782" s="348"/>
      <c r="M782" s="348"/>
      <c r="N782" s="348"/>
      <c r="O782" s="348"/>
      <c r="P782" s="348"/>
      <c r="Q782" s="348"/>
      <c r="R782" s="348"/>
      <c r="S782" s="348"/>
      <c r="T782" s="348"/>
      <c r="U782" s="348"/>
      <c r="V782" s="348"/>
      <c r="W782" s="348"/>
      <c r="X782" s="348"/>
      <c r="Y782" s="348"/>
      <c r="Z782" s="348"/>
    </row>
    <row r="783" ht="14.25" customHeight="1">
      <c r="A783" s="348"/>
      <c r="B783" s="348"/>
      <c r="C783" s="348"/>
      <c r="D783" s="348"/>
      <c r="E783" s="348"/>
      <c r="F783" s="348"/>
      <c r="G783" s="348"/>
      <c r="H783" s="348"/>
      <c r="I783" s="348"/>
      <c r="J783" s="348"/>
      <c r="K783" s="348"/>
      <c r="L783" s="348"/>
      <c r="M783" s="348"/>
      <c r="N783" s="348"/>
      <c r="O783" s="348"/>
      <c r="P783" s="348"/>
      <c r="Q783" s="348"/>
      <c r="R783" s="348"/>
      <c r="S783" s="348"/>
      <c r="T783" s="348"/>
      <c r="U783" s="348"/>
      <c r="V783" s="348"/>
      <c r="W783" s="348"/>
      <c r="X783" s="348"/>
      <c r="Y783" s="348"/>
      <c r="Z783" s="348"/>
    </row>
    <row r="784" ht="14.25" customHeight="1">
      <c r="A784" s="348"/>
      <c r="B784" s="348"/>
      <c r="C784" s="348"/>
      <c r="D784" s="348"/>
      <c r="E784" s="348"/>
      <c r="F784" s="348"/>
      <c r="G784" s="348"/>
      <c r="H784" s="348"/>
      <c r="I784" s="348"/>
      <c r="J784" s="348"/>
      <c r="K784" s="348"/>
      <c r="L784" s="348"/>
      <c r="M784" s="348"/>
      <c r="N784" s="348"/>
      <c r="O784" s="348"/>
      <c r="P784" s="348"/>
      <c r="Q784" s="348"/>
      <c r="R784" s="348"/>
      <c r="S784" s="348"/>
      <c r="T784" s="348"/>
      <c r="U784" s="348"/>
      <c r="V784" s="348"/>
      <c r="W784" s="348"/>
      <c r="X784" s="348"/>
      <c r="Y784" s="348"/>
      <c r="Z784" s="348"/>
    </row>
    <row r="785" ht="14.25" customHeight="1">
      <c r="A785" s="348"/>
      <c r="B785" s="348"/>
      <c r="C785" s="348"/>
      <c r="D785" s="348"/>
      <c r="E785" s="348"/>
      <c r="F785" s="348"/>
      <c r="G785" s="348"/>
      <c r="H785" s="348"/>
      <c r="I785" s="348"/>
      <c r="J785" s="348"/>
      <c r="K785" s="348"/>
      <c r="L785" s="348"/>
      <c r="M785" s="348"/>
      <c r="N785" s="348"/>
      <c r="O785" s="348"/>
      <c r="P785" s="348"/>
      <c r="Q785" s="348"/>
      <c r="R785" s="348"/>
      <c r="S785" s="348"/>
      <c r="T785" s="348"/>
      <c r="U785" s="348"/>
      <c r="V785" s="348"/>
      <c r="W785" s="348"/>
      <c r="X785" s="348"/>
      <c r="Y785" s="348"/>
      <c r="Z785" s="348"/>
    </row>
    <row r="786" ht="14.25" customHeight="1">
      <c r="A786" s="348"/>
      <c r="B786" s="348"/>
      <c r="C786" s="348"/>
      <c r="D786" s="348"/>
      <c r="E786" s="348"/>
      <c r="F786" s="348"/>
      <c r="G786" s="348"/>
      <c r="H786" s="348"/>
      <c r="I786" s="348"/>
      <c r="J786" s="348"/>
      <c r="K786" s="348"/>
      <c r="L786" s="348"/>
      <c r="M786" s="348"/>
      <c r="N786" s="348"/>
      <c r="O786" s="348"/>
      <c r="P786" s="348"/>
      <c r="Q786" s="348"/>
      <c r="R786" s="348"/>
      <c r="S786" s="348"/>
      <c r="T786" s="348"/>
      <c r="U786" s="348"/>
      <c r="V786" s="348"/>
      <c r="W786" s="348"/>
      <c r="X786" s="348"/>
      <c r="Y786" s="348"/>
      <c r="Z786" s="348"/>
    </row>
    <row r="787" ht="14.25" customHeight="1">
      <c r="A787" s="348"/>
      <c r="B787" s="348"/>
      <c r="C787" s="348"/>
      <c r="D787" s="348"/>
      <c r="E787" s="348"/>
      <c r="F787" s="348"/>
      <c r="G787" s="348"/>
      <c r="H787" s="348"/>
      <c r="I787" s="348"/>
      <c r="J787" s="348"/>
      <c r="K787" s="348"/>
      <c r="L787" s="348"/>
      <c r="M787" s="348"/>
      <c r="N787" s="348"/>
      <c r="O787" s="348"/>
      <c r="P787" s="348"/>
      <c r="Q787" s="348"/>
      <c r="R787" s="348"/>
      <c r="S787" s="348"/>
      <c r="T787" s="348"/>
      <c r="U787" s="348"/>
      <c r="V787" s="348"/>
      <c r="W787" s="348"/>
      <c r="X787" s="348"/>
      <c r="Y787" s="348"/>
      <c r="Z787" s="348"/>
    </row>
    <row r="788" ht="14.25" customHeight="1">
      <c r="A788" s="348"/>
      <c r="B788" s="348"/>
      <c r="C788" s="348"/>
      <c r="D788" s="348"/>
      <c r="E788" s="348"/>
      <c r="F788" s="348"/>
      <c r="G788" s="348"/>
      <c r="H788" s="348"/>
      <c r="I788" s="348"/>
      <c r="J788" s="348"/>
      <c r="K788" s="348"/>
      <c r="L788" s="348"/>
      <c r="M788" s="348"/>
      <c r="N788" s="348"/>
      <c r="O788" s="348"/>
      <c r="P788" s="348"/>
      <c r="Q788" s="348"/>
      <c r="R788" s="348"/>
      <c r="S788" s="348"/>
      <c r="T788" s="348"/>
      <c r="U788" s="348"/>
      <c r="V788" s="348"/>
      <c r="W788" s="348"/>
      <c r="X788" s="348"/>
      <c r="Y788" s="348"/>
      <c r="Z788" s="348"/>
    </row>
    <row r="789" ht="14.25" customHeight="1">
      <c r="A789" s="348"/>
      <c r="B789" s="348"/>
      <c r="C789" s="348"/>
      <c r="D789" s="348"/>
      <c r="E789" s="348"/>
      <c r="F789" s="348"/>
      <c r="G789" s="348"/>
      <c r="H789" s="348"/>
      <c r="I789" s="348"/>
      <c r="J789" s="348"/>
      <c r="K789" s="348"/>
      <c r="L789" s="348"/>
      <c r="M789" s="348"/>
      <c r="N789" s="348"/>
      <c r="O789" s="348"/>
      <c r="P789" s="348"/>
      <c r="Q789" s="348"/>
      <c r="R789" s="348"/>
      <c r="S789" s="348"/>
      <c r="T789" s="348"/>
      <c r="U789" s="348"/>
      <c r="V789" s="348"/>
      <c r="W789" s="348"/>
      <c r="X789" s="348"/>
      <c r="Y789" s="348"/>
      <c r="Z789" s="348"/>
    </row>
    <row r="790" ht="14.25" customHeight="1">
      <c r="A790" s="348"/>
      <c r="B790" s="348"/>
      <c r="C790" s="348"/>
      <c r="D790" s="348"/>
      <c r="E790" s="348"/>
      <c r="F790" s="348"/>
      <c r="G790" s="348"/>
      <c r="H790" s="348"/>
      <c r="I790" s="348"/>
      <c r="J790" s="348"/>
      <c r="K790" s="348"/>
      <c r="L790" s="348"/>
      <c r="M790" s="348"/>
      <c r="N790" s="348"/>
      <c r="O790" s="348"/>
      <c r="P790" s="348"/>
      <c r="Q790" s="348"/>
      <c r="R790" s="348"/>
      <c r="S790" s="348"/>
      <c r="T790" s="348"/>
      <c r="U790" s="348"/>
      <c r="V790" s="348"/>
      <c r="W790" s="348"/>
      <c r="X790" s="348"/>
      <c r="Y790" s="348"/>
      <c r="Z790" s="348"/>
    </row>
    <row r="791" ht="14.25" customHeight="1">
      <c r="A791" s="348"/>
      <c r="B791" s="348"/>
      <c r="C791" s="348"/>
      <c r="D791" s="348"/>
      <c r="E791" s="348"/>
      <c r="F791" s="348"/>
      <c r="G791" s="348"/>
      <c r="H791" s="348"/>
      <c r="I791" s="348"/>
      <c r="J791" s="348"/>
      <c r="K791" s="348"/>
      <c r="L791" s="348"/>
      <c r="M791" s="348"/>
      <c r="N791" s="348"/>
      <c r="O791" s="348"/>
      <c r="P791" s="348"/>
      <c r="Q791" s="348"/>
      <c r="R791" s="348"/>
      <c r="S791" s="348"/>
      <c r="T791" s="348"/>
      <c r="U791" s="348"/>
      <c r="V791" s="348"/>
      <c r="W791" s="348"/>
      <c r="X791" s="348"/>
      <c r="Y791" s="348"/>
      <c r="Z791" s="348"/>
    </row>
    <row r="792" ht="14.25" customHeight="1">
      <c r="A792" s="348"/>
      <c r="B792" s="348"/>
      <c r="C792" s="348"/>
      <c r="D792" s="348"/>
      <c r="E792" s="348"/>
      <c r="F792" s="348"/>
      <c r="G792" s="348"/>
      <c r="H792" s="348"/>
      <c r="I792" s="348"/>
      <c r="J792" s="348"/>
      <c r="K792" s="348"/>
      <c r="L792" s="348"/>
      <c r="M792" s="348"/>
      <c r="N792" s="348"/>
      <c r="O792" s="348"/>
      <c r="P792" s="348"/>
      <c r="Q792" s="348"/>
      <c r="R792" s="348"/>
      <c r="S792" s="348"/>
      <c r="T792" s="348"/>
      <c r="U792" s="348"/>
      <c r="V792" s="348"/>
      <c r="W792" s="348"/>
      <c r="X792" s="348"/>
      <c r="Y792" s="348"/>
      <c r="Z792" s="348"/>
    </row>
    <row r="793" ht="14.25" customHeight="1">
      <c r="A793" s="348"/>
      <c r="B793" s="348"/>
      <c r="C793" s="348"/>
      <c r="D793" s="348"/>
      <c r="E793" s="348"/>
      <c r="F793" s="348"/>
      <c r="G793" s="348"/>
      <c r="H793" s="348"/>
      <c r="I793" s="348"/>
      <c r="J793" s="348"/>
      <c r="K793" s="348"/>
      <c r="L793" s="348"/>
      <c r="M793" s="348"/>
      <c r="N793" s="348"/>
      <c r="O793" s="348"/>
      <c r="P793" s="348"/>
      <c r="Q793" s="348"/>
      <c r="R793" s="348"/>
      <c r="S793" s="348"/>
      <c r="T793" s="348"/>
      <c r="U793" s="348"/>
      <c r="V793" s="348"/>
      <c r="W793" s="348"/>
      <c r="X793" s="348"/>
      <c r="Y793" s="348"/>
      <c r="Z793" s="348"/>
    </row>
    <row r="794" ht="14.25" customHeight="1">
      <c r="A794" s="348"/>
      <c r="B794" s="348"/>
      <c r="C794" s="348"/>
      <c r="D794" s="348"/>
      <c r="E794" s="348"/>
      <c r="F794" s="348"/>
      <c r="G794" s="348"/>
      <c r="H794" s="348"/>
      <c r="I794" s="348"/>
      <c r="J794" s="348"/>
      <c r="K794" s="348"/>
      <c r="L794" s="348"/>
      <c r="M794" s="348"/>
      <c r="N794" s="348"/>
      <c r="O794" s="348"/>
      <c r="P794" s="348"/>
      <c r="Q794" s="348"/>
      <c r="R794" s="348"/>
      <c r="S794" s="348"/>
      <c r="T794" s="348"/>
      <c r="U794" s="348"/>
      <c r="V794" s="348"/>
      <c r="W794" s="348"/>
      <c r="X794" s="348"/>
      <c r="Y794" s="348"/>
      <c r="Z794" s="348"/>
    </row>
    <row r="795" ht="14.25" customHeight="1">
      <c r="A795" s="348"/>
      <c r="B795" s="348"/>
      <c r="C795" s="348"/>
      <c r="D795" s="348"/>
      <c r="E795" s="348"/>
      <c r="F795" s="348"/>
      <c r="G795" s="348"/>
      <c r="H795" s="348"/>
      <c r="I795" s="348"/>
      <c r="J795" s="348"/>
      <c r="K795" s="348"/>
      <c r="L795" s="348"/>
      <c r="M795" s="348"/>
      <c r="N795" s="348"/>
      <c r="O795" s="348"/>
      <c r="P795" s="348"/>
      <c r="Q795" s="348"/>
      <c r="R795" s="348"/>
      <c r="S795" s="348"/>
      <c r="T795" s="348"/>
      <c r="U795" s="348"/>
      <c r="V795" s="348"/>
      <c r="W795" s="348"/>
      <c r="X795" s="348"/>
      <c r="Y795" s="348"/>
      <c r="Z795" s="348"/>
    </row>
    <row r="796" ht="14.25" customHeight="1">
      <c r="A796" s="348"/>
      <c r="B796" s="348"/>
      <c r="C796" s="348"/>
      <c r="D796" s="348"/>
      <c r="E796" s="348"/>
      <c r="F796" s="348"/>
      <c r="G796" s="348"/>
      <c r="H796" s="348"/>
      <c r="I796" s="348"/>
      <c r="J796" s="348"/>
      <c r="K796" s="348"/>
      <c r="L796" s="348"/>
      <c r="M796" s="348"/>
      <c r="N796" s="348"/>
      <c r="O796" s="348"/>
      <c r="P796" s="348"/>
      <c r="Q796" s="348"/>
      <c r="R796" s="348"/>
      <c r="S796" s="348"/>
      <c r="T796" s="348"/>
      <c r="U796" s="348"/>
      <c r="V796" s="348"/>
      <c r="W796" s="348"/>
      <c r="X796" s="348"/>
      <c r="Y796" s="348"/>
      <c r="Z796" s="348"/>
    </row>
    <row r="797" ht="14.25" customHeight="1">
      <c r="A797" s="348"/>
      <c r="B797" s="348"/>
      <c r="C797" s="348"/>
      <c r="D797" s="348"/>
      <c r="E797" s="348"/>
      <c r="F797" s="348"/>
      <c r="G797" s="348"/>
      <c r="H797" s="348"/>
      <c r="I797" s="348"/>
      <c r="J797" s="348"/>
      <c r="K797" s="348"/>
      <c r="L797" s="348"/>
      <c r="M797" s="348"/>
      <c r="N797" s="348"/>
      <c r="O797" s="348"/>
      <c r="P797" s="348"/>
      <c r="Q797" s="348"/>
      <c r="R797" s="348"/>
      <c r="S797" s="348"/>
      <c r="T797" s="348"/>
      <c r="U797" s="348"/>
      <c r="V797" s="348"/>
      <c r="W797" s="348"/>
      <c r="X797" s="348"/>
      <c r="Y797" s="348"/>
      <c r="Z797" s="348"/>
    </row>
    <row r="798" ht="14.25" customHeight="1">
      <c r="A798" s="348"/>
      <c r="B798" s="348"/>
      <c r="C798" s="348"/>
      <c r="D798" s="348"/>
      <c r="E798" s="348"/>
      <c r="F798" s="348"/>
      <c r="G798" s="348"/>
      <c r="H798" s="348"/>
      <c r="I798" s="348"/>
      <c r="J798" s="348"/>
      <c r="K798" s="348"/>
      <c r="L798" s="348"/>
      <c r="M798" s="348"/>
      <c r="N798" s="348"/>
      <c r="O798" s="348"/>
      <c r="P798" s="348"/>
      <c r="Q798" s="348"/>
      <c r="R798" s="348"/>
      <c r="S798" s="348"/>
      <c r="T798" s="348"/>
      <c r="U798" s="348"/>
      <c r="V798" s="348"/>
      <c r="W798" s="348"/>
      <c r="X798" s="348"/>
      <c r="Y798" s="348"/>
      <c r="Z798" s="348"/>
    </row>
    <row r="799" ht="14.25" customHeight="1">
      <c r="A799" s="348"/>
      <c r="B799" s="348"/>
      <c r="C799" s="348"/>
      <c r="D799" s="348"/>
      <c r="E799" s="348"/>
      <c r="F799" s="348"/>
      <c r="G799" s="348"/>
      <c r="H799" s="348"/>
      <c r="I799" s="348"/>
      <c r="J799" s="348"/>
      <c r="K799" s="348"/>
      <c r="L799" s="348"/>
      <c r="M799" s="348"/>
      <c r="N799" s="348"/>
      <c r="O799" s="348"/>
      <c r="P799" s="348"/>
      <c r="Q799" s="348"/>
      <c r="R799" s="348"/>
      <c r="S799" s="348"/>
      <c r="T799" s="348"/>
      <c r="U799" s="348"/>
      <c r="V799" s="348"/>
      <c r="W799" s="348"/>
      <c r="X799" s="348"/>
      <c r="Y799" s="348"/>
      <c r="Z799" s="348"/>
    </row>
    <row r="800" ht="14.25" customHeight="1">
      <c r="A800" s="348"/>
      <c r="B800" s="348"/>
      <c r="C800" s="348"/>
      <c r="D800" s="348"/>
      <c r="E800" s="348"/>
      <c r="F800" s="348"/>
      <c r="G800" s="348"/>
      <c r="H800" s="348"/>
      <c r="I800" s="348"/>
      <c r="J800" s="348"/>
      <c r="K800" s="348"/>
      <c r="L800" s="348"/>
      <c r="M800" s="348"/>
      <c r="N800" s="348"/>
      <c r="O800" s="348"/>
      <c r="P800" s="348"/>
      <c r="Q800" s="348"/>
      <c r="R800" s="348"/>
      <c r="S800" s="348"/>
      <c r="T800" s="348"/>
      <c r="U800" s="348"/>
      <c r="V800" s="348"/>
      <c r="W800" s="348"/>
      <c r="X800" s="348"/>
      <c r="Y800" s="348"/>
      <c r="Z800" s="348"/>
    </row>
    <row r="801" ht="14.25" customHeight="1">
      <c r="A801" s="348"/>
      <c r="B801" s="348"/>
      <c r="C801" s="348"/>
      <c r="D801" s="348"/>
      <c r="E801" s="348"/>
      <c r="F801" s="348"/>
      <c r="G801" s="348"/>
      <c r="H801" s="348"/>
      <c r="I801" s="348"/>
      <c r="J801" s="348"/>
      <c r="K801" s="348"/>
      <c r="L801" s="348"/>
      <c r="M801" s="348"/>
      <c r="N801" s="348"/>
      <c r="O801" s="348"/>
      <c r="P801" s="348"/>
      <c r="Q801" s="348"/>
      <c r="R801" s="348"/>
      <c r="S801" s="348"/>
      <c r="T801" s="348"/>
      <c r="U801" s="348"/>
      <c r="V801" s="348"/>
      <c r="W801" s="348"/>
      <c r="X801" s="348"/>
      <c r="Y801" s="348"/>
      <c r="Z801" s="348"/>
    </row>
    <row r="802" ht="14.25" customHeight="1">
      <c r="A802" s="348"/>
      <c r="B802" s="348"/>
      <c r="C802" s="348"/>
      <c r="D802" s="348"/>
      <c r="E802" s="348"/>
      <c r="F802" s="348"/>
      <c r="G802" s="348"/>
      <c r="H802" s="348"/>
      <c r="I802" s="348"/>
      <c r="J802" s="348"/>
      <c r="K802" s="348"/>
      <c r="L802" s="348"/>
      <c r="M802" s="348"/>
      <c r="N802" s="348"/>
      <c r="O802" s="348"/>
      <c r="P802" s="348"/>
      <c r="Q802" s="348"/>
      <c r="R802" s="348"/>
      <c r="S802" s="348"/>
      <c r="T802" s="348"/>
      <c r="U802" s="348"/>
      <c r="V802" s="348"/>
      <c r="W802" s="348"/>
      <c r="X802" s="348"/>
      <c r="Y802" s="348"/>
      <c r="Z802" s="348"/>
    </row>
    <row r="803" ht="14.25" customHeight="1">
      <c r="A803" s="348"/>
      <c r="B803" s="348"/>
      <c r="C803" s="348"/>
      <c r="D803" s="348"/>
      <c r="E803" s="348"/>
      <c r="F803" s="348"/>
      <c r="G803" s="348"/>
      <c r="H803" s="348"/>
      <c r="I803" s="348"/>
      <c r="J803" s="348"/>
      <c r="K803" s="348"/>
      <c r="L803" s="348"/>
      <c r="M803" s="348"/>
      <c r="N803" s="348"/>
      <c r="O803" s="348"/>
      <c r="P803" s="348"/>
      <c r="Q803" s="348"/>
      <c r="R803" s="348"/>
      <c r="S803" s="348"/>
      <c r="T803" s="348"/>
      <c r="U803" s="348"/>
      <c r="V803" s="348"/>
      <c r="W803" s="348"/>
      <c r="X803" s="348"/>
      <c r="Y803" s="348"/>
      <c r="Z803" s="348"/>
    </row>
    <row r="804" ht="14.25" customHeight="1">
      <c r="A804" s="348"/>
      <c r="B804" s="348"/>
      <c r="C804" s="348"/>
      <c r="D804" s="348"/>
      <c r="E804" s="348"/>
      <c r="F804" s="348"/>
      <c r="G804" s="348"/>
      <c r="H804" s="348"/>
      <c r="I804" s="348"/>
      <c r="J804" s="348"/>
      <c r="K804" s="348"/>
      <c r="L804" s="348"/>
      <c r="M804" s="348"/>
      <c r="N804" s="348"/>
      <c r="O804" s="348"/>
      <c r="P804" s="348"/>
      <c r="Q804" s="348"/>
      <c r="R804" s="348"/>
      <c r="S804" s="348"/>
      <c r="T804" s="348"/>
      <c r="U804" s="348"/>
      <c r="V804" s="348"/>
      <c r="W804" s="348"/>
      <c r="X804" s="348"/>
      <c r="Y804" s="348"/>
      <c r="Z804" s="348"/>
    </row>
    <row r="805" ht="14.25" customHeight="1">
      <c r="A805" s="348"/>
      <c r="B805" s="348"/>
      <c r="C805" s="348"/>
      <c r="D805" s="348"/>
      <c r="E805" s="348"/>
      <c r="F805" s="348"/>
      <c r="G805" s="348"/>
      <c r="H805" s="348"/>
      <c r="I805" s="348"/>
      <c r="J805" s="348"/>
      <c r="K805" s="348"/>
      <c r="L805" s="348"/>
      <c r="M805" s="348"/>
      <c r="N805" s="348"/>
      <c r="O805" s="348"/>
      <c r="P805" s="348"/>
      <c r="Q805" s="348"/>
      <c r="R805" s="348"/>
      <c r="S805" s="348"/>
      <c r="T805" s="348"/>
      <c r="U805" s="348"/>
      <c r="V805" s="348"/>
      <c r="W805" s="348"/>
      <c r="X805" s="348"/>
      <c r="Y805" s="348"/>
      <c r="Z805" s="348"/>
    </row>
    <row r="806" ht="14.25" customHeight="1">
      <c r="A806" s="348"/>
      <c r="B806" s="348"/>
      <c r="C806" s="348"/>
      <c r="D806" s="348"/>
      <c r="E806" s="348"/>
      <c r="F806" s="348"/>
      <c r="G806" s="348"/>
      <c r="H806" s="348"/>
      <c r="I806" s="348"/>
      <c r="J806" s="348"/>
      <c r="K806" s="348"/>
      <c r="L806" s="348"/>
      <c r="M806" s="348"/>
      <c r="N806" s="348"/>
      <c r="O806" s="348"/>
      <c r="P806" s="348"/>
      <c r="Q806" s="348"/>
      <c r="R806" s="348"/>
      <c r="S806" s="348"/>
      <c r="T806" s="348"/>
      <c r="U806" s="348"/>
      <c r="V806" s="348"/>
      <c r="W806" s="348"/>
      <c r="X806" s="348"/>
      <c r="Y806" s="348"/>
      <c r="Z806" s="348"/>
    </row>
    <row r="807" ht="14.25" customHeight="1">
      <c r="A807" s="348"/>
      <c r="B807" s="348"/>
      <c r="C807" s="348"/>
      <c r="D807" s="348"/>
      <c r="E807" s="348"/>
      <c r="F807" s="348"/>
      <c r="G807" s="348"/>
      <c r="H807" s="348"/>
      <c r="I807" s="348"/>
      <c r="J807" s="348"/>
      <c r="K807" s="348"/>
      <c r="L807" s="348"/>
      <c r="M807" s="348"/>
      <c r="N807" s="348"/>
      <c r="O807" s="348"/>
      <c r="P807" s="348"/>
      <c r="Q807" s="348"/>
      <c r="R807" s="348"/>
      <c r="S807" s="348"/>
      <c r="T807" s="348"/>
      <c r="U807" s="348"/>
      <c r="V807" s="348"/>
      <c r="W807" s="348"/>
      <c r="X807" s="348"/>
      <c r="Y807" s="348"/>
      <c r="Z807" s="348"/>
    </row>
    <row r="808" ht="14.25" customHeight="1">
      <c r="A808" s="348"/>
      <c r="B808" s="348"/>
      <c r="C808" s="348"/>
      <c r="D808" s="348"/>
      <c r="E808" s="348"/>
      <c r="F808" s="348"/>
      <c r="G808" s="348"/>
      <c r="H808" s="348"/>
      <c r="I808" s="348"/>
      <c r="J808" s="348"/>
      <c r="K808" s="348"/>
      <c r="L808" s="348"/>
      <c r="M808" s="348"/>
      <c r="N808" s="348"/>
      <c r="O808" s="348"/>
      <c r="P808" s="348"/>
      <c r="Q808" s="348"/>
      <c r="R808" s="348"/>
      <c r="S808" s="348"/>
      <c r="T808" s="348"/>
      <c r="U808" s="348"/>
      <c r="V808" s="348"/>
      <c r="W808" s="348"/>
      <c r="X808" s="348"/>
      <c r="Y808" s="348"/>
      <c r="Z808" s="348"/>
    </row>
    <row r="809" ht="14.25" customHeight="1">
      <c r="A809" s="348"/>
      <c r="B809" s="348"/>
      <c r="C809" s="348"/>
      <c r="D809" s="348"/>
      <c r="E809" s="348"/>
      <c r="F809" s="348"/>
      <c r="G809" s="348"/>
      <c r="H809" s="348"/>
      <c r="I809" s="348"/>
      <c r="J809" s="348"/>
      <c r="K809" s="348"/>
      <c r="L809" s="348"/>
      <c r="M809" s="348"/>
      <c r="N809" s="348"/>
      <c r="O809" s="348"/>
      <c r="P809" s="348"/>
      <c r="Q809" s="348"/>
      <c r="R809" s="348"/>
      <c r="S809" s="348"/>
      <c r="T809" s="348"/>
      <c r="U809" s="348"/>
      <c r="V809" s="348"/>
      <c r="W809" s="348"/>
      <c r="X809" s="348"/>
      <c r="Y809" s="348"/>
      <c r="Z809" s="348"/>
    </row>
    <row r="810" ht="14.25" customHeight="1">
      <c r="A810" s="348"/>
      <c r="B810" s="348"/>
      <c r="C810" s="348"/>
      <c r="D810" s="348"/>
      <c r="E810" s="348"/>
      <c r="F810" s="348"/>
      <c r="G810" s="348"/>
      <c r="H810" s="348"/>
      <c r="I810" s="348"/>
      <c r="J810" s="348"/>
      <c r="K810" s="348"/>
      <c r="L810" s="348"/>
      <c r="M810" s="348"/>
      <c r="N810" s="348"/>
      <c r="O810" s="348"/>
      <c r="P810" s="348"/>
      <c r="Q810" s="348"/>
      <c r="R810" s="348"/>
      <c r="S810" s="348"/>
      <c r="T810" s="348"/>
      <c r="U810" s="348"/>
      <c r="V810" s="348"/>
      <c r="W810" s="348"/>
      <c r="X810" s="348"/>
      <c r="Y810" s="348"/>
      <c r="Z810" s="348"/>
    </row>
    <row r="811" ht="14.25" customHeight="1">
      <c r="A811" s="348"/>
      <c r="B811" s="348"/>
      <c r="C811" s="348"/>
      <c r="D811" s="348"/>
      <c r="E811" s="348"/>
      <c r="F811" s="348"/>
      <c r="G811" s="348"/>
      <c r="H811" s="348"/>
      <c r="I811" s="348"/>
      <c r="J811" s="348"/>
      <c r="K811" s="348"/>
      <c r="L811" s="348"/>
      <c r="M811" s="348"/>
      <c r="N811" s="348"/>
      <c r="O811" s="348"/>
      <c r="P811" s="348"/>
      <c r="Q811" s="348"/>
      <c r="R811" s="348"/>
      <c r="S811" s="348"/>
      <c r="T811" s="348"/>
      <c r="U811" s="348"/>
      <c r="V811" s="348"/>
      <c r="W811" s="348"/>
      <c r="X811" s="348"/>
      <c r="Y811" s="348"/>
      <c r="Z811" s="348"/>
    </row>
    <row r="812" ht="14.25" customHeight="1">
      <c r="A812" s="348"/>
      <c r="B812" s="348"/>
      <c r="C812" s="348"/>
      <c r="D812" s="348"/>
      <c r="E812" s="348"/>
      <c r="F812" s="348"/>
      <c r="G812" s="348"/>
      <c r="H812" s="348"/>
      <c r="I812" s="348"/>
      <c r="J812" s="348"/>
      <c r="K812" s="348"/>
      <c r="L812" s="348"/>
      <c r="M812" s="348"/>
      <c r="N812" s="348"/>
      <c r="O812" s="348"/>
      <c r="P812" s="348"/>
      <c r="Q812" s="348"/>
      <c r="R812" s="348"/>
      <c r="S812" s="348"/>
      <c r="T812" s="348"/>
      <c r="U812" s="348"/>
      <c r="V812" s="348"/>
      <c r="W812" s="348"/>
      <c r="X812" s="348"/>
      <c r="Y812" s="348"/>
      <c r="Z812" s="348"/>
    </row>
    <row r="813" ht="14.25" customHeight="1">
      <c r="A813" s="348"/>
      <c r="B813" s="348"/>
      <c r="C813" s="348"/>
      <c r="D813" s="348"/>
      <c r="E813" s="348"/>
      <c r="F813" s="348"/>
      <c r="G813" s="348"/>
      <c r="H813" s="348"/>
      <c r="I813" s="348"/>
      <c r="J813" s="348"/>
      <c r="K813" s="348"/>
      <c r="L813" s="348"/>
      <c r="M813" s="348"/>
      <c r="N813" s="348"/>
      <c r="O813" s="348"/>
      <c r="P813" s="348"/>
      <c r="Q813" s="348"/>
      <c r="R813" s="348"/>
      <c r="S813" s="348"/>
      <c r="T813" s="348"/>
      <c r="U813" s="348"/>
      <c r="V813" s="348"/>
      <c r="W813" s="348"/>
      <c r="X813" s="348"/>
      <c r="Y813" s="348"/>
      <c r="Z813" s="348"/>
    </row>
    <row r="814" ht="14.25" customHeight="1">
      <c r="A814" s="348"/>
      <c r="B814" s="348"/>
      <c r="C814" s="348"/>
      <c r="D814" s="348"/>
      <c r="E814" s="348"/>
      <c r="F814" s="348"/>
      <c r="G814" s="348"/>
      <c r="H814" s="348"/>
      <c r="I814" s="348"/>
      <c r="J814" s="348"/>
      <c r="K814" s="348"/>
      <c r="L814" s="348"/>
      <c r="M814" s="348"/>
      <c r="N814" s="348"/>
      <c r="O814" s="348"/>
      <c r="P814" s="348"/>
      <c r="Q814" s="348"/>
      <c r="R814" s="348"/>
      <c r="S814" s="348"/>
      <c r="T814" s="348"/>
      <c r="U814" s="348"/>
      <c r="V814" s="348"/>
      <c r="W814" s="348"/>
      <c r="X814" s="348"/>
      <c r="Y814" s="348"/>
      <c r="Z814" s="348"/>
    </row>
    <row r="815" ht="14.25" customHeight="1">
      <c r="A815" s="348"/>
      <c r="B815" s="348"/>
      <c r="C815" s="348"/>
      <c r="D815" s="348"/>
      <c r="E815" s="348"/>
      <c r="F815" s="348"/>
      <c r="G815" s="348"/>
      <c r="H815" s="348"/>
      <c r="I815" s="348"/>
      <c r="J815" s="348"/>
      <c r="K815" s="348"/>
      <c r="L815" s="348"/>
      <c r="M815" s="348"/>
      <c r="N815" s="348"/>
      <c r="O815" s="348"/>
      <c r="P815" s="348"/>
      <c r="Q815" s="348"/>
      <c r="R815" s="348"/>
      <c r="S815" s="348"/>
      <c r="T815" s="348"/>
      <c r="U815" s="348"/>
      <c r="V815" s="348"/>
      <c r="W815" s="348"/>
      <c r="X815" s="348"/>
      <c r="Y815" s="348"/>
      <c r="Z815" s="348"/>
    </row>
    <row r="816" ht="14.25" customHeight="1">
      <c r="A816" s="348"/>
      <c r="B816" s="348"/>
      <c r="C816" s="348"/>
      <c r="D816" s="348"/>
      <c r="E816" s="348"/>
      <c r="F816" s="348"/>
      <c r="G816" s="348"/>
      <c r="H816" s="348"/>
      <c r="I816" s="348"/>
      <c r="J816" s="348"/>
      <c r="K816" s="348"/>
      <c r="L816" s="348"/>
      <c r="M816" s="348"/>
      <c r="N816" s="348"/>
      <c r="O816" s="348"/>
      <c r="P816" s="348"/>
      <c r="Q816" s="348"/>
      <c r="R816" s="348"/>
      <c r="S816" s="348"/>
      <c r="T816" s="348"/>
      <c r="U816" s="348"/>
      <c r="V816" s="348"/>
      <c r="W816" s="348"/>
      <c r="X816" s="348"/>
      <c r="Y816" s="348"/>
      <c r="Z816" s="348"/>
    </row>
    <row r="817" ht="14.25" customHeight="1">
      <c r="A817" s="348"/>
      <c r="B817" s="348"/>
      <c r="C817" s="348"/>
      <c r="D817" s="348"/>
      <c r="E817" s="348"/>
      <c r="F817" s="348"/>
      <c r="G817" s="348"/>
      <c r="H817" s="348"/>
      <c r="I817" s="348"/>
      <c r="J817" s="348"/>
      <c r="K817" s="348"/>
      <c r="L817" s="348"/>
      <c r="M817" s="348"/>
      <c r="N817" s="348"/>
      <c r="O817" s="348"/>
      <c r="P817" s="348"/>
      <c r="Q817" s="348"/>
      <c r="R817" s="348"/>
      <c r="S817" s="348"/>
      <c r="T817" s="348"/>
      <c r="U817" s="348"/>
      <c r="V817" s="348"/>
      <c r="W817" s="348"/>
      <c r="X817" s="348"/>
      <c r="Y817" s="348"/>
      <c r="Z817" s="348"/>
    </row>
    <row r="818" ht="14.25" customHeight="1">
      <c r="A818" s="348"/>
      <c r="B818" s="348"/>
      <c r="C818" s="348"/>
      <c r="D818" s="348"/>
      <c r="E818" s="348"/>
      <c r="F818" s="348"/>
      <c r="G818" s="348"/>
      <c r="H818" s="348"/>
      <c r="I818" s="348"/>
      <c r="J818" s="348"/>
      <c r="K818" s="348"/>
      <c r="L818" s="348"/>
      <c r="M818" s="348"/>
      <c r="N818" s="348"/>
      <c r="O818" s="348"/>
      <c r="P818" s="348"/>
      <c r="Q818" s="348"/>
      <c r="R818" s="348"/>
      <c r="S818" s="348"/>
      <c r="T818" s="348"/>
      <c r="U818" s="348"/>
      <c r="V818" s="348"/>
      <c r="W818" s="348"/>
      <c r="X818" s="348"/>
      <c r="Y818" s="348"/>
      <c r="Z818" s="348"/>
    </row>
    <row r="819" ht="14.25" customHeight="1">
      <c r="A819" s="348"/>
      <c r="B819" s="348"/>
      <c r="C819" s="348"/>
      <c r="D819" s="348"/>
      <c r="E819" s="348"/>
      <c r="F819" s="348"/>
      <c r="G819" s="348"/>
      <c r="H819" s="348"/>
      <c r="I819" s="348"/>
      <c r="J819" s="348"/>
      <c r="K819" s="348"/>
      <c r="L819" s="348"/>
      <c r="M819" s="348"/>
      <c r="N819" s="348"/>
      <c r="O819" s="348"/>
      <c r="P819" s="348"/>
      <c r="Q819" s="348"/>
      <c r="R819" s="348"/>
      <c r="S819" s="348"/>
      <c r="T819" s="348"/>
      <c r="U819" s="348"/>
      <c r="V819" s="348"/>
      <c r="W819" s="348"/>
      <c r="X819" s="348"/>
      <c r="Y819" s="348"/>
      <c r="Z819" s="348"/>
    </row>
    <row r="820" ht="14.25" customHeight="1">
      <c r="A820" s="348"/>
      <c r="B820" s="348"/>
      <c r="C820" s="348"/>
      <c r="D820" s="348"/>
      <c r="E820" s="348"/>
      <c r="F820" s="348"/>
      <c r="G820" s="348"/>
      <c r="H820" s="348"/>
      <c r="I820" s="348"/>
      <c r="J820" s="348"/>
      <c r="K820" s="348"/>
      <c r="L820" s="348"/>
      <c r="M820" s="348"/>
      <c r="N820" s="348"/>
      <c r="O820" s="348"/>
      <c r="P820" s="348"/>
      <c r="Q820" s="348"/>
      <c r="R820" s="348"/>
      <c r="S820" s="348"/>
      <c r="T820" s="348"/>
      <c r="U820" s="348"/>
      <c r="V820" s="348"/>
      <c r="W820" s="348"/>
      <c r="X820" s="348"/>
      <c r="Y820" s="348"/>
      <c r="Z820" s="348"/>
    </row>
    <row r="821" ht="14.25" customHeight="1">
      <c r="A821" s="348"/>
      <c r="B821" s="348"/>
      <c r="C821" s="348"/>
      <c r="D821" s="348"/>
      <c r="E821" s="348"/>
      <c r="F821" s="348"/>
      <c r="G821" s="348"/>
      <c r="H821" s="348"/>
      <c r="I821" s="348"/>
      <c r="J821" s="348"/>
      <c r="K821" s="348"/>
      <c r="L821" s="348"/>
      <c r="M821" s="348"/>
      <c r="N821" s="348"/>
      <c r="O821" s="348"/>
      <c r="P821" s="348"/>
      <c r="Q821" s="348"/>
      <c r="R821" s="348"/>
      <c r="S821" s="348"/>
      <c r="T821" s="348"/>
      <c r="U821" s="348"/>
      <c r="V821" s="348"/>
      <c r="W821" s="348"/>
      <c r="X821" s="348"/>
      <c r="Y821" s="348"/>
      <c r="Z821" s="348"/>
    </row>
    <row r="822" ht="14.25" customHeight="1">
      <c r="A822" s="348"/>
      <c r="B822" s="348"/>
      <c r="C822" s="348"/>
      <c r="D822" s="348"/>
      <c r="E822" s="348"/>
      <c r="F822" s="348"/>
      <c r="G822" s="348"/>
      <c r="H822" s="348"/>
      <c r="I822" s="348"/>
      <c r="J822" s="348"/>
      <c r="K822" s="348"/>
      <c r="L822" s="348"/>
      <c r="M822" s="348"/>
      <c r="N822" s="348"/>
      <c r="O822" s="348"/>
      <c r="P822" s="348"/>
      <c r="Q822" s="348"/>
      <c r="R822" s="348"/>
      <c r="S822" s="348"/>
      <c r="T822" s="348"/>
      <c r="U822" s="348"/>
      <c r="V822" s="348"/>
      <c r="W822" s="348"/>
      <c r="X822" s="348"/>
      <c r="Y822" s="348"/>
      <c r="Z822" s="348"/>
    </row>
    <row r="823" ht="14.25" customHeight="1">
      <c r="A823" s="348"/>
      <c r="B823" s="348"/>
      <c r="C823" s="348"/>
      <c r="D823" s="348"/>
      <c r="E823" s="348"/>
      <c r="F823" s="348"/>
      <c r="G823" s="348"/>
      <c r="H823" s="348"/>
      <c r="I823" s="348"/>
      <c r="J823" s="348"/>
      <c r="K823" s="348"/>
      <c r="L823" s="348"/>
      <c r="M823" s="348"/>
      <c r="N823" s="348"/>
      <c r="O823" s="348"/>
      <c r="P823" s="348"/>
      <c r="Q823" s="348"/>
      <c r="R823" s="348"/>
      <c r="S823" s="348"/>
      <c r="T823" s="348"/>
      <c r="U823" s="348"/>
      <c r="V823" s="348"/>
      <c r="W823" s="348"/>
      <c r="X823" s="348"/>
      <c r="Y823" s="348"/>
      <c r="Z823" s="348"/>
    </row>
    <row r="824" ht="14.25" customHeight="1">
      <c r="A824" s="348"/>
      <c r="B824" s="348"/>
      <c r="C824" s="348"/>
      <c r="D824" s="348"/>
      <c r="E824" s="348"/>
      <c r="F824" s="348"/>
      <c r="G824" s="348"/>
      <c r="H824" s="348"/>
      <c r="I824" s="348"/>
      <c r="J824" s="348"/>
      <c r="K824" s="348"/>
      <c r="L824" s="348"/>
      <c r="M824" s="348"/>
      <c r="N824" s="348"/>
      <c r="O824" s="348"/>
      <c r="P824" s="348"/>
      <c r="Q824" s="348"/>
      <c r="R824" s="348"/>
      <c r="S824" s="348"/>
      <c r="T824" s="348"/>
      <c r="U824" s="348"/>
      <c r="V824" s="348"/>
      <c r="W824" s="348"/>
      <c r="X824" s="348"/>
      <c r="Y824" s="348"/>
      <c r="Z824" s="348"/>
    </row>
    <row r="825" ht="14.25" customHeight="1">
      <c r="A825" s="348"/>
      <c r="B825" s="348"/>
      <c r="C825" s="348"/>
      <c r="D825" s="348"/>
      <c r="E825" s="348"/>
      <c r="F825" s="348"/>
      <c r="G825" s="348"/>
      <c r="H825" s="348"/>
      <c r="I825" s="348"/>
      <c r="J825" s="348"/>
      <c r="K825" s="348"/>
      <c r="L825" s="348"/>
      <c r="M825" s="348"/>
      <c r="N825" s="348"/>
      <c r="O825" s="348"/>
      <c r="P825" s="348"/>
      <c r="Q825" s="348"/>
      <c r="R825" s="348"/>
      <c r="S825" s="348"/>
      <c r="T825" s="348"/>
      <c r="U825" s="348"/>
      <c r="V825" s="348"/>
      <c r="W825" s="348"/>
      <c r="X825" s="348"/>
      <c r="Y825" s="348"/>
      <c r="Z825" s="348"/>
    </row>
    <row r="826" ht="14.25" customHeight="1">
      <c r="A826" s="348"/>
      <c r="B826" s="348"/>
      <c r="C826" s="348"/>
      <c r="D826" s="348"/>
      <c r="E826" s="348"/>
      <c r="F826" s="348"/>
      <c r="G826" s="348"/>
      <c r="H826" s="348"/>
      <c r="I826" s="348"/>
      <c r="J826" s="348"/>
      <c r="K826" s="348"/>
      <c r="L826" s="348"/>
      <c r="M826" s="348"/>
      <c r="N826" s="348"/>
      <c r="O826" s="348"/>
      <c r="P826" s="348"/>
      <c r="Q826" s="348"/>
      <c r="R826" s="348"/>
      <c r="S826" s="348"/>
      <c r="T826" s="348"/>
      <c r="U826" s="348"/>
      <c r="V826" s="348"/>
      <c r="W826" s="348"/>
      <c r="X826" s="348"/>
      <c r="Y826" s="348"/>
      <c r="Z826" s="348"/>
    </row>
    <row r="827" ht="14.25" customHeight="1">
      <c r="A827" s="348"/>
      <c r="B827" s="348"/>
      <c r="C827" s="348"/>
      <c r="D827" s="348"/>
      <c r="E827" s="348"/>
      <c r="F827" s="348"/>
      <c r="G827" s="348"/>
      <c r="H827" s="348"/>
      <c r="I827" s="348"/>
      <c r="J827" s="348"/>
      <c r="K827" s="348"/>
      <c r="L827" s="348"/>
      <c r="M827" s="348"/>
      <c r="N827" s="348"/>
      <c r="O827" s="348"/>
      <c r="P827" s="348"/>
      <c r="Q827" s="348"/>
      <c r="R827" s="348"/>
      <c r="S827" s="348"/>
      <c r="T827" s="348"/>
      <c r="U827" s="348"/>
      <c r="V827" s="348"/>
      <c r="W827" s="348"/>
      <c r="X827" s="348"/>
      <c r="Y827" s="348"/>
      <c r="Z827" s="348"/>
    </row>
    <row r="828" ht="14.25" customHeight="1">
      <c r="A828" s="348"/>
      <c r="B828" s="348"/>
      <c r="C828" s="348"/>
      <c r="D828" s="348"/>
      <c r="E828" s="348"/>
      <c r="F828" s="348"/>
      <c r="G828" s="348"/>
      <c r="H828" s="348"/>
      <c r="I828" s="348"/>
      <c r="J828" s="348"/>
      <c r="K828" s="348"/>
      <c r="L828" s="348"/>
      <c r="M828" s="348"/>
      <c r="N828" s="348"/>
      <c r="O828" s="348"/>
      <c r="P828" s="348"/>
      <c r="Q828" s="348"/>
      <c r="R828" s="348"/>
      <c r="S828" s="348"/>
      <c r="T828" s="348"/>
      <c r="U828" s="348"/>
      <c r="V828" s="348"/>
      <c r="W828" s="348"/>
      <c r="X828" s="348"/>
      <c r="Y828" s="348"/>
      <c r="Z828" s="348"/>
    </row>
    <row r="829" ht="14.25" customHeight="1">
      <c r="A829" s="348"/>
      <c r="B829" s="348"/>
      <c r="C829" s="348"/>
      <c r="D829" s="348"/>
      <c r="E829" s="348"/>
      <c r="F829" s="348"/>
      <c r="G829" s="348"/>
      <c r="H829" s="348"/>
      <c r="I829" s="348"/>
      <c r="J829" s="348"/>
      <c r="K829" s="348"/>
      <c r="L829" s="348"/>
      <c r="M829" s="348"/>
      <c r="N829" s="348"/>
      <c r="O829" s="348"/>
      <c r="P829" s="348"/>
      <c r="Q829" s="348"/>
      <c r="R829" s="348"/>
      <c r="S829" s="348"/>
      <c r="T829" s="348"/>
      <c r="U829" s="348"/>
      <c r="V829" s="348"/>
      <c r="W829" s="348"/>
      <c r="X829" s="348"/>
      <c r="Y829" s="348"/>
      <c r="Z829" s="348"/>
    </row>
    <row r="830" ht="14.25" customHeight="1">
      <c r="A830" s="348"/>
      <c r="B830" s="348"/>
      <c r="C830" s="348"/>
      <c r="D830" s="348"/>
      <c r="E830" s="348"/>
      <c r="F830" s="348"/>
      <c r="G830" s="348"/>
      <c r="H830" s="348"/>
      <c r="I830" s="348"/>
      <c r="J830" s="348"/>
      <c r="K830" s="348"/>
      <c r="L830" s="348"/>
      <c r="M830" s="348"/>
      <c r="N830" s="348"/>
      <c r="O830" s="348"/>
      <c r="P830" s="348"/>
      <c r="Q830" s="348"/>
      <c r="R830" s="348"/>
      <c r="S830" s="348"/>
      <c r="T830" s="348"/>
      <c r="U830" s="348"/>
      <c r="V830" s="348"/>
      <c r="W830" s="348"/>
      <c r="X830" s="348"/>
      <c r="Y830" s="348"/>
      <c r="Z830" s="348"/>
    </row>
    <row r="831" ht="14.25" customHeight="1">
      <c r="A831" s="348"/>
      <c r="B831" s="348"/>
      <c r="C831" s="348"/>
      <c r="D831" s="348"/>
      <c r="E831" s="348"/>
      <c r="F831" s="348"/>
      <c r="G831" s="348"/>
      <c r="H831" s="348"/>
      <c r="I831" s="348"/>
      <c r="J831" s="348"/>
      <c r="K831" s="348"/>
      <c r="L831" s="348"/>
      <c r="M831" s="348"/>
      <c r="N831" s="348"/>
      <c r="O831" s="348"/>
      <c r="P831" s="348"/>
      <c r="Q831" s="348"/>
      <c r="R831" s="348"/>
      <c r="S831" s="348"/>
      <c r="T831" s="348"/>
      <c r="U831" s="348"/>
      <c r="V831" s="348"/>
      <c r="W831" s="348"/>
      <c r="X831" s="348"/>
      <c r="Y831" s="348"/>
      <c r="Z831" s="348"/>
    </row>
    <row r="832" ht="14.25" customHeight="1">
      <c r="A832" s="348"/>
      <c r="B832" s="348"/>
      <c r="C832" s="348"/>
      <c r="D832" s="348"/>
      <c r="E832" s="348"/>
      <c r="F832" s="348"/>
      <c r="G832" s="348"/>
      <c r="H832" s="348"/>
      <c r="I832" s="348"/>
      <c r="J832" s="348"/>
      <c r="K832" s="348"/>
      <c r="L832" s="348"/>
      <c r="M832" s="348"/>
      <c r="N832" s="348"/>
      <c r="O832" s="348"/>
      <c r="P832" s="348"/>
      <c r="Q832" s="348"/>
      <c r="R832" s="348"/>
      <c r="S832" s="348"/>
      <c r="T832" s="348"/>
      <c r="U832" s="348"/>
      <c r="V832" s="348"/>
      <c r="W832" s="348"/>
      <c r="X832" s="348"/>
      <c r="Y832" s="348"/>
      <c r="Z832" s="348"/>
    </row>
    <row r="833" ht="14.25" customHeight="1">
      <c r="A833" s="348"/>
      <c r="B833" s="348"/>
      <c r="C833" s="348"/>
      <c r="D833" s="348"/>
      <c r="E833" s="348"/>
      <c r="F833" s="348"/>
      <c r="G833" s="348"/>
      <c r="H833" s="348"/>
      <c r="I833" s="348"/>
      <c r="J833" s="348"/>
      <c r="K833" s="348"/>
      <c r="L833" s="348"/>
      <c r="M833" s="348"/>
      <c r="N833" s="348"/>
      <c r="O833" s="348"/>
      <c r="P833" s="348"/>
      <c r="Q833" s="348"/>
      <c r="R833" s="348"/>
      <c r="S833" s="348"/>
      <c r="T833" s="348"/>
      <c r="U833" s="348"/>
      <c r="V833" s="348"/>
      <c r="W833" s="348"/>
      <c r="X833" s="348"/>
      <c r="Y833" s="348"/>
      <c r="Z833" s="348"/>
    </row>
    <row r="834" ht="14.25" customHeight="1">
      <c r="A834" s="348"/>
      <c r="B834" s="348"/>
      <c r="C834" s="348"/>
      <c r="D834" s="348"/>
      <c r="E834" s="348"/>
      <c r="F834" s="348"/>
      <c r="G834" s="348"/>
      <c r="H834" s="348"/>
      <c r="I834" s="348"/>
      <c r="J834" s="348"/>
      <c r="K834" s="348"/>
      <c r="L834" s="348"/>
      <c r="M834" s="348"/>
      <c r="N834" s="348"/>
      <c r="O834" s="348"/>
      <c r="P834" s="348"/>
      <c r="Q834" s="348"/>
      <c r="R834" s="348"/>
      <c r="S834" s="348"/>
      <c r="T834" s="348"/>
      <c r="U834" s="348"/>
      <c r="V834" s="348"/>
      <c r="W834" s="348"/>
      <c r="X834" s="348"/>
      <c r="Y834" s="348"/>
      <c r="Z834" s="348"/>
    </row>
    <row r="835" ht="14.25" customHeight="1">
      <c r="A835" s="348"/>
      <c r="B835" s="348"/>
      <c r="C835" s="348"/>
      <c r="D835" s="348"/>
      <c r="E835" s="348"/>
      <c r="F835" s="348"/>
      <c r="G835" s="348"/>
      <c r="H835" s="348"/>
      <c r="I835" s="348"/>
      <c r="J835" s="348"/>
      <c r="K835" s="348"/>
      <c r="L835" s="348"/>
      <c r="M835" s="348"/>
      <c r="N835" s="348"/>
      <c r="O835" s="348"/>
      <c r="P835" s="348"/>
      <c r="Q835" s="348"/>
      <c r="R835" s="348"/>
      <c r="S835" s="348"/>
      <c r="T835" s="348"/>
      <c r="U835" s="348"/>
      <c r="V835" s="348"/>
      <c r="W835" s="348"/>
      <c r="X835" s="348"/>
      <c r="Y835" s="348"/>
      <c r="Z835" s="348"/>
    </row>
    <row r="836" ht="14.25" customHeight="1">
      <c r="A836" s="348"/>
      <c r="B836" s="348"/>
      <c r="C836" s="348"/>
      <c r="D836" s="348"/>
      <c r="E836" s="348"/>
      <c r="F836" s="348"/>
      <c r="G836" s="348"/>
      <c r="H836" s="348"/>
      <c r="I836" s="348"/>
      <c r="J836" s="348"/>
      <c r="K836" s="348"/>
      <c r="L836" s="348"/>
      <c r="M836" s="348"/>
      <c r="N836" s="348"/>
      <c r="O836" s="348"/>
      <c r="P836" s="348"/>
      <c r="Q836" s="348"/>
      <c r="R836" s="348"/>
      <c r="S836" s="348"/>
      <c r="T836" s="348"/>
      <c r="U836" s="348"/>
      <c r="V836" s="348"/>
      <c r="W836" s="348"/>
      <c r="X836" s="348"/>
      <c r="Y836" s="348"/>
      <c r="Z836" s="348"/>
    </row>
    <row r="837" ht="14.25" customHeight="1">
      <c r="A837" s="348"/>
      <c r="B837" s="348"/>
      <c r="C837" s="348"/>
      <c r="D837" s="348"/>
      <c r="E837" s="348"/>
      <c r="F837" s="348"/>
      <c r="G837" s="348"/>
      <c r="H837" s="348"/>
      <c r="I837" s="348"/>
      <c r="J837" s="348"/>
      <c r="K837" s="348"/>
      <c r="L837" s="348"/>
      <c r="M837" s="348"/>
      <c r="N837" s="348"/>
      <c r="O837" s="348"/>
      <c r="P837" s="348"/>
      <c r="Q837" s="348"/>
      <c r="R837" s="348"/>
      <c r="S837" s="348"/>
      <c r="T837" s="348"/>
      <c r="U837" s="348"/>
      <c r="V837" s="348"/>
      <c r="W837" s="348"/>
      <c r="X837" s="348"/>
      <c r="Y837" s="348"/>
      <c r="Z837" s="348"/>
    </row>
    <row r="838" ht="14.25" customHeight="1">
      <c r="A838" s="348"/>
      <c r="B838" s="348"/>
      <c r="C838" s="348"/>
      <c r="D838" s="348"/>
      <c r="E838" s="348"/>
      <c r="F838" s="348"/>
      <c r="G838" s="348"/>
      <c r="H838" s="348"/>
      <c r="I838" s="348"/>
      <c r="J838" s="348"/>
      <c r="K838" s="348"/>
      <c r="L838" s="348"/>
      <c r="M838" s="348"/>
      <c r="N838" s="348"/>
      <c r="O838" s="348"/>
      <c r="P838" s="348"/>
      <c r="Q838" s="348"/>
      <c r="R838" s="348"/>
      <c r="S838" s="348"/>
      <c r="T838" s="348"/>
      <c r="U838" s="348"/>
      <c r="V838" s="348"/>
      <c r="W838" s="348"/>
      <c r="X838" s="348"/>
      <c r="Y838" s="348"/>
      <c r="Z838" s="348"/>
    </row>
    <row r="839" ht="14.25" customHeight="1">
      <c r="A839" s="348"/>
      <c r="B839" s="348"/>
      <c r="C839" s="348"/>
      <c r="D839" s="348"/>
      <c r="E839" s="348"/>
      <c r="F839" s="348"/>
      <c r="G839" s="348"/>
      <c r="H839" s="348"/>
      <c r="I839" s="348"/>
      <c r="J839" s="348"/>
      <c r="K839" s="348"/>
      <c r="L839" s="348"/>
      <c r="M839" s="348"/>
      <c r="N839" s="348"/>
      <c r="O839" s="348"/>
      <c r="P839" s="348"/>
      <c r="Q839" s="348"/>
      <c r="R839" s="348"/>
      <c r="S839" s="348"/>
      <c r="T839" s="348"/>
      <c r="U839" s="348"/>
      <c r="V839" s="348"/>
      <c r="W839" s="348"/>
      <c r="X839" s="348"/>
      <c r="Y839" s="348"/>
      <c r="Z839" s="348"/>
    </row>
    <row r="840" ht="14.25" customHeight="1">
      <c r="A840" s="348"/>
      <c r="B840" s="348"/>
      <c r="C840" s="348"/>
      <c r="D840" s="348"/>
      <c r="E840" s="348"/>
      <c r="F840" s="348"/>
      <c r="G840" s="348"/>
      <c r="H840" s="348"/>
      <c r="I840" s="348"/>
      <c r="J840" s="348"/>
      <c r="K840" s="348"/>
      <c r="L840" s="348"/>
      <c r="M840" s="348"/>
      <c r="N840" s="348"/>
      <c r="O840" s="348"/>
      <c r="P840" s="348"/>
      <c r="Q840" s="348"/>
      <c r="R840" s="348"/>
      <c r="S840" s="348"/>
      <c r="T840" s="348"/>
      <c r="U840" s="348"/>
      <c r="V840" s="348"/>
      <c r="W840" s="348"/>
      <c r="X840" s="348"/>
      <c r="Y840" s="348"/>
      <c r="Z840" s="348"/>
    </row>
    <row r="841" ht="14.25" customHeight="1">
      <c r="A841" s="348"/>
      <c r="B841" s="348"/>
      <c r="C841" s="348"/>
      <c r="D841" s="348"/>
      <c r="E841" s="348"/>
      <c r="F841" s="348"/>
      <c r="G841" s="348"/>
      <c r="H841" s="348"/>
      <c r="I841" s="348"/>
      <c r="J841" s="348"/>
      <c r="K841" s="348"/>
      <c r="L841" s="348"/>
      <c r="M841" s="348"/>
      <c r="N841" s="348"/>
      <c r="O841" s="348"/>
      <c r="P841" s="348"/>
      <c r="Q841" s="348"/>
      <c r="R841" s="348"/>
      <c r="S841" s="348"/>
      <c r="T841" s="348"/>
      <c r="U841" s="348"/>
      <c r="V841" s="348"/>
      <c r="W841" s="348"/>
      <c r="X841" s="348"/>
      <c r="Y841" s="348"/>
      <c r="Z841" s="348"/>
    </row>
    <row r="842" ht="14.25" customHeight="1">
      <c r="A842" s="348"/>
      <c r="B842" s="348"/>
      <c r="C842" s="348"/>
      <c r="D842" s="348"/>
      <c r="E842" s="348"/>
      <c r="F842" s="348"/>
      <c r="G842" s="348"/>
      <c r="H842" s="348"/>
      <c r="I842" s="348"/>
      <c r="J842" s="348"/>
      <c r="K842" s="348"/>
      <c r="L842" s="348"/>
      <c r="M842" s="348"/>
      <c r="N842" s="348"/>
      <c r="O842" s="348"/>
      <c r="P842" s="348"/>
      <c r="Q842" s="348"/>
      <c r="R842" s="348"/>
      <c r="S842" s="348"/>
      <c r="T842" s="348"/>
      <c r="U842" s="348"/>
      <c r="V842" s="348"/>
      <c r="W842" s="348"/>
      <c r="X842" s="348"/>
      <c r="Y842" s="348"/>
      <c r="Z842" s="348"/>
    </row>
    <row r="843" ht="14.25" customHeight="1">
      <c r="A843" s="348"/>
      <c r="B843" s="348"/>
      <c r="C843" s="348"/>
      <c r="D843" s="348"/>
      <c r="E843" s="348"/>
      <c r="F843" s="348"/>
      <c r="G843" s="348"/>
      <c r="H843" s="348"/>
      <c r="I843" s="348"/>
      <c r="J843" s="348"/>
      <c r="K843" s="348"/>
      <c r="L843" s="348"/>
      <c r="M843" s="348"/>
      <c r="N843" s="348"/>
      <c r="O843" s="348"/>
      <c r="P843" s="348"/>
      <c r="Q843" s="348"/>
      <c r="R843" s="348"/>
      <c r="S843" s="348"/>
      <c r="T843" s="348"/>
      <c r="U843" s="348"/>
      <c r="V843" s="348"/>
      <c r="W843" s="348"/>
      <c r="X843" s="348"/>
      <c r="Y843" s="348"/>
      <c r="Z843" s="348"/>
    </row>
    <row r="844" ht="14.25" customHeight="1">
      <c r="A844" s="348"/>
      <c r="B844" s="348"/>
      <c r="C844" s="348"/>
      <c r="D844" s="348"/>
      <c r="E844" s="348"/>
      <c r="F844" s="348"/>
      <c r="G844" s="348"/>
      <c r="H844" s="348"/>
      <c r="I844" s="348"/>
      <c r="J844" s="348"/>
      <c r="K844" s="348"/>
      <c r="L844" s="348"/>
      <c r="M844" s="348"/>
      <c r="N844" s="348"/>
      <c r="O844" s="348"/>
      <c r="P844" s="348"/>
      <c r="Q844" s="348"/>
      <c r="R844" s="348"/>
      <c r="S844" s="348"/>
      <c r="T844" s="348"/>
      <c r="U844" s="348"/>
      <c r="V844" s="348"/>
      <c r="W844" s="348"/>
      <c r="X844" s="348"/>
      <c r="Y844" s="348"/>
      <c r="Z844" s="348"/>
    </row>
    <row r="845" ht="14.25" customHeight="1">
      <c r="A845" s="348"/>
      <c r="B845" s="348"/>
      <c r="C845" s="348"/>
      <c r="D845" s="348"/>
      <c r="E845" s="348"/>
      <c r="F845" s="348"/>
      <c r="G845" s="348"/>
      <c r="H845" s="348"/>
      <c r="I845" s="348"/>
      <c r="J845" s="348"/>
      <c r="K845" s="348"/>
      <c r="L845" s="348"/>
      <c r="M845" s="348"/>
      <c r="N845" s="348"/>
      <c r="O845" s="348"/>
      <c r="P845" s="348"/>
      <c r="Q845" s="348"/>
      <c r="R845" s="348"/>
      <c r="S845" s="348"/>
      <c r="T845" s="348"/>
      <c r="U845" s="348"/>
      <c r="V845" s="348"/>
      <c r="W845" s="348"/>
      <c r="X845" s="348"/>
      <c r="Y845" s="348"/>
      <c r="Z845" s="348"/>
    </row>
    <row r="846" ht="14.25" customHeight="1">
      <c r="A846" s="348"/>
      <c r="B846" s="348"/>
      <c r="C846" s="348"/>
      <c r="D846" s="348"/>
      <c r="E846" s="348"/>
      <c r="F846" s="348"/>
      <c r="G846" s="348"/>
      <c r="H846" s="348"/>
      <c r="I846" s="348"/>
      <c r="J846" s="348"/>
      <c r="K846" s="348"/>
      <c r="L846" s="348"/>
      <c r="M846" s="348"/>
      <c r="N846" s="348"/>
      <c r="O846" s="348"/>
      <c r="P846" s="348"/>
      <c r="Q846" s="348"/>
      <c r="R846" s="348"/>
      <c r="S846" s="348"/>
      <c r="T846" s="348"/>
      <c r="U846" s="348"/>
      <c r="V846" s="348"/>
      <c r="W846" s="348"/>
      <c r="X846" s="348"/>
      <c r="Y846" s="348"/>
      <c r="Z846" s="348"/>
    </row>
    <row r="847" ht="14.25" customHeight="1">
      <c r="A847" s="348"/>
      <c r="B847" s="348"/>
      <c r="C847" s="348"/>
      <c r="D847" s="348"/>
      <c r="E847" s="348"/>
      <c r="F847" s="348"/>
      <c r="G847" s="348"/>
      <c r="H847" s="348"/>
      <c r="I847" s="348"/>
      <c r="J847" s="348"/>
      <c r="K847" s="348"/>
      <c r="L847" s="348"/>
      <c r="M847" s="348"/>
      <c r="N847" s="348"/>
      <c r="O847" s="348"/>
      <c r="P847" s="348"/>
      <c r="Q847" s="348"/>
      <c r="R847" s="348"/>
      <c r="S847" s="348"/>
      <c r="T847" s="348"/>
      <c r="U847" s="348"/>
      <c r="V847" s="348"/>
      <c r="W847" s="348"/>
      <c r="X847" s="348"/>
      <c r="Y847" s="348"/>
      <c r="Z847" s="348"/>
    </row>
    <row r="848" ht="14.25" customHeight="1">
      <c r="A848" s="348"/>
      <c r="B848" s="348"/>
      <c r="C848" s="348"/>
      <c r="D848" s="348"/>
      <c r="E848" s="348"/>
      <c r="F848" s="348"/>
      <c r="G848" s="348"/>
      <c r="H848" s="348"/>
      <c r="I848" s="348"/>
      <c r="J848" s="348"/>
      <c r="K848" s="348"/>
      <c r="L848" s="348"/>
      <c r="M848" s="348"/>
      <c r="N848" s="348"/>
      <c r="O848" s="348"/>
      <c r="P848" s="348"/>
      <c r="Q848" s="348"/>
      <c r="R848" s="348"/>
      <c r="S848" s="348"/>
      <c r="T848" s="348"/>
      <c r="U848" s="348"/>
      <c r="V848" s="348"/>
      <c r="W848" s="348"/>
      <c r="X848" s="348"/>
      <c r="Y848" s="348"/>
      <c r="Z848" s="348"/>
    </row>
    <row r="849" ht="14.25" customHeight="1">
      <c r="A849" s="348"/>
      <c r="B849" s="348"/>
      <c r="C849" s="348"/>
      <c r="D849" s="348"/>
      <c r="E849" s="348"/>
      <c r="F849" s="348"/>
      <c r="G849" s="348"/>
      <c r="H849" s="348"/>
      <c r="I849" s="348"/>
      <c r="J849" s="348"/>
      <c r="K849" s="348"/>
      <c r="L849" s="348"/>
      <c r="M849" s="348"/>
      <c r="N849" s="348"/>
      <c r="O849" s="348"/>
      <c r="P849" s="348"/>
      <c r="Q849" s="348"/>
      <c r="R849" s="348"/>
      <c r="S849" s="348"/>
      <c r="T849" s="348"/>
      <c r="U849" s="348"/>
      <c r="V849" s="348"/>
      <c r="W849" s="348"/>
      <c r="X849" s="348"/>
      <c r="Y849" s="348"/>
      <c r="Z849" s="348"/>
    </row>
    <row r="850" ht="14.25" customHeight="1">
      <c r="A850" s="348"/>
      <c r="B850" s="348"/>
      <c r="C850" s="348"/>
      <c r="D850" s="348"/>
      <c r="E850" s="348"/>
      <c r="F850" s="348"/>
      <c r="G850" s="348"/>
      <c r="H850" s="348"/>
      <c r="I850" s="348"/>
      <c r="J850" s="348"/>
      <c r="K850" s="348"/>
      <c r="L850" s="348"/>
      <c r="M850" s="348"/>
      <c r="N850" s="348"/>
      <c r="O850" s="348"/>
      <c r="P850" s="348"/>
      <c r="Q850" s="348"/>
      <c r="R850" s="348"/>
      <c r="S850" s="348"/>
      <c r="T850" s="348"/>
      <c r="U850" s="348"/>
      <c r="V850" s="348"/>
      <c r="W850" s="348"/>
      <c r="X850" s="348"/>
      <c r="Y850" s="348"/>
      <c r="Z850" s="348"/>
    </row>
    <row r="851" ht="14.25" customHeight="1">
      <c r="A851" s="348"/>
      <c r="B851" s="348"/>
      <c r="C851" s="348"/>
      <c r="D851" s="348"/>
      <c r="E851" s="348"/>
      <c r="F851" s="348"/>
      <c r="G851" s="348"/>
      <c r="H851" s="348"/>
      <c r="I851" s="348"/>
      <c r="J851" s="348"/>
      <c r="K851" s="348"/>
      <c r="L851" s="348"/>
      <c r="M851" s="348"/>
      <c r="N851" s="348"/>
      <c r="O851" s="348"/>
      <c r="P851" s="348"/>
      <c r="Q851" s="348"/>
      <c r="R851" s="348"/>
      <c r="S851" s="348"/>
      <c r="T851" s="348"/>
      <c r="U851" s="348"/>
      <c r="V851" s="348"/>
      <c r="W851" s="348"/>
      <c r="X851" s="348"/>
      <c r="Y851" s="348"/>
      <c r="Z851" s="348"/>
    </row>
    <row r="852" ht="14.25" customHeight="1">
      <c r="A852" s="348"/>
      <c r="B852" s="348"/>
      <c r="C852" s="348"/>
      <c r="D852" s="348"/>
      <c r="E852" s="348"/>
      <c r="F852" s="348"/>
      <c r="G852" s="348"/>
      <c r="H852" s="348"/>
      <c r="I852" s="348"/>
      <c r="J852" s="348"/>
      <c r="K852" s="348"/>
      <c r="L852" s="348"/>
      <c r="M852" s="348"/>
      <c r="N852" s="348"/>
      <c r="O852" s="348"/>
      <c r="P852" s="348"/>
      <c r="Q852" s="348"/>
      <c r="R852" s="348"/>
      <c r="S852" s="348"/>
      <c r="T852" s="348"/>
      <c r="U852" s="348"/>
      <c r="V852" s="348"/>
      <c r="W852" s="348"/>
      <c r="X852" s="348"/>
      <c r="Y852" s="348"/>
      <c r="Z852" s="348"/>
    </row>
    <row r="853" ht="14.25" customHeight="1">
      <c r="A853" s="348"/>
      <c r="B853" s="348"/>
      <c r="C853" s="348"/>
      <c r="D853" s="348"/>
      <c r="E853" s="348"/>
      <c r="F853" s="348"/>
      <c r="G853" s="348"/>
      <c r="H853" s="348"/>
      <c r="I853" s="348"/>
      <c r="J853" s="348"/>
      <c r="K853" s="348"/>
      <c r="L853" s="348"/>
      <c r="M853" s="348"/>
      <c r="N853" s="348"/>
      <c r="O853" s="348"/>
      <c r="P853" s="348"/>
      <c r="Q853" s="348"/>
      <c r="R853" s="348"/>
      <c r="S853" s="348"/>
      <c r="T853" s="348"/>
      <c r="U853" s="348"/>
      <c r="V853" s="348"/>
      <c r="W853" s="348"/>
      <c r="X853" s="348"/>
      <c r="Y853" s="348"/>
      <c r="Z853" s="348"/>
    </row>
    <row r="854" ht="14.25" customHeight="1">
      <c r="A854" s="348"/>
      <c r="B854" s="348"/>
      <c r="C854" s="348"/>
      <c r="D854" s="348"/>
      <c r="E854" s="348"/>
      <c r="F854" s="348"/>
      <c r="G854" s="348"/>
      <c r="H854" s="348"/>
      <c r="I854" s="348"/>
      <c r="J854" s="348"/>
      <c r="K854" s="348"/>
      <c r="L854" s="348"/>
      <c r="M854" s="348"/>
      <c r="N854" s="348"/>
      <c r="O854" s="348"/>
      <c r="P854" s="348"/>
      <c r="Q854" s="348"/>
      <c r="R854" s="348"/>
      <c r="S854" s="348"/>
      <c r="T854" s="348"/>
      <c r="U854" s="348"/>
      <c r="V854" s="348"/>
      <c r="W854" s="348"/>
      <c r="X854" s="348"/>
      <c r="Y854" s="348"/>
      <c r="Z854" s="348"/>
    </row>
    <row r="855" ht="14.25" customHeight="1">
      <c r="A855" s="348"/>
      <c r="B855" s="348"/>
      <c r="C855" s="348"/>
      <c r="D855" s="348"/>
      <c r="E855" s="348"/>
      <c r="F855" s="348"/>
      <c r="G855" s="348"/>
      <c r="H855" s="348"/>
      <c r="I855" s="348"/>
      <c r="J855" s="348"/>
      <c r="K855" s="348"/>
      <c r="L855" s="348"/>
      <c r="M855" s="348"/>
      <c r="N855" s="348"/>
      <c r="O855" s="348"/>
      <c r="P855" s="348"/>
      <c r="Q855" s="348"/>
      <c r="R855" s="348"/>
      <c r="S855" s="348"/>
      <c r="T855" s="348"/>
      <c r="U855" s="348"/>
      <c r="V855" s="348"/>
      <c r="W855" s="348"/>
      <c r="X855" s="348"/>
      <c r="Y855" s="348"/>
      <c r="Z855" s="348"/>
    </row>
    <row r="856" ht="14.25" customHeight="1">
      <c r="A856" s="348"/>
      <c r="B856" s="348"/>
      <c r="C856" s="348"/>
      <c r="D856" s="348"/>
      <c r="E856" s="348"/>
      <c r="F856" s="348"/>
      <c r="G856" s="348"/>
      <c r="H856" s="348"/>
      <c r="I856" s="348"/>
      <c r="J856" s="348"/>
      <c r="K856" s="348"/>
      <c r="L856" s="348"/>
      <c r="M856" s="348"/>
      <c r="N856" s="348"/>
      <c r="O856" s="348"/>
      <c r="P856" s="348"/>
      <c r="Q856" s="348"/>
      <c r="R856" s="348"/>
      <c r="S856" s="348"/>
      <c r="T856" s="348"/>
      <c r="U856" s="348"/>
      <c r="V856" s="348"/>
      <c r="W856" s="348"/>
      <c r="X856" s="348"/>
      <c r="Y856" s="348"/>
      <c r="Z856" s="348"/>
    </row>
    <row r="857" ht="14.25" customHeight="1">
      <c r="A857" s="348"/>
      <c r="B857" s="348"/>
      <c r="C857" s="348"/>
      <c r="D857" s="348"/>
      <c r="E857" s="348"/>
      <c r="F857" s="348"/>
      <c r="G857" s="348"/>
      <c r="H857" s="348"/>
      <c r="I857" s="348"/>
      <c r="J857" s="348"/>
      <c r="K857" s="348"/>
      <c r="L857" s="348"/>
      <c r="M857" s="348"/>
      <c r="N857" s="348"/>
      <c r="O857" s="348"/>
      <c r="P857" s="348"/>
      <c r="Q857" s="348"/>
      <c r="R857" s="348"/>
      <c r="S857" s="348"/>
      <c r="T857" s="348"/>
      <c r="U857" s="348"/>
      <c r="V857" s="348"/>
      <c r="W857" s="348"/>
      <c r="X857" s="348"/>
      <c r="Y857" s="348"/>
      <c r="Z857" s="348"/>
    </row>
    <row r="858" ht="14.25" customHeight="1">
      <c r="A858" s="348"/>
      <c r="B858" s="348"/>
      <c r="C858" s="348"/>
      <c r="D858" s="348"/>
      <c r="E858" s="348"/>
      <c r="F858" s="348"/>
      <c r="G858" s="348"/>
      <c r="H858" s="348"/>
      <c r="I858" s="348"/>
      <c r="J858" s="348"/>
      <c r="K858" s="348"/>
      <c r="L858" s="348"/>
      <c r="M858" s="348"/>
      <c r="N858" s="348"/>
      <c r="O858" s="348"/>
      <c r="P858" s="348"/>
      <c r="Q858" s="348"/>
      <c r="R858" s="348"/>
      <c r="S858" s="348"/>
      <c r="T858" s="348"/>
      <c r="U858" s="348"/>
      <c r="V858" s="348"/>
      <c r="W858" s="348"/>
      <c r="X858" s="348"/>
      <c r="Y858" s="348"/>
      <c r="Z858" s="348"/>
    </row>
    <row r="859" ht="14.25" customHeight="1">
      <c r="A859" s="348"/>
      <c r="B859" s="348"/>
      <c r="C859" s="348"/>
      <c r="D859" s="348"/>
      <c r="E859" s="348"/>
      <c r="F859" s="348"/>
      <c r="G859" s="348"/>
      <c r="H859" s="348"/>
      <c r="I859" s="348"/>
      <c r="J859" s="348"/>
      <c r="K859" s="348"/>
      <c r="L859" s="348"/>
      <c r="M859" s="348"/>
      <c r="N859" s="348"/>
      <c r="O859" s="348"/>
      <c r="P859" s="348"/>
      <c r="Q859" s="348"/>
      <c r="R859" s="348"/>
      <c r="S859" s="348"/>
      <c r="T859" s="348"/>
      <c r="U859" s="348"/>
      <c r="V859" s="348"/>
      <c r="W859" s="348"/>
      <c r="X859" s="348"/>
      <c r="Y859" s="348"/>
      <c r="Z859" s="348"/>
    </row>
    <row r="860" ht="14.25" customHeight="1">
      <c r="A860" s="348"/>
      <c r="B860" s="348"/>
      <c r="C860" s="348"/>
      <c r="D860" s="348"/>
      <c r="E860" s="348"/>
      <c r="F860" s="348"/>
      <c r="G860" s="348"/>
      <c r="H860" s="348"/>
      <c r="I860" s="348"/>
      <c r="J860" s="348"/>
      <c r="K860" s="348"/>
      <c r="L860" s="348"/>
      <c r="M860" s="348"/>
      <c r="N860" s="348"/>
      <c r="O860" s="348"/>
      <c r="P860" s="348"/>
      <c r="Q860" s="348"/>
      <c r="R860" s="348"/>
      <c r="S860" s="348"/>
      <c r="T860" s="348"/>
      <c r="U860" s="348"/>
      <c r="V860" s="348"/>
      <c r="W860" s="348"/>
      <c r="X860" s="348"/>
      <c r="Y860" s="348"/>
      <c r="Z860" s="348"/>
    </row>
    <row r="861" ht="14.25" customHeight="1">
      <c r="A861" s="348"/>
      <c r="B861" s="348"/>
      <c r="C861" s="348"/>
      <c r="D861" s="348"/>
      <c r="E861" s="348"/>
      <c r="F861" s="348"/>
      <c r="G861" s="348"/>
      <c r="H861" s="348"/>
      <c r="I861" s="348"/>
      <c r="J861" s="348"/>
      <c r="K861" s="348"/>
      <c r="L861" s="348"/>
      <c r="M861" s="348"/>
      <c r="N861" s="348"/>
      <c r="O861" s="348"/>
      <c r="P861" s="348"/>
      <c r="Q861" s="348"/>
      <c r="R861" s="348"/>
      <c r="S861" s="348"/>
      <c r="T861" s="348"/>
      <c r="U861" s="348"/>
      <c r="V861" s="348"/>
      <c r="W861" s="348"/>
      <c r="X861" s="348"/>
      <c r="Y861" s="348"/>
      <c r="Z861" s="348"/>
    </row>
    <row r="862" ht="14.25" customHeight="1">
      <c r="A862" s="348"/>
      <c r="B862" s="348"/>
      <c r="C862" s="348"/>
      <c r="D862" s="348"/>
      <c r="E862" s="348"/>
      <c r="F862" s="348"/>
      <c r="G862" s="348"/>
      <c r="H862" s="348"/>
      <c r="I862" s="348"/>
      <c r="J862" s="348"/>
      <c r="K862" s="348"/>
      <c r="L862" s="348"/>
      <c r="M862" s="348"/>
      <c r="N862" s="348"/>
      <c r="O862" s="348"/>
      <c r="P862" s="348"/>
      <c r="Q862" s="348"/>
      <c r="R862" s="348"/>
      <c r="S862" s="348"/>
      <c r="T862" s="348"/>
      <c r="U862" s="348"/>
      <c r="V862" s="348"/>
      <c r="W862" s="348"/>
      <c r="X862" s="348"/>
      <c r="Y862" s="348"/>
      <c r="Z862" s="348"/>
    </row>
    <row r="863" ht="14.25" customHeight="1">
      <c r="A863" s="348"/>
      <c r="B863" s="348"/>
      <c r="C863" s="348"/>
      <c r="D863" s="348"/>
      <c r="E863" s="348"/>
      <c r="F863" s="348"/>
      <c r="G863" s="348"/>
      <c r="H863" s="348"/>
      <c r="I863" s="348"/>
      <c r="J863" s="348"/>
      <c r="K863" s="348"/>
      <c r="L863" s="348"/>
      <c r="M863" s="348"/>
      <c r="N863" s="348"/>
      <c r="O863" s="348"/>
      <c r="P863" s="348"/>
      <c r="Q863" s="348"/>
      <c r="R863" s="348"/>
      <c r="S863" s="348"/>
      <c r="T863" s="348"/>
      <c r="U863" s="348"/>
      <c r="V863" s="348"/>
      <c r="W863" s="348"/>
      <c r="X863" s="348"/>
      <c r="Y863" s="348"/>
      <c r="Z863" s="348"/>
    </row>
    <row r="864" ht="14.25" customHeight="1">
      <c r="A864" s="348"/>
      <c r="B864" s="348"/>
      <c r="C864" s="348"/>
      <c r="D864" s="348"/>
      <c r="E864" s="348"/>
      <c r="F864" s="348"/>
      <c r="G864" s="348"/>
      <c r="H864" s="348"/>
      <c r="I864" s="348"/>
      <c r="J864" s="348"/>
      <c r="K864" s="348"/>
      <c r="L864" s="348"/>
      <c r="M864" s="348"/>
      <c r="N864" s="348"/>
      <c r="O864" s="348"/>
      <c r="P864" s="348"/>
      <c r="Q864" s="348"/>
      <c r="R864" s="348"/>
      <c r="S864" s="348"/>
      <c r="T864" s="348"/>
      <c r="U864" s="348"/>
      <c r="V864" s="348"/>
      <c r="W864" s="348"/>
      <c r="X864" s="348"/>
      <c r="Y864" s="348"/>
      <c r="Z864" s="348"/>
    </row>
    <row r="865" ht="14.25" customHeight="1">
      <c r="A865" s="348"/>
      <c r="B865" s="348"/>
      <c r="C865" s="348"/>
      <c r="D865" s="348"/>
      <c r="E865" s="348"/>
      <c r="F865" s="348"/>
      <c r="G865" s="348"/>
      <c r="H865" s="348"/>
      <c r="I865" s="348"/>
      <c r="J865" s="348"/>
      <c r="K865" s="348"/>
      <c r="L865" s="348"/>
      <c r="M865" s="348"/>
      <c r="N865" s="348"/>
      <c r="O865" s="348"/>
      <c r="P865" s="348"/>
      <c r="Q865" s="348"/>
      <c r="R865" s="348"/>
      <c r="S865" s="348"/>
      <c r="T865" s="348"/>
      <c r="U865" s="348"/>
      <c r="V865" s="348"/>
      <c r="W865" s="348"/>
      <c r="X865" s="348"/>
      <c r="Y865" s="348"/>
      <c r="Z865" s="348"/>
    </row>
    <row r="866" ht="14.25" customHeight="1">
      <c r="A866" s="348"/>
      <c r="B866" s="348"/>
      <c r="C866" s="348"/>
      <c r="D866" s="348"/>
      <c r="E866" s="348"/>
      <c r="F866" s="348"/>
      <c r="G866" s="348"/>
      <c r="H866" s="348"/>
      <c r="I866" s="348"/>
      <c r="J866" s="348"/>
      <c r="K866" s="348"/>
      <c r="L866" s="348"/>
      <c r="M866" s="348"/>
      <c r="N866" s="348"/>
      <c r="O866" s="348"/>
      <c r="P866" s="348"/>
      <c r="Q866" s="348"/>
      <c r="R866" s="348"/>
      <c r="S866" s="348"/>
      <c r="T866" s="348"/>
      <c r="U866" s="348"/>
      <c r="V866" s="348"/>
      <c r="W866" s="348"/>
      <c r="X866" s="348"/>
      <c r="Y866" s="348"/>
      <c r="Z866" s="348"/>
    </row>
    <row r="867" ht="14.25" customHeight="1">
      <c r="A867" s="348"/>
      <c r="B867" s="348"/>
      <c r="C867" s="348"/>
      <c r="D867" s="348"/>
      <c r="E867" s="348"/>
      <c r="F867" s="348"/>
      <c r="G867" s="348"/>
      <c r="H867" s="348"/>
      <c r="I867" s="348"/>
      <c r="J867" s="348"/>
      <c r="K867" s="348"/>
      <c r="L867" s="348"/>
      <c r="M867" s="348"/>
      <c r="N867" s="348"/>
      <c r="O867" s="348"/>
      <c r="P867" s="348"/>
      <c r="Q867" s="348"/>
      <c r="R867" s="348"/>
      <c r="S867" s="348"/>
      <c r="T867" s="348"/>
      <c r="U867" s="348"/>
      <c r="V867" s="348"/>
      <c r="W867" s="348"/>
      <c r="X867" s="348"/>
      <c r="Y867" s="348"/>
      <c r="Z867" s="348"/>
    </row>
    <row r="868" ht="14.25" customHeight="1">
      <c r="A868" s="348"/>
      <c r="B868" s="348"/>
      <c r="C868" s="348"/>
      <c r="D868" s="348"/>
      <c r="E868" s="348"/>
      <c r="F868" s="348"/>
      <c r="G868" s="348"/>
      <c r="H868" s="348"/>
      <c r="I868" s="348"/>
      <c r="J868" s="348"/>
      <c r="K868" s="348"/>
      <c r="L868" s="348"/>
      <c r="M868" s="348"/>
      <c r="N868" s="348"/>
      <c r="O868" s="348"/>
      <c r="P868" s="348"/>
      <c r="Q868" s="348"/>
      <c r="R868" s="348"/>
      <c r="S868" s="348"/>
      <c r="T868" s="348"/>
      <c r="U868" s="348"/>
      <c r="V868" s="348"/>
      <c r="W868" s="348"/>
      <c r="X868" s="348"/>
      <c r="Y868" s="348"/>
      <c r="Z868" s="348"/>
    </row>
    <row r="869" ht="14.25" customHeight="1">
      <c r="A869" s="348"/>
      <c r="B869" s="348"/>
      <c r="C869" s="348"/>
      <c r="D869" s="348"/>
      <c r="E869" s="348"/>
      <c r="F869" s="348"/>
      <c r="G869" s="348"/>
      <c r="H869" s="348"/>
      <c r="I869" s="348"/>
      <c r="J869" s="348"/>
      <c r="K869" s="348"/>
      <c r="L869" s="348"/>
      <c r="M869" s="348"/>
      <c r="N869" s="348"/>
      <c r="O869" s="348"/>
      <c r="P869" s="348"/>
      <c r="Q869" s="348"/>
      <c r="R869" s="348"/>
      <c r="S869" s="348"/>
      <c r="T869" s="348"/>
      <c r="U869" s="348"/>
      <c r="V869" s="348"/>
      <c r="W869" s="348"/>
      <c r="X869" s="348"/>
      <c r="Y869" s="348"/>
      <c r="Z869" s="348"/>
    </row>
    <row r="870" ht="14.25" customHeight="1">
      <c r="A870" s="348"/>
      <c r="B870" s="348"/>
      <c r="C870" s="348"/>
      <c r="D870" s="348"/>
      <c r="E870" s="348"/>
      <c r="F870" s="348"/>
      <c r="G870" s="348"/>
      <c r="H870" s="348"/>
      <c r="I870" s="348"/>
      <c r="J870" s="348"/>
      <c r="K870" s="348"/>
      <c r="L870" s="348"/>
      <c r="M870" s="348"/>
      <c r="N870" s="348"/>
      <c r="O870" s="348"/>
      <c r="P870" s="348"/>
      <c r="Q870" s="348"/>
      <c r="R870" s="348"/>
      <c r="S870" s="348"/>
      <c r="T870" s="348"/>
      <c r="U870" s="348"/>
      <c r="V870" s="348"/>
      <c r="W870" s="348"/>
      <c r="X870" s="348"/>
      <c r="Y870" s="348"/>
      <c r="Z870" s="348"/>
    </row>
    <row r="871" ht="14.25" customHeight="1">
      <c r="A871" s="348"/>
      <c r="B871" s="348"/>
      <c r="C871" s="348"/>
      <c r="D871" s="348"/>
      <c r="E871" s="348"/>
      <c r="F871" s="348"/>
      <c r="G871" s="348"/>
      <c r="H871" s="348"/>
      <c r="I871" s="348"/>
      <c r="J871" s="348"/>
      <c r="K871" s="348"/>
      <c r="L871" s="348"/>
      <c r="M871" s="348"/>
      <c r="N871" s="348"/>
      <c r="O871" s="348"/>
      <c r="P871" s="348"/>
      <c r="Q871" s="348"/>
      <c r="R871" s="348"/>
      <c r="S871" s="348"/>
      <c r="T871" s="348"/>
      <c r="U871" s="348"/>
      <c r="V871" s="348"/>
      <c r="W871" s="348"/>
      <c r="X871" s="348"/>
      <c r="Y871" s="348"/>
      <c r="Z871" s="348"/>
    </row>
    <row r="872" ht="14.25" customHeight="1">
      <c r="A872" s="348"/>
      <c r="B872" s="348"/>
      <c r="C872" s="348"/>
      <c r="D872" s="348"/>
      <c r="E872" s="348"/>
      <c r="F872" s="348"/>
      <c r="G872" s="348"/>
      <c r="H872" s="348"/>
      <c r="I872" s="348"/>
      <c r="J872" s="348"/>
      <c r="K872" s="348"/>
      <c r="L872" s="348"/>
      <c r="M872" s="348"/>
      <c r="N872" s="348"/>
      <c r="O872" s="348"/>
      <c r="P872" s="348"/>
      <c r="Q872" s="348"/>
      <c r="R872" s="348"/>
      <c r="S872" s="348"/>
      <c r="T872" s="348"/>
      <c r="U872" s="348"/>
      <c r="V872" s="348"/>
      <c r="W872" s="348"/>
      <c r="X872" s="348"/>
      <c r="Y872" s="348"/>
      <c r="Z872" s="348"/>
    </row>
    <row r="873" ht="14.25" customHeight="1">
      <c r="A873" s="348"/>
      <c r="B873" s="348"/>
      <c r="C873" s="348"/>
      <c r="D873" s="348"/>
      <c r="E873" s="348"/>
      <c r="F873" s="348"/>
      <c r="G873" s="348"/>
      <c r="H873" s="348"/>
      <c r="I873" s="348"/>
      <c r="J873" s="348"/>
      <c r="K873" s="348"/>
      <c r="L873" s="348"/>
      <c r="M873" s="348"/>
      <c r="N873" s="348"/>
      <c r="O873" s="348"/>
      <c r="P873" s="348"/>
      <c r="Q873" s="348"/>
      <c r="R873" s="348"/>
      <c r="S873" s="348"/>
      <c r="T873" s="348"/>
      <c r="U873" s="348"/>
      <c r="V873" s="348"/>
      <c r="W873" s="348"/>
      <c r="X873" s="348"/>
      <c r="Y873" s="348"/>
      <c r="Z873" s="348"/>
    </row>
    <row r="874" ht="14.25" customHeight="1">
      <c r="A874" s="348"/>
      <c r="B874" s="348"/>
      <c r="C874" s="348"/>
      <c r="D874" s="348"/>
      <c r="E874" s="348"/>
      <c r="F874" s="348"/>
      <c r="G874" s="348"/>
      <c r="H874" s="348"/>
      <c r="I874" s="348"/>
      <c r="J874" s="348"/>
      <c r="K874" s="348"/>
      <c r="L874" s="348"/>
      <c r="M874" s="348"/>
      <c r="N874" s="348"/>
      <c r="O874" s="348"/>
      <c r="P874" s="348"/>
      <c r="Q874" s="348"/>
      <c r="R874" s="348"/>
      <c r="S874" s="348"/>
      <c r="T874" s="348"/>
      <c r="U874" s="348"/>
      <c r="V874" s="348"/>
      <c r="W874" s="348"/>
      <c r="X874" s="348"/>
      <c r="Y874" s="348"/>
      <c r="Z874" s="348"/>
    </row>
    <row r="875" ht="14.25" customHeight="1">
      <c r="A875" s="348"/>
      <c r="B875" s="348"/>
      <c r="C875" s="348"/>
      <c r="D875" s="348"/>
      <c r="E875" s="348"/>
      <c r="F875" s="348"/>
      <c r="G875" s="348"/>
      <c r="H875" s="348"/>
      <c r="I875" s="348"/>
      <c r="J875" s="348"/>
      <c r="K875" s="348"/>
      <c r="L875" s="348"/>
      <c r="M875" s="348"/>
      <c r="N875" s="348"/>
      <c r="O875" s="348"/>
      <c r="P875" s="348"/>
      <c r="Q875" s="348"/>
      <c r="R875" s="348"/>
      <c r="S875" s="348"/>
      <c r="T875" s="348"/>
      <c r="U875" s="348"/>
      <c r="V875" s="348"/>
      <c r="W875" s="348"/>
      <c r="X875" s="348"/>
      <c r="Y875" s="348"/>
      <c r="Z875" s="348"/>
    </row>
    <row r="876" ht="14.25" customHeight="1">
      <c r="A876" s="348"/>
      <c r="B876" s="348"/>
      <c r="C876" s="348"/>
      <c r="D876" s="348"/>
      <c r="E876" s="348"/>
      <c r="F876" s="348"/>
      <c r="G876" s="348"/>
      <c r="H876" s="348"/>
      <c r="I876" s="348"/>
      <c r="J876" s="348"/>
      <c r="K876" s="348"/>
      <c r="L876" s="348"/>
      <c r="M876" s="348"/>
      <c r="N876" s="348"/>
      <c r="O876" s="348"/>
      <c r="P876" s="348"/>
      <c r="Q876" s="348"/>
      <c r="R876" s="348"/>
      <c r="S876" s="348"/>
      <c r="T876" s="348"/>
      <c r="U876" s="348"/>
      <c r="V876" s="348"/>
      <c r="W876" s="348"/>
      <c r="X876" s="348"/>
      <c r="Y876" s="348"/>
      <c r="Z876" s="348"/>
    </row>
    <row r="877" ht="14.25" customHeight="1">
      <c r="A877" s="348"/>
      <c r="B877" s="348"/>
      <c r="C877" s="348"/>
      <c r="D877" s="348"/>
      <c r="E877" s="348"/>
      <c r="F877" s="348"/>
      <c r="G877" s="348"/>
      <c r="H877" s="348"/>
      <c r="I877" s="348"/>
      <c r="J877" s="348"/>
      <c r="K877" s="348"/>
      <c r="L877" s="348"/>
      <c r="M877" s="348"/>
      <c r="N877" s="348"/>
      <c r="O877" s="348"/>
      <c r="P877" s="348"/>
      <c r="Q877" s="348"/>
      <c r="R877" s="348"/>
      <c r="S877" s="348"/>
      <c r="T877" s="348"/>
      <c r="U877" s="348"/>
      <c r="V877" s="348"/>
      <c r="W877" s="348"/>
      <c r="X877" s="348"/>
      <c r="Y877" s="348"/>
      <c r="Z877" s="348"/>
    </row>
    <row r="878" ht="14.25" customHeight="1">
      <c r="A878" s="348"/>
      <c r="B878" s="348"/>
      <c r="C878" s="348"/>
      <c r="D878" s="348"/>
      <c r="E878" s="348"/>
      <c r="F878" s="348"/>
      <c r="G878" s="348"/>
      <c r="H878" s="348"/>
      <c r="I878" s="348"/>
      <c r="J878" s="348"/>
      <c r="K878" s="348"/>
      <c r="L878" s="348"/>
      <c r="M878" s="348"/>
      <c r="N878" s="348"/>
      <c r="O878" s="348"/>
      <c r="P878" s="348"/>
      <c r="Q878" s="348"/>
      <c r="R878" s="348"/>
      <c r="S878" s="348"/>
      <c r="T878" s="348"/>
      <c r="U878" s="348"/>
      <c r="V878" s="348"/>
      <c r="W878" s="348"/>
      <c r="X878" s="348"/>
      <c r="Y878" s="348"/>
      <c r="Z878" s="348"/>
    </row>
    <row r="879" ht="14.25" customHeight="1">
      <c r="A879" s="348"/>
      <c r="B879" s="348"/>
      <c r="C879" s="348"/>
      <c r="D879" s="348"/>
      <c r="E879" s="348"/>
      <c r="F879" s="348"/>
      <c r="G879" s="348"/>
      <c r="H879" s="348"/>
      <c r="I879" s="348"/>
      <c r="J879" s="348"/>
      <c r="K879" s="348"/>
      <c r="L879" s="348"/>
      <c r="M879" s="348"/>
      <c r="N879" s="348"/>
      <c r="O879" s="348"/>
      <c r="P879" s="348"/>
      <c r="Q879" s="348"/>
      <c r="R879" s="348"/>
      <c r="S879" s="348"/>
      <c r="T879" s="348"/>
      <c r="U879" s="348"/>
      <c r="V879" s="348"/>
      <c r="W879" s="348"/>
      <c r="X879" s="348"/>
      <c r="Y879" s="348"/>
      <c r="Z879" s="348"/>
    </row>
    <row r="880" ht="14.25" customHeight="1">
      <c r="A880" s="348"/>
      <c r="B880" s="348"/>
      <c r="C880" s="348"/>
      <c r="D880" s="348"/>
      <c r="E880" s="348"/>
      <c r="F880" s="348"/>
      <c r="G880" s="348"/>
      <c r="H880" s="348"/>
      <c r="I880" s="348"/>
      <c r="J880" s="348"/>
      <c r="K880" s="348"/>
      <c r="L880" s="348"/>
      <c r="M880" s="348"/>
      <c r="N880" s="348"/>
      <c r="O880" s="348"/>
      <c r="P880" s="348"/>
      <c r="Q880" s="348"/>
      <c r="R880" s="348"/>
      <c r="S880" s="348"/>
      <c r="T880" s="348"/>
      <c r="U880" s="348"/>
      <c r="V880" s="348"/>
      <c r="W880" s="348"/>
      <c r="X880" s="348"/>
      <c r="Y880" s="348"/>
      <c r="Z880" s="348"/>
    </row>
    <row r="881" ht="14.25" customHeight="1">
      <c r="A881" s="348"/>
      <c r="B881" s="348"/>
      <c r="C881" s="348"/>
      <c r="D881" s="348"/>
      <c r="E881" s="348"/>
      <c r="F881" s="348"/>
      <c r="G881" s="348"/>
      <c r="H881" s="348"/>
      <c r="I881" s="348"/>
      <c r="J881" s="348"/>
      <c r="K881" s="348"/>
      <c r="L881" s="348"/>
      <c r="M881" s="348"/>
      <c r="N881" s="348"/>
      <c r="O881" s="348"/>
      <c r="P881" s="348"/>
      <c r="Q881" s="348"/>
      <c r="R881" s="348"/>
      <c r="S881" s="348"/>
      <c r="T881" s="348"/>
      <c r="U881" s="348"/>
      <c r="V881" s="348"/>
      <c r="W881" s="348"/>
      <c r="X881" s="348"/>
      <c r="Y881" s="348"/>
      <c r="Z881" s="348"/>
    </row>
    <row r="882" ht="14.25" customHeight="1">
      <c r="A882" s="348"/>
      <c r="B882" s="348"/>
      <c r="C882" s="348"/>
      <c r="D882" s="348"/>
      <c r="E882" s="348"/>
      <c r="F882" s="348"/>
      <c r="G882" s="348"/>
      <c r="H882" s="348"/>
      <c r="I882" s="348"/>
      <c r="J882" s="348"/>
      <c r="K882" s="348"/>
      <c r="L882" s="348"/>
      <c r="M882" s="348"/>
      <c r="N882" s="348"/>
      <c r="O882" s="348"/>
      <c r="P882" s="348"/>
      <c r="Q882" s="348"/>
      <c r="R882" s="348"/>
      <c r="S882" s="348"/>
      <c r="T882" s="348"/>
      <c r="U882" s="348"/>
      <c r="V882" s="348"/>
      <c r="W882" s="348"/>
      <c r="X882" s="348"/>
      <c r="Y882" s="348"/>
      <c r="Z882" s="348"/>
    </row>
    <row r="883" ht="14.25" customHeight="1">
      <c r="A883" s="348"/>
      <c r="B883" s="348"/>
      <c r="C883" s="348"/>
      <c r="D883" s="348"/>
      <c r="E883" s="348"/>
      <c r="F883" s="348"/>
      <c r="G883" s="348"/>
      <c r="H883" s="348"/>
      <c r="I883" s="348"/>
      <c r="J883" s="348"/>
      <c r="K883" s="348"/>
      <c r="L883" s="348"/>
      <c r="M883" s="348"/>
      <c r="N883" s="348"/>
      <c r="O883" s="348"/>
      <c r="P883" s="348"/>
      <c r="Q883" s="348"/>
      <c r="R883" s="348"/>
      <c r="S883" s="348"/>
      <c r="T883" s="348"/>
      <c r="U883" s="348"/>
      <c r="V883" s="348"/>
      <c r="W883" s="348"/>
      <c r="X883" s="348"/>
      <c r="Y883" s="348"/>
      <c r="Z883" s="348"/>
    </row>
    <row r="884" ht="14.25" customHeight="1">
      <c r="A884" s="348"/>
      <c r="B884" s="348"/>
      <c r="C884" s="348"/>
      <c r="D884" s="348"/>
      <c r="E884" s="348"/>
      <c r="F884" s="348"/>
      <c r="G884" s="348"/>
      <c r="H884" s="348"/>
      <c r="I884" s="348"/>
      <c r="J884" s="348"/>
      <c r="K884" s="348"/>
      <c r="L884" s="348"/>
      <c r="M884" s="348"/>
      <c r="N884" s="348"/>
      <c r="O884" s="348"/>
      <c r="P884" s="348"/>
      <c r="Q884" s="348"/>
      <c r="R884" s="348"/>
      <c r="S884" s="348"/>
      <c r="T884" s="348"/>
      <c r="U884" s="348"/>
      <c r="V884" s="348"/>
      <c r="W884" s="348"/>
      <c r="X884" s="348"/>
      <c r="Y884" s="348"/>
      <c r="Z884" s="348"/>
    </row>
    <row r="885" ht="14.25" customHeight="1">
      <c r="A885" s="348"/>
      <c r="B885" s="348"/>
      <c r="C885" s="348"/>
      <c r="D885" s="348"/>
      <c r="E885" s="348"/>
      <c r="F885" s="348"/>
      <c r="G885" s="348"/>
      <c r="H885" s="348"/>
      <c r="I885" s="348"/>
      <c r="J885" s="348"/>
      <c r="K885" s="348"/>
      <c r="L885" s="348"/>
      <c r="M885" s="348"/>
      <c r="N885" s="348"/>
      <c r="O885" s="348"/>
      <c r="P885" s="348"/>
      <c r="Q885" s="348"/>
      <c r="R885" s="348"/>
      <c r="S885" s="348"/>
      <c r="T885" s="348"/>
      <c r="U885" s="348"/>
      <c r="V885" s="348"/>
      <c r="W885" s="348"/>
      <c r="X885" s="348"/>
      <c r="Y885" s="348"/>
      <c r="Z885" s="348"/>
    </row>
    <row r="886" ht="14.25" customHeight="1">
      <c r="A886" s="348"/>
      <c r="B886" s="348"/>
      <c r="C886" s="348"/>
      <c r="D886" s="348"/>
      <c r="E886" s="348"/>
      <c r="F886" s="348"/>
      <c r="G886" s="348"/>
      <c r="H886" s="348"/>
      <c r="I886" s="348"/>
      <c r="J886" s="348"/>
      <c r="K886" s="348"/>
      <c r="L886" s="348"/>
      <c r="M886" s="348"/>
      <c r="N886" s="348"/>
      <c r="O886" s="348"/>
      <c r="P886" s="348"/>
      <c r="Q886" s="348"/>
      <c r="R886" s="348"/>
      <c r="S886" s="348"/>
      <c r="T886" s="348"/>
      <c r="U886" s="348"/>
      <c r="V886" s="348"/>
      <c r="W886" s="348"/>
      <c r="X886" s="348"/>
      <c r="Y886" s="348"/>
      <c r="Z886" s="348"/>
    </row>
    <row r="887" ht="14.25" customHeight="1">
      <c r="A887" s="348"/>
      <c r="B887" s="348"/>
      <c r="C887" s="348"/>
      <c r="D887" s="348"/>
      <c r="E887" s="348"/>
      <c r="F887" s="348"/>
      <c r="G887" s="348"/>
      <c r="H887" s="348"/>
      <c r="I887" s="348"/>
      <c r="J887" s="348"/>
      <c r="K887" s="348"/>
      <c r="L887" s="348"/>
      <c r="M887" s="348"/>
      <c r="N887" s="348"/>
      <c r="O887" s="348"/>
      <c r="P887" s="348"/>
      <c r="Q887" s="348"/>
      <c r="R887" s="348"/>
      <c r="S887" s="348"/>
      <c r="T887" s="348"/>
      <c r="U887" s="348"/>
      <c r="V887" s="348"/>
      <c r="W887" s="348"/>
      <c r="X887" s="348"/>
      <c r="Y887" s="348"/>
      <c r="Z887" s="348"/>
    </row>
    <row r="888" ht="14.25" customHeight="1">
      <c r="A888" s="348"/>
      <c r="B888" s="348"/>
      <c r="C888" s="348"/>
      <c r="D888" s="348"/>
      <c r="E888" s="348"/>
      <c r="F888" s="348"/>
      <c r="G888" s="348"/>
      <c r="H888" s="348"/>
      <c r="I888" s="348"/>
      <c r="J888" s="348"/>
      <c r="K888" s="348"/>
      <c r="L888" s="348"/>
      <c r="M888" s="348"/>
      <c r="N888" s="348"/>
      <c r="O888" s="348"/>
      <c r="P888" s="348"/>
      <c r="Q888" s="348"/>
      <c r="R888" s="348"/>
      <c r="S888" s="348"/>
      <c r="T888" s="348"/>
      <c r="U888" s="348"/>
      <c r="V888" s="348"/>
      <c r="W888" s="348"/>
      <c r="X888" s="348"/>
      <c r="Y888" s="348"/>
      <c r="Z888" s="348"/>
    </row>
    <row r="889" ht="14.25" customHeight="1">
      <c r="A889" s="348"/>
      <c r="B889" s="348"/>
      <c r="C889" s="348"/>
      <c r="D889" s="348"/>
      <c r="E889" s="348"/>
      <c r="F889" s="348"/>
      <c r="G889" s="348"/>
      <c r="H889" s="348"/>
      <c r="I889" s="348"/>
      <c r="J889" s="348"/>
      <c r="K889" s="348"/>
      <c r="L889" s="348"/>
      <c r="M889" s="348"/>
      <c r="N889" s="348"/>
      <c r="O889" s="348"/>
      <c r="P889" s="348"/>
      <c r="Q889" s="348"/>
      <c r="R889" s="348"/>
      <c r="S889" s="348"/>
      <c r="T889" s="348"/>
      <c r="U889" s="348"/>
      <c r="V889" s="348"/>
      <c r="W889" s="348"/>
      <c r="X889" s="348"/>
      <c r="Y889" s="348"/>
      <c r="Z889" s="348"/>
    </row>
    <row r="890" ht="14.25" customHeight="1">
      <c r="A890" s="348"/>
      <c r="B890" s="348"/>
      <c r="C890" s="348"/>
      <c r="D890" s="348"/>
      <c r="E890" s="348"/>
      <c r="F890" s="348"/>
      <c r="G890" s="348"/>
      <c r="H890" s="348"/>
      <c r="I890" s="348"/>
      <c r="J890" s="348"/>
      <c r="K890" s="348"/>
      <c r="L890" s="348"/>
      <c r="M890" s="348"/>
      <c r="N890" s="348"/>
      <c r="O890" s="348"/>
      <c r="P890" s="348"/>
      <c r="Q890" s="348"/>
      <c r="R890" s="348"/>
      <c r="S890" s="348"/>
      <c r="T890" s="348"/>
      <c r="U890" s="348"/>
      <c r="V890" s="348"/>
      <c r="W890" s="348"/>
      <c r="X890" s="348"/>
      <c r="Y890" s="348"/>
      <c r="Z890" s="348"/>
    </row>
    <row r="891" ht="14.25" customHeight="1">
      <c r="A891" s="348"/>
      <c r="B891" s="348"/>
      <c r="C891" s="348"/>
      <c r="D891" s="348"/>
      <c r="E891" s="348"/>
      <c r="F891" s="348"/>
      <c r="G891" s="348"/>
      <c r="H891" s="348"/>
      <c r="I891" s="348"/>
      <c r="J891" s="348"/>
      <c r="K891" s="348"/>
      <c r="L891" s="348"/>
      <c r="M891" s="348"/>
      <c r="N891" s="348"/>
      <c r="O891" s="348"/>
      <c r="P891" s="348"/>
      <c r="Q891" s="348"/>
      <c r="R891" s="348"/>
      <c r="S891" s="348"/>
      <c r="T891" s="348"/>
      <c r="U891" s="348"/>
      <c r="V891" s="348"/>
      <c r="W891" s="348"/>
      <c r="X891" s="348"/>
      <c r="Y891" s="348"/>
      <c r="Z891" s="348"/>
    </row>
    <row r="892" ht="14.25" customHeight="1">
      <c r="A892" s="348"/>
      <c r="B892" s="348"/>
      <c r="C892" s="348"/>
      <c r="D892" s="348"/>
      <c r="E892" s="348"/>
      <c r="F892" s="348"/>
      <c r="G892" s="348"/>
      <c r="H892" s="348"/>
      <c r="I892" s="348"/>
      <c r="J892" s="348"/>
      <c r="K892" s="348"/>
      <c r="L892" s="348"/>
      <c r="M892" s="348"/>
      <c r="N892" s="348"/>
      <c r="O892" s="348"/>
      <c r="P892" s="348"/>
      <c r="Q892" s="348"/>
      <c r="R892" s="348"/>
      <c r="S892" s="348"/>
      <c r="T892" s="348"/>
      <c r="U892" s="348"/>
      <c r="V892" s="348"/>
      <c r="W892" s="348"/>
      <c r="X892" s="348"/>
      <c r="Y892" s="348"/>
      <c r="Z892" s="348"/>
    </row>
    <row r="893" ht="14.25" customHeight="1">
      <c r="A893" s="348"/>
      <c r="B893" s="348"/>
      <c r="C893" s="348"/>
      <c r="D893" s="348"/>
      <c r="E893" s="348"/>
      <c r="F893" s="348"/>
      <c r="G893" s="348"/>
      <c r="H893" s="348"/>
      <c r="I893" s="348"/>
      <c r="J893" s="348"/>
      <c r="K893" s="348"/>
      <c r="L893" s="348"/>
      <c r="M893" s="348"/>
      <c r="N893" s="348"/>
      <c r="O893" s="348"/>
      <c r="P893" s="348"/>
      <c r="Q893" s="348"/>
      <c r="R893" s="348"/>
      <c r="S893" s="348"/>
      <c r="T893" s="348"/>
      <c r="U893" s="348"/>
      <c r="V893" s="348"/>
      <c r="W893" s="348"/>
      <c r="X893" s="348"/>
      <c r="Y893" s="348"/>
      <c r="Z893" s="348"/>
    </row>
    <row r="894" ht="14.25" customHeight="1">
      <c r="A894" s="348"/>
      <c r="B894" s="348"/>
      <c r="C894" s="348"/>
      <c r="D894" s="348"/>
      <c r="E894" s="348"/>
      <c r="F894" s="348"/>
      <c r="G894" s="348"/>
      <c r="H894" s="348"/>
      <c r="I894" s="348"/>
      <c r="J894" s="348"/>
      <c r="K894" s="348"/>
      <c r="L894" s="348"/>
      <c r="M894" s="348"/>
      <c r="N894" s="348"/>
      <c r="O894" s="348"/>
      <c r="P894" s="348"/>
      <c r="Q894" s="348"/>
      <c r="R894" s="348"/>
      <c r="S894" s="348"/>
      <c r="T894" s="348"/>
      <c r="U894" s="348"/>
      <c r="V894" s="348"/>
      <c r="W894" s="348"/>
      <c r="X894" s="348"/>
      <c r="Y894" s="348"/>
      <c r="Z894" s="348"/>
    </row>
    <row r="895" ht="14.25" customHeight="1">
      <c r="A895" s="348"/>
      <c r="B895" s="348"/>
      <c r="C895" s="348"/>
      <c r="D895" s="348"/>
      <c r="E895" s="348"/>
      <c r="F895" s="348"/>
      <c r="G895" s="348"/>
      <c r="H895" s="348"/>
      <c r="I895" s="348"/>
      <c r="J895" s="348"/>
      <c r="K895" s="348"/>
      <c r="L895" s="348"/>
      <c r="M895" s="348"/>
      <c r="N895" s="348"/>
      <c r="O895" s="348"/>
      <c r="P895" s="348"/>
      <c r="Q895" s="348"/>
      <c r="R895" s="348"/>
      <c r="S895" s="348"/>
      <c r="T895" s="348"/>
      <c r="U895" s="348"/>
      <c r="V895" s="348"/>
      <c r="W895" s="348"/>
      <c r="X895" s="348"/>
      <c r="Y895" s="348"/>
      <c r="Z895" s="348"/>
    </row>
    <row r="896" ht="14.25" customHeight="1">
      <c r="A896" s="348"/>
      <c r="B896" s="348"/>
      <c r="C896" s="348"/>
      <c r="D896" s="348"/>
      <c r="E896" s="348"/>
      <c r="F896" s="348"/>
      <c r="G896" s="348"/>
      <c r="H896" s="348"/>
      <c r="I896" s="348"/>
      <c r="J896" s="348"/>
      <c r="K896" s="348"/>
      <c r="L896" s="348"/>
      <c r="M896" s="348"/>
      <c r="N896" s="348"/>
      <c r="O896" s="348"/>
      <c r="P896" s="348"/>
      <c r="Q896" s="348"/>
      <c r="R896" s="348"/>
      <c r="S896" s="348"/>
      <c r="T896" s="348"/>
      <c r="U896" s="348"/>
      <c r="V896" s="348"/>
      <c r="W896" s="348"/>
      <c r="X896" s="348"/>
      <c r="Y896" s="348"/>
      <c r="Z896" s="348"/>
    </row>
    <row r="897" ht="14.25" customHeight="1">
      <c r="A897" s="348"/>
      <c r="B897" s="348"/>
      <c r="C897" s="348"/>
      <c r="D897" s="348"/>
      <c r="E897" s="348"/>
      <c r="F897" s="348"/>
      <c r="G897" s="348"/>
      <c r="H897" s="348"/>
      <c r="I897" s="348"/>
      <c r="J897" s="348"/>
      <c r="K897" s="348"/>
      <c r="L897" s="348"/>
      <c r="M897" s="348"/>
      <c r="N897" s="348"/>
      <c r="O897" s="348"/>
      <c r="P897" s="348"/>
      <c r="Q897" s="348"/>
      <c r="R897" s="348"/>
      <c r="S897" s="348"/>
      <c r="T897" s="348"/>
      <c r="U897" s="348"/>
      <c r="V897" s="348"/>
      <c r="W897" s="348"/>
      <c r="X897" s="348"/>
      <c r="Y897" s="348"/>
      <c r="Z897" s="348"/>
    </row>
    <row r="898" ht="14.25" customHeight="1">
      <c r="A898" s="348"/>
      <c r="B898" s="348"/>
      <c r="C898" s="348"/>
      <c r="D898" s="348"/>
      <c r="E898" s="348"/>
      <c r="F898" s="348"/>
      <c r="G898" s="348"/>
      <c r="H898" s="348"/>
      <c r="I898" s="348"/>
      <c r="J898" s="348"/>
      <c r="K898" s="348"/>
      <c r="L898" s="348"/>
      <c r="M898" s="348"/>
      <c r="N898" s="348"/>
      <c r="O898" s="348"/>
      <c r="P898" s="348"/>
      <c r="Q898" s="348"/>
      <c r="R898" s="348"/>
      <c r="S898" s="348"/>
      <c r="T898" s="348"/>
      <c r="U898" s="348"/>
      <c r="V898" s="348"/>
      <c r="W898" s="348"/>
      <c r="X898" s="348"/>
      <c r="Y898" s="348"/>
      <c r="Z898" s="348"/>
    </row>
    <row r="899" ht="14.25" customHeight="1">
      <c r="A899" s="348"/>
      <c r="B899" s="348"/>
      <c r="C899" s="348"/>
      <c r="D899" s="348"/>
      <c r="E899" s="348"/>
      <c r="F899" s="348"/>
      <c r="G899" s="348"/>
      <c r="H899" s="348"/>
      <c r="I899" s="348"/>
      <c r="J899" s="348"/>
      <c r="K899" s="348"/>
      <c r="L899" s="348"/>
      <c r="M899" s="348"/>
      <c r="N899" s="348"/>
      <c r="O899" s="348"/>
      <c r="P899" s="348"/>
      <c r="Q899" s="348"/>
      <c r="R899" s="348"/>
      <c r="S899" s="348"/>
      <c r="T899" s="348"/>
      <c r="U899" s="348"/>
      <c r="V899" s="348"/>
      <c r="W899" s="348"/>
      <c r="X899" s="348"/>
      <c r="Y899" s="348"/>
      <c r="Z899" s="348"/>
    </row>
    <row r="900" ht="14.25" customHeight="1">
      <c r="A900" s="348"/>
      <c r="B900" s="348"/>
      <c r="C900" s="348"/>
      <c r="D900" s="348"/>
      <c r="E900" s="348"/>
      <c r="F900" s="348"/>
      <c r="G900" s="348"/>
      <c r="H900" s="348"/>
      <c r="I900" s="348"/>
      <c r="J900" s="348"/>
      <c r="K900" s="348"/>
      <c r="L900" s="348"/>
      <c r="M900" s="348"/>
      <c r="N900" s="348"/>
      <c r="O900" s="348"/>
      <c r="P900" s="348"/>
      <c r="Q900" s="348"/>
      <c r="R900" s="348"/>
      <c r="S900" s="348"/>
      <c r="T900" s="348"/>
      <c r="U900" s="348"/>
      <c r="V900" s="348"/>
      <c r="W900" s="348"/>
      <c r="X900" s="348"/>
      <c r="Y900" s="348"/>
      <c r="Z900" s="348"/>
    </row>
    <row r="901" ht="14.25" customHeight="1">
      <c r="A901" s="348"/>
      <c r="B901" s="348"/>
      <c r="C901" s="348"/>
      <c r="D901" s="348"/>
      <c r="E901" s="348"/>
      <c r="F901" s="348"/>
      <c r="G901" s="348"/>
      <c r="H901" s="348"/>
      <c r="I901" s="348"/>
      <c r="J901" s="348"/>
      <c r="K901" s="348"/>
      <c r="L901" s="348"/>
      <c r="M901" s="348"/>
      <c r="N901" s="348"/>
      <c r="O901" s="348"/>
      <c r="P901" s="348"/>
      <c r="Q901" s="348"/>
      <c r="R901" s="348"/>
      <c r="S901" s="348"/>
      <c r="T901" s="348"/>
      <c r="U901" s="348"/>
      <c r="V901" s="348"/>
      <c r="W901" s="348"/>
      <c r="X901" s="348"/>
      <c r="Y901" s="348"/>
      <c r="Z901" s="348"/>
    </row>
    <row r="902" ht="14.25" customHeight="1">
      <c r="A902" s="348"/>
      <c r="B902" s="348"/>
      <c r="C902" s="348"/>
      <c r="D902" s="348"/>
      <c r="E902" s="348"/>
      <c r="F902" s="348"/>
      <c r="G902" s="348"/>
      <c r="H902" s="348"/>
      <c r="I902" s="348"/>
      <c r="J902" s="348"/>
      <c r="K902" s="348"/>
      <c r="L902" s="348"/>
      <c r="M902" s="348"/>
      <c r="N902" s="348"/>
      <c r="O902" s="348"/>
      <c r="P902" s="348"/>
      <c r="Q902" s="348"/>
      <c r="R902" s="348"/>
      <c r="S902" s="348"/>
      <c r="T902" s="348"/>
      <c r="U902" s="348"/>
      <c r="V902" s="348"/>
      <c r="W902" s="348"/>
      <c r="X902" s="348"/>
      <c r="Y902" s="348"/>
      <c r="Z902" s="348"/>
    </row>
    <row r="903" ht="14.25" customHeight="1">
      <c r="A903" s="348"/>
      <c r="B903" s="348"/>
      <c r="C903" s="348"/>
      <c r="D903" s="348"/>
      <c r="E903" s="348"/>
      <c r="F903" s="348"/>
      <c r="G903" s="348"/>
      <c r="H903" s="348"/>
      <c r="I903" s="348"/>
      <c r="J903" s="348"/>
      <c r="K903" s="348"/>
      <c r="L903" s="348"/>
      <c r="M903" s="348"/>
      <c r="N903" s="348"/>
      <c r="O903" s="348"/>
      <c r="P903" s="348"/>
      <c r="Q903" s="348"/>
      <c r="R903" s="348"/>
      <c r="S903" s="348"/>
      <c r="T903" s="348"/>
      <c r="U903" s="348"/>
      <c r="V903" s="348"/>
      <c r="W903" s="348"/>
      <c r="X903" s="348"/>
      <c r="Y903" s="348"/>
      <c r="Z903" s="348"/>
    </row>
    <row r="904" ht="14.25" customHeight="1">
      <c r="A904" s="348"/>
      <c r="B904" s="348"/>
      <c r="C904" s="348"/>
      <c r="D904" s="348"/>
      <c r="E904" s="348"/>
      <c r="F904" s="348"/>
      <c r="G904" s="348"/>
      <c r="H904" s="348"/>
      <c r="I904" s="348"/>
      <c r="J904" s="348"/>
      <c r="K904" s="348"/>
      <c r="L904" s="348"/>
      <c r="M904" s="348"/>
      <c r="N904" s="348"/>
      <c r="O904" s="348"/>
      <c r="P904" s="348"/>
      <c r="Q904" s="348"/>
      <c r="R904" s="348"/>
      <c r="S904" s="348"/>
      <c r="T904" s="348"/>
      <c r="U904" s="348"/>
      <c r="V904" s="348"/>
      <c r="W904" s="348"/>
      <c r="X904" s="348"/>
      <c r="Y904" s="348"/>
      <c r="Z904" s="348"/>
    </row>
    <row r="905" ht="14.25" customHeight="1">
      <c r="A905" s="348"/>
      <c r="B905" s="348"/>
      <c r="C905" s="348"/>
      <c r="D905" s="348"/>
      <c r="E905" s="348"/>
      <c r="F905" s="348"/>
      <c r="G905" s="348"/>
      <c r="H905" s="348"/>
      <c r="I905" s="348"/>
      <c r="J905" s="348"/>
      <c r="K905" s="348"/>
      <c r="L905" s="348"/>
      <c r="M905" s="348"/>
      <c r="N905" s="348"/>
      <c r="O905" s="348"/>
      <c r="P905" s="348"/>
      <c r="Q905" s="348"/>
      <c r="R905" s="348"/>
      <c r="S905" s="348"/>
      <c r="T905" s="348"/>
      <c r="U905" s="348"/>
      <c r="V905" s="348"/>
      <c r="W905" s="348"/>
      <c r="X905" s="348"/>
      <c r="Y905" s="348"/>
      <c r="Z905" s="348"/>
    </row>
    <row r="906" ht="14.25" customHeight="1">
      <c r="A906" s="348"/>
      <c r="B906" s="348"/>
      <c r="C906" s="348"/>
      <c r="D906" s="348"/>
      <c r="E906" s="348"/>
      <c r="F906" s="348"/>
      <c r="G906" s="348"/>
      <c r="H906" s="348"/>
      <c r="I906" s="348"/>
      <c r="J906" s="348"/>
      <c r="K906" s="348"/>
      <c r="L906" s="348"/>
      <c r="M906" s="348"/>
      <c r="N906" s="348"/>
      <c r="O906" s="348"/>
      <c r="P906" s="348"/>
      <c r="Q906" s="348"/>
      <c r="R906" s="348"/>
      <c r="S906" s="348"/>
      <c r="T906" s="348"/>
      <c r="U906" s="348"/>
      <c r="V906" s="348"/>
      <c r="W906" s="348"/>
      <c r="X906" s="348"/>
      <c r="Y906" s="348"/>
      <c r="Z906" s="348"/>
    </row>
    <row r="907" ht="14.25" customHeight="1">
      <c r="A907" s="348"/>
      <c r="B907" s="348"/>
      <c r="C907" s="348"/>
      <c r="D907" s="348"/>
      <c r="E907" s="348"/>
      <c r="F907" s="348"/>
      <c r="G907" s="348"/>
      <c r="H907" s="348"/>
      <c r="I907" s="348"/>
      <c r="J907" s="348"/>
      <c r="K907" s="348"/>
      <c r="L907" s="348"/>
      <c r="M907" s="348"/>
      <c r="N907" s="348"/>
      <c r="O907" s="348"/>
      <c r="P907" s="348"/>
      <c r="Q907" s="348"/>
      <c r="R907" s="348"/>
      <c r="S907" s="348"/>
      <c r="T907" s="348"/>
      <c r="U907" s="348"/>
      <c r="V907" s="348"/>
      <c r="W907" s="348"/>
      <c r="X907" s="348"/>
      <c r="Y907" s="348"/>
      <c r="Z907" s="348"/>
    </row>
    <row r="908" ht="14.25" customHeight="1">
      <c r="A908" s="348"/>
      <c r="B908" s="348"/>
      <c r="C908" s="348"/>
      <c r="D908" s="348"/>
      <c r="E908" s="348"/>
      <c r="F908" s="348"/>
      <c r="G908" s="348"/>
      <c r="H908" s="348"/>
      <c r="I908" s="348"/>
      <c r="J908" s="348"/>
      <c r="K908" s="348"/>
      <c r="L908" s="348"/>
      <c r="M908" s="348"/>
      <c r="N908" s="348"/>
      <c r="O908" s="348"/>
      <c r="P908" s="348"/>
      <c r="Q908" s="348"/>
      <c r="R908" s="348"/>
      <c r="S908" s="348"/>
      <c r="T908" s="348"/>
      <c r="U908" s="348"/>
      <c r="V908" s="348"/>
      <c r="W908" s="348"/>
      <c r="X908" s="348"/>
      <c r="Y908" s="348"/>
      <c r="Z908" s="348"/>
    </row>
    <row r="909" ht="14.25" customHeight="1">
      <c r="A909" s="348"/>
      <c r="B909" s="348"/>
      <c r="C909" s="348"/>
      <c r="D909" s="348"/>
      <c r="E909" s="348"/>
      <c r="F909" s="348"/>
      <c r="G909" s="348"/>
      <c r="H909" s="348"/>
      <c r="I909" s="348"/>
      <c r="J909" s="348"/>
      <c r="K909" s="348"/>
      <c r="L909" s="348"/>
      <c r="M909" s="348"/>
      <c r="N909" s="348"/>
      <c r="O909" s="348"/>
      <c r="P909" s="348"/>
      <c r="Q909" s="348"/>
      <c r="R909" s="348"/>
      <c r="S909" s="348"/>
      <c r="T909" s="348"/>
      <c r="U909" s="348"/>
      <c r="V909" s="348"/>
      <c r="W909" s="348"/>
      <c r="X909" s="348"/>
      <c r="Y909" s="348"/>
      <c r="Z909" s="348"/>
    </row>
    <row r="910" ht="14.25" customHeight="1">
      <c r="A910" s="348"/>
      <c r="B910" s="348"/>
      <c r="C910" s="348"/>
      <c r="D910" s="348"/>
      <c r="E910" s="348"/>
      <c r="F910" s="348"/>
      <c r="G910" s="348"/>
      <c r="H910" s="348"/>
      <c r="I910" s="348"/>
      <c r="J910" s="348"/>
      <c r="K910" s="348"/>
      <c r="L910" s="348"/>
      <c r="M910" s="348"/>
      <c r="N910" s="348"/>
      <c r="O910" s="348"/>
      <c r="P910" s="348"/>
      <c r="Q910" s="348"/>
      <c r="R910" s="348"/>
      <c r="S910" s="348"/>
      <c r="T910" s="348"/>
      <c r="U910" s="348"/>
      <c r="V910" s="348"/>
      <c r="W910" s="348"/>
      <c r="X910" s="348"/>
      <c r="Y910" s="348"/>
      <c r="Z910" s="348"/>
    </row>
    <row r="911" ht="14.25" customHeight="1">
      <c r="A911" s="348"/>
      <c r="B911" s="348"/>
      <c r="C911" s="348"/>
      <c r="D911" s="348"/>
      <c r="E911" s="348"/>
      <c r="F911" s="348"/>
      <c r="G911" s="348"/>
      <c r="H911" s="348"/>
      <c r="I911" s="348"/>
      <c r="J911" s="348"/>
      <c r="K911" s="348"/>
      <c r="L911" s="348"/>
      <c r="M911" s="348"/>
      <c r="N911" s="348"/>
      <c r="O911" s="348"/>
      <c r="P911" s="348"/>
      <c r="Q911" s="348"/>
      <c r="R911" s="348"/>
      <c r="S911" s="348"/>
      <c r="T911" s="348"/>
      <c r="U911" s="348"/>
      <c r="V911" s="348"/>
      <c r="W911" s="348"/>
      <c r="X911" s="348"/>
      <c r="Y911" s="348"/>
      <c r="Z911" s="348"/>
    </row>
    <row r="912" ht="14.25" customHeight="1">
      <c r="A912" s="348"/>
      <c r="B912" s="348"/>
      <c r="C912" s="348"/>
      <c r="D912" s="348"/>
      <c r="E912" s="348"/>
      <c r="F912" s="348"/>
      <c r="G912" s="348"/>
      <c r="H912" s="348"/>
      <c r="I912" s="348"/>
      <c r="J912" s="348"/>
      <c r="K912" s="348"/>
      <c r="L912" s="348"/>
      <c r="M912" s="348"/>
      <c r="N912" s="348"/>
      <c r="O912" s="348"/>
      <c r="P912" s="348"/>
      <c r="Q912" s="348"/>
      <c r="R912" s="348"/>
      <c r="S912" s="348"/>
      <c r="T912" s="348"/>
      <c r="U912" s="348"/>
      <c r="V912" s="348"/>
      <c r="W912" s="348"/>
      <c r="X912" s="348"/>
      <c r="Y912" s="348"/>
      <c r="Z912" s="348"/>
    </row>
    <row r="913" ht="14.25" customHeight="1">
      <c r="A913" s="348"/>
      <c r="B913" s="348"/>
      <c r="C913" s="348"/>
      <c r="D913" s="348"/>
      <c r="E913" s="348"/>
      <c r="F913" s="348"/>
      <c r="G913" s="348"/>
      <c r="H913" s="348"/>
      <c r="I913" s="348"/>
      <c r="J913" s="348"/>
      <c r="K913" s="348"/>
      <c r="L913" s="348"/>
      <c r="M913" s="348"/>
      <c r="N913" s="348"/>
      <c r="O913" s="348"/>
      <c r="P913" s="348"/>
      <c r="Q913" s="348"/>
      <c r="R913" s="348"/>
      <c r="S913" s="348"/>
      <c r="T913" s="348"/>
      <c r="U913" s="348"/>
      <c r="V913" s="348"/>
      <c r="W913" s="348"/>
      <c r="X913" s="348"/>
      <c r="Y913" s="348"/>
      <c r="Z913" s="348"/>
    </row>
    <row r="914" ht="14.25" customHeight="1">
      <c r="A914" s="348"/>
      <c r="B914" s="348"/>
      <c r="C914" s="348"/>
      <c r="D914" s="348"/>
      <c r="E914" s="348"/>
      <c r="F914" s="348"/>
      <c r="G914" s="348"/>
      <c r="H914" s="348"/>
      <c r="I914" s="348"/>
      <c r="J914" s="348"/>
      <c r="K914" s="348"/>
      <c r="L914" s="348"/>
      <c r="M914" s="348"/>
      <c r="N914" s="348"/>
      <c r="O914" s="348"/>
      <c r="P914" s="348"/>
      <c r="Q914" s="348"/>
      <c r="R914" s="348"/>
      <c r="S914" s="348"/>
      <c r="T914" s="348"/>
      <c r="U914" s="348"/>
      <c r="V914" s="348"/>
      <c r="W914" s="348"/>
      <c r="X914" s="348"/>
      <c r="Y914" s="348"/>
      <c r="Z914" s="348"/>
    </row>
    <row r="915" ht="14.25" customHeight="1">
      <c r="A915" s="348"/>
      <c r="B915" s="348"/>
      <c r="C915" s="348"/>
      <c r="D915" s="348"/>
      <c r="E915" s="348"/>
      <c r="F915" s="348"/>
      <c r="G915" s="348"/>
      <c r="H915" s="348"/>
      <c r="I915" s="348"/>
      <c r="J915" s="348"/>
      <c r="K915" s="348"/>
      <c r="L915" s="348"/>
      <c r="M915" s="348"/>
      <c r="N915" s="348"/>
      <c r="O915" s="348"/>
      <c r="P915" s="348"/>
      <c r="Q915" s="348"/>
      <c r="R915" s="348"/>
      <c r="S915" s="348"/>
      <c r="T915" s="348"/>
      <c r="U915" s="348"/>
      <c r="V915" s="348"/>
      <c r="W915" s="348"/>
      <c r="X915" s="348"/>
      <c r="Y915" s="348"/>
      <c r="Z915" s="348"/>
    </row>
    <row r="916" ht="14.25" customHeight="1">
      <c r="A916" s="348"/>
      <c r="B916" s="348"/>
      <c r="C916" s="348"/>
      <c r="D916" s="348"/>
      <c r="E916" s="348"/>
      <c r="F916" s="348"/>
      <c r="G916" s="348"/>
      <c r="H916" s="348"/>
      <c r="I916" s="348"/>
      <c r="J916" s="348"/>
      <c r="K916" s="348"/>
      <c r="L916" s="348"/>
      <c r="M916" s="348"/>
      <c r="N916" s="348"/>
      <c r="O916" s="348"/>
      <c r="P916" s="348"/>
      <c r="Q916" s="348"/>
      <c r="R916" s="348"/>
      <c r="S916" s="348"/>
      <c r="T916" s="348"/>
      <c r="U916" s="348"/>
      <c r="V916" s="348"/>
      <c r="W916" s="348"/>
      <c r="X916" s="348"/>
      <c r="Y916" s="348"/>
      <c r="Z916" s="348"/>
    </row>
    <row r="917" ht="14.25" customHeight="1">
      <c r="A917" s="348"/>
      <c r="B917" s="348"/>
      <c r="C917" s="348"/>
      <c r="D917" s="348"/>
      <c r="E917" s="348"/>
      <c r="F917" s="348"/>
      <c r="G917" s="348"/>
      <c r="H917" s="348"/>
      <c r="I917" s="348"/>
      <c r="J917" s="348"/>
      <c r="K917" s="348"/>
      <c r="L917" s="348"/>
      <c r="M917" s="348"/>
      <c r="N917" s="348"/>
      <c r="O917" s="348"/>
      <c r="P917" s="348"/>
      <c r="Q917" s="348"/>
      <c r="R917" s="348"/>
      <c r="S917" s="348"/>
      <c r="T917" s="348"/>
      <c r="U917" s="348"/>
      <c r="V917" s="348"/>
      <c r="W917" s="348"/>
      <c r="X917" s="348"/>
      <c r="Y917" s="348"/>
      <c r="Z917" s="348"/>
    </row>
    <row r="918" ht="14.25" customHeight="1">
      <c r="A918" s="348"/>
      <c r="B918" s="348"/>
      <c r="C918" s="348"/>
      <c r="D918" s="348"/>
      <c r="E918" s="348"/>
      <c r="F918" s="348"/>
      <c r="G918" s="348"/>
      <c r="H918" s="348"/>
      <c r="I918" s="348"/>
      <c r="J918" s="348"/>
      <c r="K918" s="348"/>
      <c r="L918" s="348"/>
      <c r="M918" s="348"/>
      <c r="N918" s="348"/>
      <c r="O918" s="348"/>
      <c r="P918" s="348"/>
      <c r="Q918" s="348"/>
      <c r="R918" s="348"/>
      <c r="S918" s="348"/>
      <c r="T918" s="348"/>
      <c r="U918" s="348"/>
      <c r="V918" s="348"/>
      <c r="W918" s="348"/>
      <c r="X918" s="348"/>
      <c r="Y918" s="348"/>
      <c r="Z918" s="348"/>
    </row>
    <row r="919" ht="14.25" customHeight="1">
      <c r="A919" s="348"/>
      <c r="B919" s="348"/>
      <c r="C919" s="348"/>
      <c r="D919" s="348"/>
      <c r="E919" s="348"/>
      <c r="F919" s="348"/>
      <c r="G919" s="348"/>
      <c r="H919" s="348"/>
      <c r="I919" s="348"/>
      <c r="J919" s="348"/>
      <c r="K919" s="348"/>
      <c r="L919" s="348"/>
      <c r="M919" s="348"/>
      <c r="N919" s="348"/>
      <c r="O919" s="348"/>
      <c r="P919" s="348"/>
      <c r="Q919" s="348"/>
      <c r="R919" s="348"/>
      <c r="S919" s="348"/>
      <c r="T919" s="348"/>
      <c r="U919" s="348"/>
      <c r="V919" s="348"/>
      <c r="W919" s="348"/>
      <c r="X919" s="348"/>
      <c r="Y919" s="348"/>
      <c r="Z919" s="348"/>
    </row>
    <row r="920" ht="14.25" customHeight="1">
      <c r="A920" s="348"/>
      <c r="B920" s="348"/>
      <c r="C920" s="348"/>
      <c r="D920" s="348"/>
      <c r="E920" s="348"/>
      <c r="F920" s="348"/>
      <c r="G920" s="348"/>
      <c r="H920" s="348"/>
      <c r="I920" s="348"/>
      <c r="J920" s="348"/>
      <c r="K920" s="348"/>
      <c r="L920" s="348"/>
      <c r="M920" s="348"/>
      <c r="N920" s="348"/>
      <c r="O920" s="348"/>
      <c r="P920" s="348"/>
      <c r="Q920" s="348"/>
      <c r="R920" s="348"/>
      <c r="S920" s="348"/>
      <c r="T920" s="348"/>
      <c r="U920" s="348"/>
      <c r="V920" s="348"/>
      <c r="W920" s="348"/>
      <c r="X920" s="348"/>
      <c r="Y920" s="348"/>
      <c r="Z920" s="348"/>
    </row>
    <row r="921" ht="14.25" customHeight="1">
      <c r="A921" s="348"/>
      <c r="B921" s="348"/>
      <c r="C921" s="348"/>
      <c r="D921" s="348"/>
      <c r="E921" s="348"/>
      <c r="F921" s="348"/>
      <c r="G921" s="348"/>
      <c r="H921" s="348"/>
      <c r="I921" s="348"/>
      <c r="J921" s="348"/>
      <c r="K921" s="348"/>
      <c r="L921" s="348"/>
      <c r="M921" s="348"/>
      <c r="N921" s="348"/>
      <c r="O921" s="348"/>
      <c r="P921" s="348"/>
      <c r="Q921" s="348"/>
      <c r="R921" s="348"/>
      <c r="S921" s="348"/>
      <c r="T921" s="348"/>
      <c r="U921" s="348"/>
      <c r="V921" s="348"/>
      <c r="W921" s="348"/>
      <c r="X921" s="348"/>
      <c r="Y921" s="348"/>
      <c r="Z921" s="348"/>
    </row>
    <row r="922" ht="14.25" customHeight="1">
      <c r="A922" s="348"/>
      <c r="B922" s="348"/>
      <c r="C922" s="348"/>
      <c r="D922" s="348"/>
      <c r="E922" s="348"/>
      <c r="F922" s="348"/>
      <c r="G922" s="348"/>
      <c r="H922" s="348"/>
      <c r="I922" s="348"/>
      <c r="J922" s="348"/>
      <c r="K922" s="348"/>
      <c r="L922" s="348"/>
      <c r="M922" s="348"/>
      <c r="N922" s="348"/>
      <c r="O922" s="348"/>
      <c r="P922" s="348"/>
      <c r="Q922" s="348"/>
      <c r="R922" s="348"/>
      <c r="S922" s="348"/>
      <c r="T922" s="348"/>
      <c r="U922" s="348"/>
      <c r="V922" s="348"/>
      <c r="W922" s="348"/>
      <c r="X922" s="348"/>
      <c r="Y922" s="348"/>
      <c r="Z922" s="348"/>
    </row>
    <row r="923" ht="14.25" customHeight="1">
      <c r="A923" s="348"/>
      <c r="B923" s="348"/>
      <c r="C923" s="348"/>
      <c r="D923" s="348"/>
      <c r="E923" s="348"/>
      <c r="F923" s="348"/>
      <c r="G923" s="348"/>
      <c r="H923" s="348"/>
      <c r="I923" s="348"/>
      <c r="J923" s="348"/>
      <c r="K923" s="348"/>
      <c r="L923" s="348"/>
      <c r="M923" s="348"/>
      <c r="N923" s="348"/>
      <c r="O923" s="348"/>
      <c r="P923" s="348"/>
      <c r="Q923" s="348"/>
      <c r="R923" s="348"/>
      <c r="S923" s="348"/>
      <c r="T923" s="348"/>
      <c r="U923" s="348"/>
      <c r="V923" s="348"/>
      <c r="W923" s="348"/>
      <c r="X923" s="348"/>
      <c r="Y923" s="348"/>
      <c r="Z923" s="348"/>
    </row>
    <row r="924" ht="14.25" customHeight="1">
      <c r="A924" s="348"/>
      <c r="B924" s="348"/>
      <c r="C924" s="348"/>
      <c r="D924" s="348"/>
      <c r="E924" s="348"/>
      <c r="F924" s="348"/>
      <c r="G924" s="348"/>
      <c r="H924" s="348"/>
      <c r="I924" s="348"/>
      <c r="J924" s="348"/>
      <c r="K924" s="348"/>
      <c r="L924" s="348"/>
      <c r="M924" s="348"/>
      <c r="N924" s="348"/>
      <c r="O924" s="348"/>
      <c r="P924" s="348"/>
      <c r="Q924" s="348"/>
      <c r="R924" s="348"/>
      <c r="S924" s="348"/>
      <c r="T924" s="348"/>
      <c r="U924" s="348"/>
      <c r="V924" s="348"/>
      <c r="W924" s="348"/>
      <c r="X924" s="348"/>
      <c r="Y924" s="348"/>
      <c r="Z924" s="348"/>
    </row>
    <row r="925" ht="14.25" customHeight="1">
      <c r="A925" s="348"/>
      <c r="B925" s="348"/>
      <c r="C925" s="348"/>
      <c r="D925" s="348"/>
      <c r="E925" s="348"/>
      <c r="F925" s="348"/>
      <c r="G925" s="348"/>
      <c r="H925" s="348"/>
      <c r="I925" s="348"/>
      <c r="J925" s="348"/>
      <c r="K925" s="348"/>
      <c r="L925" s="348"/>
      <c r="M925" s="348"/>
      <c r="N925" s="348"/>
      <c r="O925" s="348"/>
      <c r="P925" s="348"/>
      <c r="Q925" s="348"/>
      <c r="R925" s="348"/>
      <c r="S925" s="348"/>
      <c r="T925" s="348"/>
      <c r="U925" s="348"/>
      <c r="V925" s="348"/>
      <c r="W925" s="348"/>
      <c r="X925" s="348"/>
      <c r="Y925" s="348"/>
      <c r="Z925" s="348"/>
    </row>
    <row r="926" ht="14.25" customHeight="1">
      <c r="A926" s="348"/>
      <c r="B926" s="348"/>
      <c r="C926" s="348"/>
      <c r="D926" s="348"/>
      <c r="E926" s="348"/>
      <c r="F926" s="348"/>
      <c r="G926" s="348"/>
      <c r="H926" s="348"/>
      <c r="I926" s="348"/>
      <c r="J926" s="348"/>
      <c r="K926" s="348"/>
      <c r="L926" s="348"/>
      <c r="M926" s="348"/>
      <c r="N926" s="348"/>
      <c r="O926" s="348"/>
      <c r="P926" s="348"/>
      <c r="Q926" s="348"/>
      <c r="R926" s="348"/>
      <c r="S926" s="348"/>
      <c r="T926" s="348"/>
      <c r="U926" s="348"/>
      <c r="V926" s="348"/>
      <c r="W926" s="348"/>
      <c r="X926" s="348"/>
      <c r="Y926" s="348"/>
      <c r="Z926" s="348"/>
    </row>
    <row r="927" ht="14.25" customHeight="1">
      <c r="A927" s="348"/>
      <c r="B927" s="348"/>
      <c r="C927" s="348"/>
      <c r="D927" s="348"/>
      <c r="E927" s="348"/>
      <c r="F927" s="348"/>
      <c r="G927" s="348"/>
      <c r="H927" s="348"/>
      <c r="I927" s="348"/>
      <c r="J927" s="348"/>
      <c r="K927" s="348"/>
      <c r="L927" s="348"/>
      <c r="M927" s="348"/>
      <c r="N927" s="348"/>
      <c r="O927" s="348"/>
      <c r="P927" s="348"/>
      <c r="Q927" s="348"/>
      <c r="R927" s="348"/>
      <c r="S927" s="348"/>
      <c r="T927" s="348"/>
      <c r="U927" s="348"/>
      <c r="V927" s="348"/>
      <c r="W927" s="348"/>
      <c r="X927" s="348"/>
      <c r="Y927" s="348"/>
      <c r="Z927" s="348"/>
    </row>
    <row r="928" ht="14.25" customHeight="1">
      <c r="A928" s="348"/>
      <c r="B928" s="348"/>
      <c r="C928" s="348"/>
      <c r="D928" s="348"/>
      <c r="E928" s="348"/>
      <c r="F928" s="348"/>
      <c r="G928" s="348"/>
      <c r="H928" s="348"/>
      <c r="I928" s="348"/>
      <c r="J928" s="348"/>
      <c r="K928" s="348"/>
      <c r="L928" s="348"/>
      <c r="M928" s="348"/>
      <c r="N928" s="348"/>
      <c r="O928" s="348"/>
      <c r="P928" s="348"/>
      <c r="Q928" s="348"/>
      <c r="R928" s="348"/>
      <c r="S928" s="348"/>
      <c r="T928" s="348"/>
      <c r="U928" s="348"/>
      <c r="V928" s="348"/>
      <c r="W928" s="348"/>
      <c r="X928" s="348"/>
      <c r="Y928" s="348"/>
      <c r="Z928" s="348"/>
    </row>
    <row r="929" ht="14.25" customHeight="1">
      <c r="A929" s="348"/>
      <c r="B929" s="348"/>
      <c r="C929" s="348"/>
      <c r="D929" s="348"/>
      <c r="E929" s="348"/>
      <c r="F929" s="348"/>
      <c r="G929" s="348"/>
      <c r="H929" s="348"/>
      <c r="I929" s="348"/>
      <c r="J929" s="348"/>
      <c r="K929" s="348"/>
      <c r="L929" s="348"/>
      <c r="M929" s="348"/>
      <c r="N929" s="348"/>
      <c r="O929" s="348"/>
      <c r="P929" s="348"/>
      <c r="Q929" s="348"/>
      <c r="R929" s="348"/>
      <c r="S929" s="348"/>
      <c r="T929" s="348"/>
      <c r="U929" s="348"/>
      <c r="V929" s="348"/>
      <c r="W929" s="348"/>
      <c r="X929" s="348"/>
      <c r="Y929" s="348"/>
      <c r="Z929" s="348"/>
    </row>
    <row r="930" ht="14.25" customHeight="1">
      <c r="A930" s="348"/>
      <c r="B930" s="348"/>
      <c r="C930" s="348"/>
      <c r="D930" s="348"/>
      <c r="E930" s="348"/>
      <c r="F930" s="348"/>
      <c r="G930" s="348"/>
      <c r="H930" s="348"/>
      <c r="I930" s="348"/>
      <c r="J930" s="348"/>
      <c r="K930" s="348"/>
      <c r="L930" s="348"/>
      <c r="M930" s="348"/>
      <c r="N930" s="348"/>
      <c r="O930" s="348"/>
      <c r="P930" s="348"/>
      <c r="Q930" s="348"/>
      <c r="R930" s="348"/>
      <c r="S930" s="348"/>
      <c r="T930" s="348"/>
      <c r="U930" s="348"/>
      <c r="V930" s="348"/>
      <c r="W930" s="348"/>
      <c r="X930" s="348"/>
      <c r="Y930" s="348"/>
      <c r="Z930" s="348"/>
    </row>
    <row r="931" ht="14.25" customHeight="1">
      <c r="A931" s="348"/>
      <c r="B931" s="348"/>
      <c r="C931" s="348"/>
      <c r="D931" s="348"/>
      <c r="E931" s="348"/>
      <c r="F931" s="348"/>
      <c r="G931" s="348"/>
      <c r="H931" s="348"/>
      <c r="I931" s="348"/>
      <c r="J931" s="348"/>
      <c r="K931" s="348"/>
      <c r="L931" s="348"/>
      <c r="M931" s="348"/>
      <c r="N931" s="348"/>
      <c r="O931" s="348"/>
      <c r="P931" s="348"/>
      <c r="Q931" s="348"/>
      <c r="R931" s="348"/>
      <c r="S931" s="348"/>
      <c r="T931" s="348"/>
      <c r="U931" s="348"/>
      <c r="V931" s="348"/>
      <c r="W931" s="348"/>
      <c r="X931" s="348"/>
      <c r="Y931" s="348"/>
      <c r="Z931" s="348"/>
    </row>
    <row r="932" ht="14.25" customHeight="1">
      <c r="A932" s="348"/>
      <c r="B932" s="348"/>
      <c r="C932" s="348"/>
      <c r="D932" s="348"/>
      <c r="E932" s="348"/>
      <c r="F932" s="348"/>
      <c r="G932" s="348"/>
      <c r="H932" s="348"/>
      <c r="I932" s="348"/>
      <c r="J932" s="348"/>
      <c r="K932" s="348"/>
      <c r="L932" s="348"/>
      <c r="M932" s="348"/>
      <c r="N932" s="348"/>
      <c r="O932" s="348"/>
      <c r="P932" s="348"/>
      <c r="Q932" s="348"/>
      <c r="R932" s="348"/>
      <c r="S932" s="348"/>
      <c r="T932" s="348"/>
      <c r="U932" s="348"/>
      <c r="V932" s="348"/>
      <c r="W932" s="348"/>
      <c r="X932" s="348"/>
      <c r="Y932" s="348"/>
      <c r="Z932" s="348"/>
    </row>
    <row r="933" ht="14.25" customHeight="1">
      <c r="A933" s="348"/>
      <c r="B933" s="348"/>
      <c r="C933" s="348"/>
      <c r="D933" s="348"/>
      <c r="E933" s="348"/>
      <c r="F933" s="348"/>
      <c r="G933" s="348"/>
      <c r="H933" s="348"/>
      <c r="I933" s="348"/>
      <c r="J933" s="348"/>
      <c r="K933" s="348"/>
      <c r="L933" s="348"/>
      <c r="M933" s="348"/>
      <c r="N933" s="348"/>
      <c r="O933" s="348"/>
      <c r="P933" s="348"/>
      <c r="Q933" s="348"/>
      <c r="R933" s="348"/>
      <c r="S933" s="348"/>
      <c r="T933" s="348"/>
      <c r="U933" s="348"/>
      <c r="V933" s="348"/>
      <c r="W933" s="348"/>
      <c r="X933" s="348"/>
      <c r="Y933" s="348"/>
      <c r="Z933" s="348"/>
    </row>
    <row r="934" ht="14.25" customHeight="1">
      <c r="A934" s="348"/>
      <c r="B934" s="348"/>
      <c r="C934" s="348"/>
      <c r="D934" s="348"/>
      <c r="E934" s="348"/>
      <c r="F934" s="348"/>
      <c r="G934" s="348"/>
      <c r="H934" s="348"/>
      <c r="I934" s="348"/>
      <c r="J934" s="348"/>
      <c r="K934" s="348"/>
      <c r="L934" s="348"/>
      <c r="M934" s="348"/>
      <c r="N934" s="348"/>
      <c r="O934" s="348"/>
      <c r="P934" s="348"/>
      <c r="Q934" s="348"/>
      <c r="R934" s="348"/>
      <c r="S934" s="348"/>
      <c r="T934" s="348"/>
      <c r="U934" s="348"/>
      <c r="V934" s="348"/>
      <c r="W934" s="348"/>
      <c r="X934" s="348"/>
      <c r="Y934" s="348"/>
      <c r="Z934" s="348"/>
    </row>
    <row r="935" ht="14.25" customHeight="1">
      <c r="A935" s="348"/>
      <c r="B935" s="348"/>
      <c r="C935" s="348"/>
      <c r="D935" s="348"/>
      <c r="E935" s="348"/>
      <c r="F935" s="348"/>
      <c r="G935" s="348"/>
      <c r="H935" s="348"/>
      <c r="I935" s="348"/>
      <c r="J935" s="348"/>
      <c r="K935" s="348"/>
      <c r="L935" s="348"/>
      <c r="M935" s="348"/>
      <c r="N935" s="348"/>
      <c r="O935" s="348"/>
      <c r="P935" s="348"/>
      <c r="Q935" s="348"/>
      <c r="R935" s="348"/>
      <c r="S935" s="348"/>
      <c r="T935" s="348"/>
      <c r="U935" s="348"/>
      <c r="V935" s="348"/>
      <c r="W935" s="348"/>
      <c r="X935" s="348"/>
      <c r="Y935" s="348"/>
      <c r="Z935" s="348"/>
    </row>
    <row r="936" ht="14.25" customHeight="1">
      <c r="A936" s="348"/>
      <c r="B936" s="348"/>
      <c r="C936" s="348"/>
      <c r="D936" s="348"/>
      <c r="E936" s="348"/>
      <c r="F936" s="348"/>
      <c r="G936" s="348"/>
      <c r="H936" s="348"/>
      <c r="I936" s="348"/>
      <c r="J936" s="348"/>
      <c r="K936" s="348"/>
      <c r="L936" s="348"/>
      <c r="M936" s="348"/>
      <c r="N936" s="348"/>
      <c r="O936" s="348"/>
      <c r="P936" s="348"/>
      <c r="Q936" s="348"/>
      <c r="R936" s="348"/>
      <c r="S936" s="348"/>
      <c r="T936" s="348"/>
      <c r="U936" s="348"/>
      <c r="V936" s="348"/>
      <c r="W936" s="348"/>
      <c r="X936" s="348"/>
      <c r="Y936" s="348"/>
      <c r="Z936" s="348"/>
    </row>
    <row r="937" ht="14.25" customHeight="1">
      <c r="A937" s="348"/>
      <c r="B937" s="348"/>
      <c r="C937" s="348"/>
      <c r="D937" s="348"/>
      <c r="E937" s="348"/>
      <c r="F937" s="348"/>
      <c r="G937" s="348"/>
      <c r="H937" s="348"/>
      <c r="I937" s="348"/>
      <c r="J937" s="348"/>
      <c r="K937" s="348"/>
      <c r="L937" s="348"/>
      <c r="M937" s="348"/>
      <c r="N937" s="348"/>
      <c r="O937" s="348"/>
      <c r="P937" s="348"/>
      <c r="Q937" s="348"/>
      <c r="R937" s="348"/>
      <c r="S937" s="348"/>
      <c r="T937" s="348"/>
      <c r="U937" s="348"/>
      <c r="V937" s="348"/>
      <c r="W937" s="348"/>
      <c r="X937" s="348"/>
      <c r="Y937" s="348"/>
      <c r="Z937" s="348"/>
    </row>
    <row r="938" ht="14.25" customHeight="1">
      <c r="A938" s="348"/>
      <c r="B938" s="348"/>
      <c r="C938" s="348"/>
      <c r="D938" s="348"/>
      <c r="E938" s="348"/>
      <c r="F938" s="348"/>
      <c r="G938" s="348"/>
      <c r="H938" s="348"/>
      <c r="I938" s="348"/>
      <c r="J938" s="348"/>
      <c r="K938" s="348"/>
      <c r="L938" s="348"/>
      <c r="M938" s="348"/>
      <c r="N938" s="348"/>
      <c r="O938" s="348"/>
      <c r="P938" s="348"/>
      <c r="Q938" s="348"/>
      <c r="R938" s="348"/>
      <c r="S938" s="348"/>
      <c r="T938" s="348"/>
      <c r="U938" s="348"/>
      <c r="V938" s="348"/>
      <c r="W938" s="348"/>
      <c r="X938" s="348"/>
      <c r="Y938" s="348"/>
      <c r="Z938" s="348"/>
    </row>
    <row r="939" ht="14.25" customHeight="1">
      <c r="A939" s="348"/>
      <c r="B939" s="348"/>
      <c r="C939" s="348"/>
      <c r="D939" s="348"/>
      <c r="E939" s="348"/>
      <c r="F939" s="348"/>
      <c r="G939" s="348"/>
      <c r="H939" s="348"/>
      <c r="I939" s="348"/>
      <c r="J939" s="348"/>
      <c r="K939" s="348"/>
      <c r="L939" s="348"/>
      <c r="M939" s="348"/>
      <c r="N939" s="348"/>
      <c r="O939" s="348"/>
      <c r="P939" s="348"/>
      <c r="Q939" s="348"/>
      <c r="R939" s="348"/>
      <c r="S939" s="348"/>
      <c r="T939" s="348"/>
      <c r="U939" s="348"/>
      <c r="V939" s="348"/>
      <c r="W939" s="348"/>
      <c r="X939" s="348"/>
      <c r="Y939" s="348"/>
      <c r="Z939" s="348"/>
    </row>
    <row r="940" ht="14.25" customHeight="1">
      <c r="A940" s="348"/>
      <c r="B940" s="348"/>
      <c r="C940" s="348"/>
      <c r="D940" s="348"/>
      <c r="E940" s="348"/>
      <c r="F940" s="348"/>
      <c r="G940" s="348"/>
      <c r="H940" s="348"/>
      <c r="I940" s="348"/>
      <c r="J940" s="348"/>
      <c r="K940" s="348"/>
      <c r="L940" s="348"/>
      <c r="M940" s="348"/>
      <c r="N940" s="348"/>
      <c r="O940" s="348"/>
      <c r="P940" s="348"/>
      <c r="Q940" s="348"/>
      <c r="R940" s="348"/>
      <c r="S940" s="348"/>
      <c r="T940" s="348"/>
      <c r="U940" s="348"/>
      <c r="V940" s="348"/>
      <c r="W940" s="348"/>
      <c r="X940" s="348"/>
      <c r="Y940" s="348"/>
      <c r="Z940" s="348"/>
    </row>
    <row r="941" ht="14.25" customHeight="1">
      <c r="A941" s="348"/>
      <c r="B941" s="348"/>
      <c r="C941" s="348"/>
      <c r="D941" s="348"/>
      <c r="E941" s="348"/>
      <c r="F941" s="348"/>
      <c r="G941" s="348"/>
      <c r="H941" s="348"/>
      <c r="I941" s="348"/>
      <c r="J941" s="348"/>
      <c r="K941" s="348"/>
      <c r="L941" s="348"/>
      <c r="M941" s="348"/>
      <c r="N941" s="348"/>
      <c r="O941" s="348"/>
      <c r="P941" s="348"/>
      <c r="Q941" s="348"/>
      <c r="R941" s="348"/>
      <c r="S941" s="348"/>
      <c r="T941" s="348"/>
      <c r="U941" s="348"/>
      <c r="V941" s="348"/>
      <c r="W941" s="348"/>
      <c r="X941" s="348"/>
      <c r="Y941" s="348"/>
      <c r="Z941" s="348"/>
    </row>
    <row r="942" ht="14.25" customHeight="1">
      <c r="A942" s="348"/>
      <c r="B942" s="348"/>
      <c r="C942" s="348"/>
      <c r="D942" s="348"/>
      <c r="E942" s="348"/>
      <c r="F942" s="348"/>
      <c r="G942" s="348"/>
      <c r="H942" s="348"/>
      <c r="I942" s="348"/>
      <c r="J942" s="348"/>
      <c r="K942" s="348"/>
      <c r="L942" s="348"/>
      <c r="M942" s="348"/>
      <c r="N942" s="348"/>
      <c r="O942" s="348"/>
      <c r="P942" s="348"/>
      <c r="Q942" s="348"/>
      <c r="R942" s="348"/>
      <c r="S942" s="348"/>
      <c r="T942" s="348"/>
      <c r="U942" s="348"/>
      <c r="V942" s="348"/>
      <c r="W942" s="348"/>
      <c r="X942" s="348"/>
      <c r="Y942" s="348"/>
      <c r="Z942" s="348"/>
    </row>
    <row r="943" ht="14.25" customHeight="1">
      <c r="A943" s="348"/>
      <c r="B943" s="348"/>
      <c r="C943" s="348"/>
      <c r="D943" s="348"/>
      <c r="E943" s="348"/>
      <c r="F943" s="348"/>
      <c r="G943" s="348"/>
      <c r="H943" s="348"/>
      <c r="I943" s="348"/>
      <c r="J943" s="348"/>
      <c r="K943" s="348"/>
      <c r="L943" s="348"/>
      <c r="M943" s="348"/>
      <c r="N943" s="348"/>
      <c r="O943" s="348"/>
      <c r="P943" s="348"/>
      <c r="Q943" s="348"/>
      <c r="R943" s="348"/>
      <c r="S943" s="348"/>
      <c r="T943" s="348"/>
      <c r="U943" s="348"/>
      <c r="V943" s="348"/>
      <c r="W943" s="348"/>
      <c r="X943" s="348"/>
      <c r="Y943" s="348"/>
      <c r="Z943" s="348"/>
    </row>
    <row r="944" ht="14.25" customHeight="1">
      <c r="A944" s="348"/>
      <c r="B944" s="348"/>
      <c r="C944" s="348"/>
      <c r="D944" s="348"/>
      <c r="E944" s="348"/>
      <c r="F944" s="348"/>
      <c r="G944" s="348"/>
      <c r="H944" s="348"/>
      <c r="I944" s="348"/>
      <c r="J944" s="348"/>
      <c r="K944" s="348"/>
      <c r="L944" s="348"/>
      <c r="M944" s="348"/>
      <c r="N944" s="348"/>
      <c r="O944" s="348"/>
      <c r="P944" s="348"/>
      <c r="Q944" s="348"/>
      <c r="R944" s="348"/>
      <c r="S944" s="348"/>
      <c r="T944" s="348"/>
      <c r="U944" s="348"/>
      <c r="V944" s="348"/>
      <c r="W944" s="348"/>
      <c r="X944" s="348"/>
      <c r="Y944" s="348"/>
      <c r="Z944" s="348"/>
    </row>
    <row r="945" ht="14.25" customHeight="1">
      <c r="A945" s="348"/>
      <c r="B945" s="348"/>
      <c r="C945" s="348"/>
      <c r="D945" s="348"/>
      <c r="E945" s="348"/>
      <c r="F945" s="348"/>
      <c r="G945" s="348"/>
      <c r="H945" s="348"/>
      <c r="I945" s="348"/>
      <c r="J945" s="348"/>
      <c r="K945" s="348"/>
      <c r="L945" s="348"/>
      <c r="M945" s="348"/>
      <c r="N945" s="348"/>
      <c r="O945" s="348"/>
      <c r="P945" s="348"/>
      <c r="Q945" s="348"/>
      <c r="R945" s="348"/>
      <c r="S945" s="348"/>
      <c r="T945" s="348"/>
      <c r="U945" s="348"/>
      <c r="V945" s="348"/>
      <c r="W945" s="348"/>
      <c r="X945" s="348"/>
      <c r="Y945" s="348"/>
      <c r="Z945" s="348"/>
    </row>
    <row r="946" ht="14.25" customHeight="1">
      <c r="A946" s="348"/>
      <c r="B946" s="348"/>
      <c r="C946" s="348"/>
      <c r="D946" s="348"/>
      <c r="E946" s="348"/>
      <c r="F946" s="348"/>
      <c r="G946" s="348"/>
      <c r="H946" s="348"/>
      <c r="I946" s="348"/>
      <c r="J946" s="348"/>
      <c r="K946" s="348"/>
      <c r="L946" s="348"/>
      <c r="M946" s="348"/>
      <c r="N946" s="348"/>
      <c r="O946" s="348"/>
      <c r="P946" s="348"/>
      <c r="Q946" s="348"/>
      <c r="R946" s="348"/>
      <c r="S946" s="348"/>
      <c r="T946" s="348"/>
      <c r="U946" s="348"/>
      <c r="V946" s="348"/>
      <c r="W946" s="348"/>
      <c r="X946" s="348"/>
      <c r="Y946" s="348"/>
      <c r="Z946" s="348"/>
    </row>
    <row r="947" ht="14.25" customHeight="1">
      <c r="A947" s="348"/>
      <c r="B947" s="348"/>
      <c r="C947" s="348"/>
      <c r="D947" s="348"/>
      <c r="E947" s="348"/>
      <c r="F947" s="348"/>
      <c r="G947" s="348"/>
      <c r="H947" s="348"/>
      <c r="I947" s="348"/>
      <c r="J947" s="348"/>
      <c r="K947" s="348"/>
      <c r="L947" s="348"/>
      <c r="M947" s="348"/>
      <c r="N947" s="348"/>
      <c r="O947" s="348"/>
      <c r="P947" s="348"/>
      <c r="Q947" s="348"/>
      <c r="R947" s="348"/>
      <c r="S947" s="348"/>
      <c r="T947" s="348"/>
      <c r="U947" s="348"/>
      <c r="V947" s="348"/>
      <c r="W947" s="348"/>
      <c r="X947" s="348"/>
      <c r="Y947" s="348"/>
      <c r="Z947" s="348"/>
    </row>
    <row r="948" ht="14.25" customHeight="1">
      <c r="A948" s="348"/>
      <c r="B948" s="348"/>
      <c r="C948" s="348"/>
      <c r="D948" s="348"/>
      <c r="E948" s="348"/>
      <c r="F948" s="348"/>
      <c r="G948" s="348"/>
      <c r="H948" s="348"/>
      <c r="I948" s="348"/>
      <c r="J948" s="348"/>
      <c r="K948" s="348"/>
      <c r="L948" s="348"/>
      <c r="M948" s="348"/>
      <c r="N948" s="348"/>
      <c r="O948" s="348"/>
      <c r="P948" s="348"/>
      <c r="Q948" s="348"/>
      <c r="R948" s="348"/>
      <c r="S948" s="348"/>
      <c r="T948" s="348"/>
      <c r="U948" s="348"/>
      <c r="V948" s="348"/>
      <c r="W948" s="348"/>
      <c r="X948" s="348"/>
      <c r="Y948" s="348"/>
      <c r="Z948" s="348"/>
    </row>
    <row r="949" ht="14.25" customHeight="1">
      <c r="A949" s="348"/>
      <c r="B949" s="348"/>
      <c r="C949" s="348"/>
      <c r="D949" s="348"/>
      <c r="E949" s="348"/>
      <c r="F949" s="348"/>
      <c r="G949" s="348"/>
      <c r="H949" s="348"/>
      <c r="I949" s="348"/>
      <c r="J949" s="348"/>
      <c r="K949" s="348"/>
      <c r="L949" s="348"/>
      <c r="M949" s="348"/>
      <c r="N949" s="348"/>
      <c r="O949" s="348"/>
      <c r="P949" s="348"/>
      <c r="Q949" s="348"/>
      <c r="R949" s="348"/>
      <c r="S949" s="348"/>
      <c r="T949" s="348"/>
      <c r="U949" s="348"/>
      <c r="V949" s="348"/>
      <c r="W949" s="348"/>
      <c r="X949" s="348"/>
      <c r="Y949" s="348"/>
      <c r="Z949" s="348"/>
    </row>
    <row r="950" ht="14.25" customHeight="1">
      <c r="A950" s="348"/>
      <c r="B950" s="348"/>
      <c r="C950" s="348"/>
      <c r="D950" s="348"/>
      <c r="E950" s="348"/>
      <c r="F950" s="348"/>
      <c r="G950" s="348"/>
      <c r="H950" s="348"/>
      <c r="I950" s="348"/>
      <c r="J950" s="348"/>
      <c r="K950" s="348"/>
      <c r="L950" s="348"/>
      <c r="M950" s="348"/>
      <c r="N950" s="348"/>
      <c r="O950" s="348"/>
      <c r="P950" s="348"/>
      <c r="Q950" s="348"/>
      <c r="R950" s="348"/>
      <c r="S950" s="348"/>
      <c r="T950" s="348"/>
      <c r="U950" s="348"/>
      <c r="V950" s="348"/>
      <c r="W950" s="348"/>
      <c r="X950" s="348"/>
      <c r="Y950" s="348"/>
      <c r="Z950" s="348"/>
    </row>
    <row r="951" ht="14.25" customHeight="1">
      <c r="A951" s="348"/>
      <c r="B951" s="348"/>
      <c r="C951" s="348"/>
      <c r="D951" s="348"/>
      <c r="E951" s="348"/>
      <c r="F951" s="348"/>
      <c r="G951" s="348"/>
      <c r="H951" s="348"/>
      <c r="I951" s="348"/>
      <c r="J951" s="348"/>
      <c r="K951" s="348"/>
      <c r="L951" s="348"/>
      <c r="M951" s="348"/>
      <c r="N951" s="348"/>
      <c r="O951" s="348"/>
      <c r="P951" s="348"/>
      <c r="Q951" s="348"/>
      <c r="R951" s="348"/>
      <c r="S951" s="348"/>
      <c r="T951" s="348"/>
      <c r="U951" s="348"/>
      <c r="V951" s="348"/>
      <c r="W951" s="348"/>
      <c r="X951" s="348"/>
      <c r="Y951" s="348"/>
      <c r="Z951" s="348"/>
    </row>
    <row r="952" ht="14.25" customHeight="1">
      <c r="A952" s="348"/>
      <c r="B952" s="348"/>
      <c r="C952" s="348"/>
      <c r="D952" s="348"/>
      <c r="E952" s="348"/>
      <c r="F952" s="348"/>
      <c r="G952" s="348"/>
      <c r="H952" s="348"/>
      <c r="I952" s="348"/>
      <c r="J952" s="348"/>
      <c r="K952" s="348"/>
      <c r="L952" s="348"/>
      <c r="M952" s="348"/>
      <c r="N952" s="348"/>
      <c r="O952" s="348"/>
      <c r="P952" s="348"/>
      <c r="Q952" s="348"/>
      <c r="R952" s="348"/>
      <c r="S952" s="348"/>
      <c r="T952" s="348"/>
      <c r="U952" s="348"/>
      <c r="V952" s="348"/>
      <c r="W952" s="348"/>
      <c r="X952" s="348"/>
      <c r="Y952" s="348"/>
      <c r="Z952" s="348"/>
    </row>
    <row r="953" ht="14.25" customHeight="1">
      <c r="A953" s="348"/>
      <c r="B953" s="348"/>
      <c r="C953" s="348"/>
      <c r="D953" s="348"/>
      <c r="E953" s="348"/>
      <c r="F953" s="348"/>
      <c r="G953" s="348"/>
      <c r="H953" s="348"/>
      <c r="I953" s="348"/>
      <c r="J953" s="348"/>
      <c r="K953" s="348"/>
      <c r="L953" s="348"/>
      <c r="M953" s="348"/>
      <c r="N953" s="348"/>
      <c r="O953" s="348"/>
      <c r="P953" s="348"/>
      <c r="Q953" s="348"/>
      <c r="R953" s="348"/>
      <c r="S953" s="348"/>
      <c r="T953" s="348"/>
      <c r="U953" s="348"/>
      <c r="V953" s="348"/>
      <c r="W953" s="348"/>
      <c r="X953" s="348"/>
      <c r="Y953" s="348"/>
      <c r="Z953" s="348"/>
    </row>
    <row r="954" ht="14.25" customHeight="1">
      <c r="A954" s="348"/>
      <c r="B954" s="348"/>
      <c r="C954" s="348"/>
      <c r="D954" s="348"/>
      <c r="E954" s="348"/>
      <c r="F954" s="348"/>
      <c r="G954" s="348"/>
      <c r="H954" s="348"/>
      <c r="I954" s="348"/>
      <c r="J954" s="348"/>
      <c r="K954" s="348"/>
      <c r="L954" s="348"/>
      <c r="M954" s="348"/>
      <c r="N954" s="348"/>
      <c r="O954" s="348"/>
      <c r="P954" s="348"/>
      <c r="Q954" s="348"/>
      <c r="R954" s="348"/>
      <c r="S954" s="348"/>
      <c r="T954" s="348"/>
      <c r="U954" s="348"/>
      <c r="V954" s="348"/>
      <c r="W954" s="348"/>
      <c r="X954" s="348"/>
      <c r="Y954" s="348"/>
      <c r="Z954" s="348"/>
    </row>
    <row r="955" ht="14.25" customHeight="1">
      <c r="A955" s="348"/>
      <c r="B955" s="348"/>
      <c r="C955" s="348"/>
      <c r="D955" s="348"/>
      <c r="E955" s="348"/>
      <c r="F955" s="348"/>
      <c r="G955" s="348"/>
      <c r="H955" s="348"/>
      <c r="I955" s="348"/>
      <c r="J955" s="348"/>
      <c r="K955" s="348"/>
      <c r="L955" s="348"/>
      <c r="M955" s="348"/>
      <c r="N955" s="348"/>
      <c r="O955" s="348"/>
      <c r="P955" s="348"/>
      <c r="Q955" s="348"/>
      <c r="R955" s="348"/>
      <c r="S955" s="348"/>
      <c r="T955" s="348"/>
      <c r="U955" s="348"/>
      <c r="V955" s="348"/>
      <c r="W955" s="348"/>
      <c r="X955" s="348"/>
      <c r="Y955" s="348"/>
      <c r="Z955" s="348"/>
    </row>
    <row r="956" ht="14.25" customHeight="1">
      <c r="A956" s="348"/>
      <c r="B956" s="348"/>
      <c r="C956" s="348"/>
      <c r="D956" s="348"/>
      <c r="E956" s="348"/>
      <c r="F956" s="348"/>
      <c r="G956" s="348"/>
      <c r="H956" s="348"/>
      <c r="I956" s="348"/>
      <c r="J956" s="348"/>
      <c r="K956" s="348"/>
      <c r="L956" s="348"/>
      <c r="M956" s="348"/>
      <c r="N956" s="348"/>
      <c r="O956" s="348"/>
      <c r="P956" s="348"/>
      <c r="Q956" s="348"/>
      <c r="R956" s="348"/>
      <c r="S956" s="348"/>
      <c r="T956" s="348"/>
      <c r="U956" s="348"/>
      <c r="V956" s="348"/>
      <c r="W956" s="348"/>
      <c r="X956" s="348"/>
      <c r="Y956" s="348"/>
      <c r="Z956" s="348"/>
    </row>
    <row r="957" ht="14.25" customHeight="1">
      <c r="A957" s="348"/>
      <c r="B957" s="348"/>
      <c r="C957" s="348"/>
      <c r="D957" s="348"/>
      <c r="E957" s="348"/>
      <c r="F957" s="348"/>
      <c r="G957" s="348"/>
      <c r="H957" s="348"/>
      <c r="I957" s="348"/>
      <c r="J957" s="348"/>
      <c r="K957" s="348"/>
      <c r="L957" s="348"/>
      <c r="M957" s="348"/>
      <c r="N957" s="348"/>
      <c r="O957" s="348"/>
      <c r="P957" s="348"/>
      <c r="Q957" s="348"/>
      <c r="R957" s="348"/>
      <c r="S957" s="348"/>
      <c r="T957" s="348"/>
      <c r="U957" s="348"/>
      <c r="V957" s="348"/>
      <c r="W957" s="348"/>
      <c r="X957" s="348"/>
      <c r="Y957" s="348"/>
      <c r="Z957" s="348"/>
    </row>
    <row r="958" ht="14.25" customHeight="1">
      <c r="A958" s="348"/>
      <c r="B958" s="348"/>
      <c r="C958" s="348"/>
      <c r="D958" s="348"/>
      <c r="E958" s="348"/>
      <c r="F958" s="348"/>
      <c r="G958" s="348"/>
      <c r="H958" s="348"/>
      <c r="I958" s="348"/>
      <c r="J958" s="348"/>
      <c r="K958" s="348"/>
      <c r="L958" s="348"/>
      <c r="M958" s="348"/>
      <c r="N958" s="348"/>
      <c r="O958" s="348"/>
      <c r="P958" s="348"/>
      <c r="Q958" s="348"/>
      <c r="R958" s="348"/>
      <c r="S958" s="348"/>
      <c r="T958" s="348"/>
      <c r="U958" s="348"/>
      <c r="V958" s="348"/>
      <c r="W958" s="348"/>
      <c r="X958" s="348"/>
      <c r="Y958" s="348"/>
      <c r="Z958" s="348"/>
    </row>
    <row r="959" ht="14.25" customHeight="1">
      <c r="A959" s="348"/>
      <c r="B959" s="348"/>
      <c r="C959" s="348"/>
      <c r="D959" s="348"/>
      <c r="E959" s="348"/>
      <c r="F959" s="348"/>
      <c r="G959" s="348"/>
      <c r="H959" s="348"/>
      <c r="I959" s="348"/>
      <c r="J959" s="348"/>
      <c r="K959" s="348"/>
      <c r="L959" s="348"/>
      <c r="M959" s="348"/>
      <c r="N959" s="348"/>
      <c r="O959" s="348"/>
      <c r="P959" s="348"/>
      <c r="Q959" s="348"/>
      <c r="R959" s="348"/>
      <c r="S959" s="348"/>
      <c r="T959" s="348"/>
      <c r="U959" s="348"/>
      <c r="V959" s="348"/>
      <c r="W959" s="348"/>
      <c r="X959" s="348"/>
      <c r="Y959" s="348"/>
      <c r="Z959" s="348"/>
    </row>
    <row r="960" ht="14.25" customHeight="1">
      <c r="A960" s="348"/>
      <c r="B960" s="348"/>
      <c r="C960" s="348"/>
      <c r="D960" s="348"/>
      <c r="E960" s="348"/>
      <c r="F960" s="348"/>
      <c r="G960" s="348"/>
      <c r="H960" s="348"/>
      <c r="I960" s="348"/>
      <c r="J960" s="348"/>
      <c r="K960" s="348"/>
      <c r="L960" s="348"/>
      <c r="M960" s="348"/>
      <c r="N960" s="348"/>
      <c r="O960" s="348"/>
      <c r="P960" s="348"/>
      <c r="Q960" s="348"/>
      <c r="R960" s="348"/>
      <c r="S960" s="348"/>
      <c r="T960" s="348"/>
      <c r="U960" s="348"/>
      <c r="V960" s="348"/>
      <c r="W960" s="348"/>
      <c r="X960" s="348"/>
      <c r="Y960" s="348"/>
      <c r="Z960" s="348"/>
    </row>
    <row r="961" ht="14.25" customHeight="1">
      <c r="A961" s="348"/>
      <c r="B961" s="348"/>
      <c r="C961" s="348"/>
      <c r="D961" s="348"/>
      <c r="E961" s="348"/>
      <c r="F961" s="348"/>
      <c r="G961" s="348"/>
      <c r="H961" s="348"/>
      <c r="I961" s="348"/>
      <c r="J961" s="348"/>
      <c r="K961" s="348"/>
      <c r="L961" s="348"/>
      <c r="M961" s="348"/>
      <c r="N961" s="348"/>
      <c r="O961" s="348"/>
      <c r="P961" s="348"/>
      <c r="Q961" s="348"/>
      <c r="R961" s="348"/>
      <c r="S961" s="348"/>
      <c r="T961" s="348"/>
      <c r="U961" s="348"/>
      <c r="V961" s="348"/>
      <c r="W961" s="348"/>
      <c r="X961" s="348"/>
      <c r="Y961" s="348"/>
      <c r="Z961" s="348"/>
    </row>
    <row r="962" ht="14.25" customHeight="1">
      <c r="A962" s="348"/>
      <c r="B962" s="348"/>
      <c r="C962" s="348"/>
      <c r="D962" s="348"/>
      <c r="E962" s="348"/>
      <c r="F962" s="348"/>
      <c r="G962" s="348"/>
      <c r="H962" s="348"/>
      <c r="I962" s="348"/>
      <c r="J962" s="348"/>
      <c r="K962" s="348"/>
      <c r="L962" s="348"/>
      <c r="M962" s="348"/>
      <c r="N962" s="348"/>
      <c r="O962" s="348"/>
      <c r="P962" s="348"/>
      <c r="Q962" s="348"/>
      <c r="R962" s="348"/>
      <c r="S962" s="348"/>
      <c r="T962" s="348"/>
      <c r="U962" s="348"/>
      <c r="V962" s="348"/>
      <c r="W962" s="348"/>
      <c r="X962" s="348"/>
      <c r="Y962" s="348"/>
      <c r="Z962" s="348"/>
    </row>
    <row r="963" ht="14.25" customHeight="1">
      <c r="A963" s="348"/>
      <c r="B963" s="348"/>
      <c r="C963" s="348"/>
      <c r="D963" s="348"/>
      <c r="E963" s="348"/>
      <c r="F963" s="348"/>
      <c r="G963" s="348"/>
      <c r="H963" s="348"/>
      <c r="I963" s="348"/>
      <c r="J963" s="348"/>
      <c r="K963" s="348"/>
      <c r="L963" s="348"/>
      <c r="M963" s="348"/>
      <c r="N963" s="348"/>
      <c r="O963" s="348"/>
      <c r="P963" s="348"/>
      <c r="Q963" s="348"/>
      <c r="R963" s="348"/>
      <c r="S963" s="348"/>
      <c r="T963" s="348"/>
      <c r="U963" s="348"/>
      <c r="V963" s="348"/>
      <c r="W963" s="348"/>
      <c r="X963" s="348"/>
      <c r="Y963" s="348"/>
      <c r="Z963" s="348"/>
    </row>
    <row r="964" ht="14.25" customHeight="1">
      <c r="A964" s="348"/>
      <c r="B964" s="348"/>
      <c r="C964" s="348"/>
      <c r="D964" s="348"/>
      <c r="E964" s="348"/>
      <c r="F964" s="348"/>
      <c r="G964" s="348"/>
      <c r="H964" s="348"/>
      <c r="I964" s="348"/>
      <c r="J964" s="348"/>
      <c r="K964" s="348"/>
      <c r="L964" s="348"/>
      <c r="M964" s="348"/>
      <c r="N964" s="348"/>
      <c r="O964" s="348"/>
      <c r="P964" s="348"/>
      <c r="Q964" s="348"/>
      <c r="R964" s="348"/>
      <c r="S964" s="348"/>
      <c r="T964" s="348"/>
      <c r="U964" s="348"/>
      <c r="V964" s="348"/>
      <c r="W964" s="348"/>
      <c r="X964" s="348"/>
      <c r="Y964" s="348"/>
      <c r="Z964" s="348"/>
    </row>
    <row r="965" ht="14.25" customHeight="1">
      <c r="A965" s="348"/>
      <c r="B965" s="348"/>
      <c r="C965" s="348"/>
      <c r="D965" s="348"/>
      <c r="E965" s="348"/>
      <c r="F965" s="348"/>
      <c r="G965" s="348"/>
      <c r="H965" s="348"/>
      <c r="I965" s="348"/>
      <c r="J965" s="348"/>
      <c r="K965" s="348"/>
      <c r="L965" s="348"/>
      <c r="M965" s="348"/>
      <c r="N965" s="348"/>
      <c r="O965" s="348"/>
      <c r="P965" s="348"/>
      <c r="Q965" s="348"/>
      <c r="R965" s="348"/>
      <c r="S965" s="348"/>
      <c r="T965" s="348"/>
      <c r="U965" s="348"/>
      <c r="V965" s="348"/>
      <c r="W965" s="348"/>
      <c r="X965" s="348"/>
      <c r="Y965" s="348"/>
      <c r="Z965" s="348"/>
    </row>
    <row r="966" ht="14.25" customHeight="1">
      <c r="A966" s="348"/>
      <c r="B966" s="348"/>
      <c r="C966" s="348"/>
      <c r="D966" s="348"/>
      <c r="E966" s="348"/>
      <c r="F966" s="348"/>
      <c r="G966" s="348"/>
      <c r="H966" s="348"/>
      <c r="I966" s="348"/>
      <c r="J966" s="348"/>
      <c r="K966" s="348"/>
      <c r="L966" s="348"/>
      <c r="M966" s="348"/>
      <c r="N966" s="348"/>
      <c r="O966" s="348"/>
      <c r="P966" s="348"/>
      <c r="Q966" s="348"/>
      <c r="R966" s="348"/>
      <c r="S966" s="348"/>
      <c r="T966" s="348"/>
      <c r="U966" s="348"/>
      <c r="V966" s="348"/>
      <c r="W966" s="348"/>
      <c r="X966" s="348"/>
      <c r="Y966" s="348"/>
      <c r="Z966" s="348"/>
    </row>
    <row r="967" ht="14.25" customHeight="1">
      <c r="A967" s="348"/>
      <c r="B967" s="348"/>
      <c r="C967" s="348"/>
      <c r="D967" s="348"/>
      <c r="E967" s="348"/>
      <c r="F967" s="348"/>
      <c r="G967" s="348"/>
      <c r="H967" s="348"/>
      <c r="I967" s="348"/>
      <c r="J967" s="348"/>
      <c r="K967" s="348"/>
      <c r="L967" s="348"/>
      <c r="M967" s="348"/>
      <c r="N967" s="348"/>
      <c r="O967" s="348"/>
      <c r="P967" s="348"/>
      <c r="Q967" s="348"/>
      <c r="R967" s="348"/>
      <c r="S967" s="348"/>
      <c r="T967" s="348"/>
      <c r="U967" s="348"/>
      <c r="V967" s="348"/>
      <c r="W967" s="348"/>
      <c r="X967" s="348"/>
      <c r="Y967" s="348"/>
      <c r="Z967" s="348"/>
    </row>
    <row r="968" ht="14.25" customHeight="1">
      <c r="A968" s="348"/>
      <c r="B968" s="348"/>
      <c r="C968" s="348"/>
      <c r="D968" s="348"/>
      <c r="E968" s="348"/>
      <c r="F968" s="348"/>
      <c r="G968" s="348"/>
      <c r="H968" s="348"/>
      <c r="I968" s="348"/>
      <c r="J968" s="348"/>
      <c r="K968" s="348"/>
      <c r="L968" s="348"/>
      <c r="M968" s="348"/>
      <c r="N968" s="348"/>
      <c r="O968" s="348"/>
      <c r="P968" s="348"/>
      <c r="Q968" s="348"/>
      <c r="R968" s="348"/>
      <c r="S968" s="348"/>
      <c r="T968" s="348"/>
      <c r="U968" s="348"/>
      <c r="V968" s="348"/>
      <c r="W968" s="348"/>
      <c r="X968" s="348"/>
      <c r="Y968" s="348"/>
      <c r="Z968" s="348"/>
    </row>
    <row r="969" ht="14.25" customHeight="1">
      <c r="A969" s="348"/>
      <c r="B969" s="348"/>
      <c r="C969" s="348"/>
      <c r="D969" s="348"/>
      <c r="E969" s="348"/>
      <c r="F969" s="348"/>
      <c r="G969" s="348"/>
      <c r="H969" s="348"/>
      <c r="I969" s="348"/>
      <c r="J969" s="348"/>
      <c r="K969" s="348"/>
      <c r="L969" s="348"/>
      <c r="M969" s="348"/>
      <c r="N969" s="348"/>
      <c r="O969" s="348"/>
      <c r="P969" s="348"/>
      <c r="Q969" s="348"/>
      <c r="R969" s="348"/>
      <c r="S969" s="348"/>
      <c r="T969" s="348"/>
      <c r="U969" s="348"/>
      <c r="V969" s="348"/>
      <c r="W969" s="348"/>
      <c r="X969" s="348"/>
      <c r="Y969" s="348"/>
      <c r="Z969" s="348"/>
    </row>
    <row r="970" ht="14.25" customHeight="1">
      <c r="A970" s="348"/>
      <c r="B970" s="348"/>
      <c r="C970" s="348"/>
      <c r="D970" s="348"/>
      <c r="E970" s="348"/>
      <c r="F970" s="348"/>
      <c r="G970" s="348"/>
      <c r="H970" s="348"/>
      <c r="I970" s="348"/>
      <c r="J970" s="348"/>
      <c r="K970" s="348"/>
      <c r="L970" s="348"/>
      <c r="M970" s="348"/>
      <c r="N970" s="348"/>
      <c r="O970" s="348"/>
      <c r="P970" s="348"/>
      <c r="Q970" s="348"/>
      <c r="R970" s="348"/>
      <c r="S970" s="348"/>
      <c r="T970" s="348"/>
      <c r="U970" s="348"/>
      <c r="V970" s="348"/>
      <c r="W970" s="348"/>
      <c r="X970" s="348"/>
      <c r="Y970" s="348"/>
      <c r="Z970" s="348"/>
    </row>
    <row r="971" ht="14.25" customHeight="1">
      <c r="A971" s="348"/>
      <c r="B971" s="348"/>
      <c r="C971" s="348"/>
      <c r="D971" s="348"/>
      <c r="E971" s="348"/>
      <c r="F971" s="348"/>
      <c r="G971" s="348"/>
      <c r="H971" s="348"/>
      <c r="I971" s="348"/>
      <c r="J971" s="348"/>
      <c r="K971" s="348"/>
      <c r="L971" s="348"/>
      <c r="M971" s="348"/>
      <c r="N971" s="348"/>
      <c r="O971" s="348"/>
      <c r="P971" s="348"/>
      <c r="Q971" s="348"/>
      <c r="R971" s="348"/>
      <c r="S971" s="348"/>
      <c r="T971" s="348"/>
      <c r="U971" s="348"/>
      <c r="V971" s="348"/>
      <c r="W971" s="348"/>
      <c r="X971" s="348"/>
      <c r="Y971" s="348"/>
      <c r="Z971" s="348"/>
    </row>
    <row r="972" ht="14.25" customHeight="1">
      <c r="A972" s="348"/>
      <c r="B972" s="348"/>
      <c r="C972" s="348"/>
      <c r="D972" s="348"/>
      <c r="E972" s="348"/>
      <c r="F972" s="348"/>
      <c r="G972" s="348"/>
      <c r="H972" s="348"/>
      <c r="I972" s="348"/>
      <c r="J972" s="348"/>
      <c r="K972" s="348"/>
      <c r="L972" s="348"/>
      <c r="M972" s="348"/>
      <c r="N972" s="348"/>
      <c r="O972" s="348"/>
      <c r="P972" s="348"/>
      <c r="Q972" s="348"/>
      <c r="R972" s="348"/>
      <c r="S972" s="348"/>
      <c r="T972" s="348"/>
      <c r="U972" s="348"/>
      <c r="V972" s="348"/>
      <c r="W972" s="348"/>
      <c r="X972" s="348"/>
      <c r="Y972" s="348"/>
      <c r="Z972" s="348"/>
    </row>
    <row r="973" ht="14.25" customHeight="1">
      <c r="A973" s="348"/>
      <c r="B973" s="348"/>
      <c r="C973" s="348"/>
      <c r="D973" s="348"/>
      <c r="E973" s="348"/>
      <c r="F973" s="348"/>
      <c r="G973" s="348"/>
      <c r="H973" s="348"/>
      <c r="I973" s="348"/>
      <c r="J973" s="348"/>
      <c r="K973" s="348"/>
      <c r="L973" s="348"/>
      <c r="M973" s="348"/>
      <c r="N973" s="348"/>
      <c r="O973" s="348"/>
      <c r="P973" s="348"/>
      <c r="Q973" s="348"/>
      <c r="R973" s="348"/>
      <c r="S973" s="348"/>
      <c r="T973" s="348"/>
      <c r="U973" s="348"/>
      <c r="V973" s="348"/>
      <c r="W973" s="348"/>
      <c r="X973" s="348"/>
      <c r="Y973" s="348"/>
      <c r="Z973" s="348"/>
    </row>
    <row r="974" ht="14.25" customHeight="1">
      <c r="A974" s="348"/>
      <c r="B974" s="348"/>
      <c r="C974" s="348"/>
      <c r="D974" s="348"/>
      <c r="E974" s="348"/>
      <c r="F974" s="348"/>
      <c r="G974" s="348"/>
      <c r="H974" s="348"/>
      <c r="I974" s="348"/>
      <c r="J974" s="348"/>
      <c r="K974" s="348"/>
      <c r="L974" s="348"/>
      <c r="M974" s="348"/>
      <c r="N974" s="348"/>
      <c r="O974" s="348"/>
      <c r="P974" s="348"/>
      <c r="Q974" s="348"/>
      <c r="R974" s="348"/>
      <c r="S974" s="348"/>
      <c r="T974" s="348"/>
      <c r="U974" s="348"/>
      <c r="V974" s="348"/>
      <c r="W974" s="348"/>
      <c r="X974" s="348"/>
      <c r="Y974" s="348"/>
      <c r="Z974" s="348"/>
    </row>
    <row r="975" ht="14.25" customHeight="1">
      <c r="A975" s="348"/>
      <c r="B975" s="348"/>
      <c r="C975" s="348"/>
      <c r="D975" s="348"/>
      <c r="E975" s="348"/>
      <c r="F975" s="348"/>
      <c r="G975" s="348"/>
      <c r="H975" s="348"/>
      <c r="I975" s="348"/>
      <c r="J975" s="348"/>
      <c r="K975" s="348"/>
      <c r="L975" s="348"/>
      <c r="M975" s="348"/>
      <c r="N975" s="348"/>
      <c r="O975" s="348"/>
      <c r="P975" s="348"/>
      <c r="Q975" s="348"/>
      <c r="R975" s="348"/>
      <c r="S975" s="348"/>
      <c r="T975" s="348"/>
      <c r="U975" s="348"/>
      <c r="V975" s="348"/>
      <c r="W975" s="348"/>
      <c r="X975" s="348"/>
      <c r="Y975" s="348"/>
      <c r="Z975" s="348"/>
    </row>
    <row r="976" ht="14.25" customHeight="1">
      <c r="A976" s="348"/>
      <c r="B976" s="348"/>
      <c r="C976" s="348"/>
      <c r="D976" s="348"/>
      <c r="E976" s="348"/>
      <c r="F976" s="348"/>
      <c r="G976" s="348"/>
      <c r="H976" s="348"/>
      <c r="I976" s="348"/>
      <c r="J976" s="348"/>
      <c r="K976" s="348"/>
      <c r="L976" s="348"/>
      <c r="M976" s="348"/>
      <c r="N976" s="348"/>
      <c r="O976" s="348"/>
      <c r="P976" s="348"/>
      <c r="Q976" s="348"/>
      <c r="R976" s="348"/>
      <c r="S976" s="348"/>
      <c r="T976" s="348"/>
      <c r="U976" s="348"/>
      <c r="V976" s="348"/>
      <c r="W976" s="348"/>
      <c r="X976" s="348"/>
      <c r="Y976" s="348"/>
      <c r="Z976" s="348"/>
    </row>
    <row r="977" ht="14.25" customHeight="1">
      <c r="A977" s="348"/>
      <c r="B977" s="348"/>
      <c r="C977" s="348"/>
      <c r="D977" s="348"/>
      <c r="E977" s="348"/>
      <c r="F977" s="348"/>
      <c r="G977" s="348"/>
      <c r="H977" s="348"/>
      <c r="I977" s="348"/>
      <c r="J977" s="348"/>
      <c r="K977" s="348"/>
      <c r="L977" s="348"/>
      <c r="M977" s="348"/>
      <c r="N977" s="348"/>
      <c r="O977" s="348"/>
      <c r="P977" s="348"/>
      <c r="Q977" s="348"/>
      <c r="R977" s="348"/>
      <c r="S977" s="348"/>
      <c r="T977" s="348"/>
      <c r="U977" s="348"/>
      <c r="V977" s="348"/>
      <c r="W977" s="348"/>
      <c r="X977" s="348"/>
      <c r="Y977" s="348"/>
      <c r="Z977" s="348"/>
    </row>
    <row r="978" ht="14.25" customHeight="1">
      <c r="A978" s="348"/>
      <c r="B978" s="348"/>
      <c r="C978" s="348"/>
      <c r="D978" s="348"/>
      <c r="E978" s="348"/>
      <c r="F978" s="348"/>
      <c r="G978" s="348"/>
      <c r="H978" s="348"/>
      <c r="I978" s="348"/>
      <c r="J978" s="348"/>
      <c r="K978" s="348"/>
      <c r="L978" s="348"/>
      <c r="M978" s="348"/>
      <c r="N978" s="348"/>
      <c r="O978" s="348"/>
      <c r="P978" s="348"/>
      <c r="Q978" s="348"/>
      <c r="R978" s="348"/>
      <c r="S978" s="348"/>
      <c r="T978" s="348"/>
      <c r="U978" s="348"/>
      <c r="V978" s="348"/>
      <c r="W978" s="348"/>
      <c r="X978" s="348"/>
      <c r="Y978" s="348"/>
      <c r="Z978" s="348"/>
    </row>
    <row r="979" ht="14.25" customHeight="1">
      <c r="A979" s="348"/>
      <c r="B979" s="348"/>
      <c r="C979" s="348"/>
      <c r="D979" s="348"/>
      <c r="E979" s="348"/>
      <c r="F979" s="348"/>
      <c r="G979" s="348"/>
      <c r="H979" s="348"/>
      <c r="I979" s="348"/>
      <c r="J979" s="348"/>
      <c r="K979" s="348"/>
      <c r="L979" s="348"/>
      <c r="M979" s="348"/>
      <c r="N979" s="348"/>
      <c r="O979" s="348"/>
      <c r="P979" s="348"/>
      <c r="Q979" s="348"/>
      <c r="R979" s="348"/>
      <c r="S979" s="348"/>
      <c r="T979" s="348"/>
      <c r="U979" s="348"/>
      <c r="V979" s="348"/>
      <c r="W979" s="348"/>
      <c r="X979" s="348"/>
      <c r="Y979" s="348"/>
      <c r="Z979" s="348"/>
    </row>
    <row r="980" ht="14.25" customHeight="1">
      <c r="A980" s="348"/>
      <c r="B980" s="348"/>
      <c r="C980" s="348"/>
      <c r="D980" s="348"/>
      <c r="E980" s="348"/>
      <c r="F980" s="348"/>
      <c r="G980" s="348"/>
      <c r="H980" s="348"/>
      <c r="I980" s="348"/>
      <c r="J980" s="348"/>
      <c r="K980" s="348"/>
      <c r="L980" s="348"/>
      <c r="M980" s="348"/>
      <c r="N980" s="348"/>
      <c r="O980" s="348"/>
      <c r="P980" s="348"/>
      <c r="Q980" s="348"/>
      <c r="R980" s="348"/>
      <c r="S980" s="348"/>
      <c r="T980" s="348"/>
      <c r="U980" s="348"/>
      <c r="V980" s="348"/>
      <c r="W980" s="348"/>
      <c r="X980" s="348"/>
      <c r="Y980" s="348"/>
      <c r="Z980" s="348"/>
    </row>
    <row r="981" ht="14.25" customHeight="1">
      <c r="A981" s="348"/>
      <c r="B981" s="348"/>
      <c r="C981" s="348"/>
      <c r="D981" s="348"/>
      <c r="E981" s="348"/>
      <c r="F981" s="348"/>
      <c r="G981" s="348"/>
      <c r="H981" s="348"/>
      <c r="I981" s="348"/>
      <c r="J981" s="348"/>
      <c r="K981" s="348"/>
      <c r="L981" s="348"/>
      <c r="M981" s="348"/>
      <c r="N981" s="348"/>
      <c r="O981" s="348"/>
      <c r="P981" s="348"/>
      <c r="Q981" s="348"/>
      <c r="R981" s="348"/>
      <c r="S981" s="348"/>
      <c r="T981" s="348"/>
      <c r="U981" s="348"/>
      <c r="V981" s="348"/>
      <c r="W981" s="348"/>
      <c r="X981" s="348"/>
      <c r="Y981" s="348"/>
      <c r="Z981" s="348"/>
    </row>
    <row r="982" ht="14.25" customHeight="1">
      <c r="A982" s="348"/>
      <c r="B982" s="348"/>
      <c r="C982" s="348"/>
      <c r="D982" s="348"/>
      <c r="E982" s="348"/>
      <c r="F982" s="348"/>
      <c r="G982" s="348"/>
      <c r="H982" s="348"/>
      <c r="I982" s="348"/>
      <c r="J982" s="348"/>
      <c r="K982" s="348"/>
      <c r="L982" s="348"/>
      <c r="M982" s="348"/>
      <c r="N982" s="348"/>
      <c r="O982" s="348"/>
      <c r="P982" s="348"/>
      <c r="Q982" s="348"/>
      <c r="R982" s="348"/>
      <c r="S982" s="348"/>
      <c r="T982" s="348"/>
      <c r="U982" s="348"/>
      <c r="V982" s="348"/>
      <c r="W982" s="348"/>
      <c r="X982" s="348"/>
      <c r="Y982" s="348"/>
      <c r="Z982" s="348"/>
    </row>
    <row r="983" ht="14.25" customHeight="1">
      <c r="A983" s="348"/>
      <c r="B983" s="348"/>
      <c r="C983" s="348"/>
      <c r="D983" s="348"/>
      <c r="E983" s="348"/>
      <c r="F983" s="348"/>
      <c r="G983" s="348"/>
      <c r="H983" s="348"/>
      <c r="I983" s="348"/>
      <c r="J983" s="348"/>
      <c r="K983" s="348"/>
      <c r="L983" s="348"/>
      <c r="M983" s="348"/>
      <c r="N983" s="348"/>
      <c r="O983" s="348"/>
      <c r="P983" s="348"/>
      <c r="Q983" s="348"/>
      <c r="R983" s="348"/>
      <c r="S983" s="348"/>
      <c r="T983" s="348"/>
      <c r="U983" s="348"/>
      <c r="V983" s="348"/>
      <c r="W983" s="348"/>
      <c r="X983" s="348"/>
      <c r="Y983" s="348"/>
      <c r="Z983" s="348"/>
    </row>
    <row r="984" ht="14.25" customHeight="1">
      <c r="A984" s="348"/>
      <c r="B984" s="348"/>
      <c r="C984" s="348"/>
      <c r="D984" s="348"/>
      <c r="E984" s="348"/>
      <c r="F984" s="348"/>
      <c r="G984" s="348"/>
      <c r="H984" s="348"/>
      <c r="I984" s="348"/>
      <c r="J984" s="348"/>
      <c r="K984" s="348"/>
      <c r="L984" s="348"/>
      <c r="M984" s="348"/>
      <c r="N984" s="348"/>
      <c r="O984" s="348"/>
      <c r="P984" s="348"/>
      <c r="Q984" s="348"/>
      <c r="R984" s="348"/>
      <c r="S984" s="348"/>
      <c r="T984" s="348"/>
      <c r="U984" s="348"/>
      <c r="V984" s="348"/>
      <c r="W984" s="348"/>
      <c r="X984" s="348"/>
      <c r="Y984" s="348"/>
      <c r="Z984" s="348"/>
    </row>
    <row r="985" ht="14.25" customHeight="1">
      <c r="A985" s="348"/>
      <c r="B985" s="348"/>
      <c r="C985" s="348"/>
      <c r="D985" s="348"/>
      <c r="E985" s="348"/>
      <c r="F985" s="348"/>
      <c r="G985" s="348"/>
      <c r="H985" s="348"/>
      <c r="I985" s="348"/>
      <c r="J985" s="348"/>
      <c r="K985" s="348"/>
      <c r="L985" s="348"/>
      <c r="M985" s="348"/>
      <c r="N985" s="348"/>
      <c r="O985" s="348"/>
      <c r="P985" s="348"/>
      <c r="Q985" s="348"/>
      <c r="R985" s="348"/>
      <c r="S985" s="348"/>
      <c r="T985" s="348"/>
      <c r="U985" s="348"/>
      <c r="V985" s="348"/>
      <c r="W985" s="348"/>
      <c r="X985" s="348"/>
      <c r="Y985" s="348"/>
      <c r="Z985" s="348"/>
    </row>
    <row r="986" ht="14.25" customHeight="1">
      <c r="A986" s="348"/>
      <c r="B986" s="348"/>
      <c r="C986" s="348"/>
      <c r="D986" s="348"/>
      <c r="E986" s="348"/>
      <c r="F986" s="348"/>
      <c r="G986" s="348"/>
      <c r="H986" s="348"/>
      <c r="I986" s="348"/>
      <c r="J986" s="348"/>
      <c r="K986" s="348"/>
      <c r="L986" s="348"/>
      <c r="M986" s="348"/>
      <c r="N986" s="348"/>
      <c r="O986" s="348"/>
      <c r="P986" s="348"/>
      <c r="Q986" s="348"/>
      <c r="R986" s="348"/>
      <c r="S986" s="348"/>
      <c r="T986" s="348"/>
      <c r="U986" s="348"/>
      <c r="V986" s="348"/>
      <c r="W986" s="348"/>
      <c r="X986" s="348"/>
      <c r="Y986" s="348"/>
      <c r="Z986" s="348"/>
    </row>
    <row r="987" ht="14.25" customHeight="1">
      <c r="A987" s="348"/>
      <c r="B987" s="348"/>
      <c r="C987" s="348"/>
      <c r="D987" s="348"/>
      <c r="E987" s="348"/>
      <c r="F987" s="348"/>
      <c r="G987" s="348"/>
      <c r="H987" s="348"/>
      <c r="I987" s="348"/>
      <c r="J987" s="348"/>
      <c r="K987" s="348"/>
      <c r="L987" s="348"/>
      <c r="M987" s="348"/>
      <c r="N987" s="348"/>
      <c r="O987" s="348"/>
      <c r="P987" s="348"/>
      <c r="Q987" s="348"/>
      <c r="R987" s="348"/>
      <c r="S987" s="348"/>
      <c r="T987" s="348"/>
      <c r="U987" s="348"/>
      <c r="V987" s="348"/>
      <c r="W987" s="348"/>
      <c r="X987" s="348"/>
      <c r="Y987" s="348"/>
      <c r="Z987" s="348"/>
    </row>
    <row r="988" ht="14.25" customHeight="1">
      <c r="A988" s="348"/>
      <c r="B988" s="348"/>
      <c r="C988" s="348"/>
      <c r="D988" s="348"/>
      <c r="E988" s="348"/>
      <c r="F988" s="348"/>
      <c r="G988" s="348"/>
      <c r="H988" s="348"/>
      <c r="I988" s="348"/>
      <c r="J988" s="348"/>
      <c r="K988" s="348"/>
      <c r="L988" s="348"/>
      <c r="M988" s="348"/>
      <c r="N988" s="348"/>
      <c r="O988" s="348"/>
      <c r="P988" s="348"/>
      <c r="Q988" s="348"/>
      <c r="R988" s="348"/>
      <c r="S988" s="348"/>
      <c r="T988" s="348"/>
      <c r="U988" s="348"/>
      <c r="V988" s="348"/>
      <c r="W988" s="348"/>
      <c r="X988" s="348"/>
      <c r="Y988" s="348"/>
      <c r="Z988" s="348"/>
    </row>
    <row r="989" ht="14.25" customHeight="1">
      <c r="A989" s="348"/>
      <c r="B989" s="348"/>
      <c r="C989" s="348"/>
      <c r="D989" s="348"/>
      <c r="E989" s="348"/>
      <c r="F989" s="348"/>
      <c r="G989" s="348"/>
      <c r="H989" s="348"/>
      <c r="I989" s="348"/>
      <c r="J989" s="348"/>
      <c r="K989" s="348"/>
      <c r="L989" s="348"/>
      <c r="M989" s="348"/>
      <c r="N989" s="348"/>
      <c r="O989" s="348"/>
      <c r="P989" s="348"/>
      <c r="Q989" s="348"/>
      <c r="R989" s="348"/>
      <c r="S989" s="348"/>
      <c r="T989" s="348"/>
      <c r="U989" s="348"/>
      <c r="V989" s="348"/>
      <c r="W989" s="348"/>
      <c r="X989" s="348"/>
      <c r="Y989" s="348"/>
      <c r="Z989" s="348"/>
    </row>
    <row r="990" ht="14.25" customHeight="1">
      <c r="A990" s="348"/>
      <c r="B990" s="348"/>
      <c r="C990" s="348"/>
      <c r="D990" s="348"/>
      <c r="E990" s="348"/>
      <c r="F990" s="348"/>
      <c r="G990" s="348"/>
      <c r="H990" s="348"/>
      <c r="I990" s="348"/>
      <c r="J990" s="348"/>
      <c r="K990" s="348"/>
      <c r="L990" s="348"/>
      <c r="M990" s="348"/>
      <c r="N990" s="348"/>
      <c r="O990" s="348"/>
      <c r="P990" s="348"/>
      <c r="Q990" s="348"/>
      <c r="R990" s="348"/>
      <c r="S990" s="348"/>
      <c r="T990" s="348"/>
      <c r="U990" s="348"/>
      <c r="V990" s="348"/>
      <c r="W990" s="348"/>
      <c r="X990" s="348"/>
      <c r="Y990" s="348"/>
      <c r="Z990" s="348"/>
    </row>
    <row r="991" ht="14.25" customHeight="1">
      <c r="A991" s="348"/>
      <c r="B991" s="348"/>
      <c r="C991" s="348"/>
      <c r="D991" s="348"/>
      <c r="E991" s="348"/>
      <c r="F991" s="348"/>
      <c r="G991" s="348"/>
      <c r="H991" s="348"/>
      <c r="I991" s="348"/>
      <c r="J991" s="348"/>
      <c r="K991" s="348"/>
      <c r="L991" s="348"/>
      <c r="M991" s="348"/>
      <c r="N991" s="348"/>
      <c r="O991" s="348"/>
      <c r="P991" s="348"/>
      <c r="Q991" s="348"/>
      <c r="R991" s="348"/>
      <c r="S991" s="348"/>
      <c r="T991" s="348"/>
      <c r="U991" s="348"/>
      <c r="V991" s="348"/>
      <c r="W991" s="348"/>
      <c r="X991" s="348"/>
      <c r="Y991" s="348"/>
      <c r="Z991" s="348"/>
    </row>
    <row r="992" ht="14.25" customHeight="1">
      <c r="A992" s="348"/>
      <c r="B992" s="348"/>
      <c r="C992" s="348"/>
      <c r="D992" s="348"/>
      <c r="E992" s="348"/>
      <c r="F992" s="348"/>
      <c r="G992" s="348"/>
      <c r="H992" s="348"/>
      <c r="I992" s="348"/>
      <c r="J992" s="348"/>
      <c r="K992" s="348"/>
      <c r="L992" s="348"/>
      <c r="M992" s="348"/>
      <c r="N992" s="348"/>
      <c r="O992" s="348"/>
      <c r="P992" s="348"/>
      <c r="Q992" s="348"/>
      <c r="R992" s="348"/>
      <c r="S992" s="348"/>
      <c r="T992" s="348"/>
      <c r="U992" s="348"/>
      <c r="V992" s="348"/>
      <c r="W992" s="348"/>
      <c r="X992" s="348"/>
      <c r="Y992" s="348"/>
      <c r="Z992" s="348"/>
    </row>
    <row r="993" ht="14.25" customHeight="1">
      <c r="A993" s="348"/>
      <c r="B993" s="348"/>
      <c r="C993" s="348"/>
      <c r="D993" s="348"/>
      <c r="E993" s="348"/>
      <c r="F993" s="348"/>
      <c r="G993" s="348"/>
      <c r="H993" s="348"/>
      <c r="I993" s="348"/>
      <c r="J993" s="348"/>
      <c r="K993" s="348"/>
      <c r="L993" s="348"/>
      <c r="M993" s="348"/>
      <c r="N993" s="348"/>
      <c r="O993" s="348"/>
      <c r="P993" s="348"/>
      <c r="Q993" s="348"/>
      <c r="R993" s="348"/>
      <c r="S993" s="348"/>
      <c r="T993" s="348"/>
      <c r="U993" s="348"/>
      <c r="V993" s="348"/>
      <c r="W993" s="348"/>
      <c r="X993" s="348"/>
      <c r="Y993" s="348"/>
      <c r="Z993" s="348"/>
    </row>
    <row r="994" ht="14.25" customHeight="1">
      <c r="A994" s="348"/>
      <c r="B994" s="348"/>
      <c r="C994" s="348"/>
      <c r="D994" s="348"/>
      <c r="E994" s="348"/>
      <c r="F994" s="348"/>
      <c r="G994" s="348"/>
      <c r="H994" s="348"/>
      <c r="I994" s="348"/>
      <c r="J994" s="348"/>
      <c r="K994" s="348"/>
      <c r="L994" s="348"/>
      <c r="M994" s="348"/>
      <c r="N994" s="348"/>
      <c r="O994" s="348"/>
      <c r="P994" s="348"/>
      <c r="Q994" s="348"/>
      <c r="R994" s="348"/>
      <c r="S994" s="348"/>
      <c r="T994" s="348"/>
      <c r="U994" s="348"/>
      <c r="V994" s="348"/>
      <c r="W994" s="348"/>
      <c r="X994" s="348"/>
      <c r="Y994" s="348"/>
      <c r="Z994" s="348"/>
    </row>
    <row r="995" ht="14.25" customHeight="1">
      <c r="A995" s="348"/>
      <c r="B995" s="348"/>
      <c r="C995" s="348"/>
      <c r="D995" s="348"/>
      <c r="E995" s="348"/>
      <c r="F995" s="348"/>
      <c r="G995" s="348"/>
      <c r="H995" s="348"/>
      <c r="I995" s="348"/>
      <c r="J995" s="348"/>
      <c r="K995" s="348"/>
      <c r="L995" s="348"/>
      <c r="M995" s="348"/>
      <c r="N995" s="348"/>
      <c r="O995" s="348"/>
      <c r="P995" s="348"/>
      <c r="Q995" s="348"/>
      <c r="R995" s="348"/>
      <c r="S995" s="348"/>
      <c r="T995" s="348"/>
      <c r="U995" s="348"/>
      <c r="V995" s="348"/>
      <c r="W995" s="348"/>
      <c r="X995" s="348"/>
      <c r="Y995" s="348"/>
      <c r="Z995" s="348"/>
    </row>
    <row r="996" ht="14.25" customHeight="1">
      <c r="A996" s="348"/>
      <c r="B996" s="348"/>
      <c r="C996" s="348"/>
      <c r="D996" s="348"/>
      <c r="E996" s="348"/>
      <c r="F996" s="348"/>
      <c r="G996" s="348"/>
      <c r="H996" s="348"/>
      <c r="I996" s="348"/>
      <c r="J996" s="348"/>
      <c r="K996" s="348"/>
      <c r="L996" s="348"/>
      <c r="M996" s="348"/>
      <c r="N996" s="348"/>
      <c r="O996" s="348"/>
      <c r="P996" s="348"/>
      <c r="Q996" s="348"/>
      <c r="R996" s="348"/>
      <c r="S996" s="348"/>
      <c r="T996" s="348"/>
      <c r="U996" s="348"/>
      <c r="V996" s="348"/>
      <c r="W996" s="348"/>
      <c r="X996" s="348"/>
      <c r="Y996" s="348"/>
      <c r="Z996" s="348"/>
    </row>
    <row r="997" ht="14.25" customHeight="1">
      <c r="A997" s="348"/>
      <c r="B997" s="348"/>
      <c r="C997" s="348"/>
      <c r="D997" s="348"/>
      <c r="E997" s="348"/>
      <c r="F997" s="348"/>
      <c r="G997" s="348"/>
      <c r="H997" s="348"/>
      <c r="I997" s="348"/>
      <c r="J997" s="348"/>
      <c r="K997" s="348"/>
      <c r="L997" s="348"/>
      <c r="M997" s="348"/>
      <c r="N997" s="348"/>
      <c r="O997" s="348"/>
      <c r="P997" s="348"/>
      <c r="Q997" s="348"/>
      <c r="R997" s="348"/>
      <c r="S997" s="348"/>
      <c r="T997" s="348"/>
      <c r="U997" s="348"/>
      <c r="V997" s="348"/>
      <c r="W997" s="348"/>
      <c r="X997" s="348"/>
      <c r="Y997" s="348"/>
      <c r="Z997" s="348"/>
    </row>
    <row r="998" ht="14.25" customHeight="1">
      <c r="A998" s="348"/>
      <c r="B998" s="348"/>
      <c r="C998" s="348"/>
      <c r="D998" s="348"/>
      <c r="E998" s="348"/>
      <c r="F998" s="348"/>
      <c r="G998" s="348"/>
      <c r="H998" s="348"/>
      <c r="I998" s="348"/>
      <c r="J998" s="348"/>
      <c r="K998" s="348"/>
      <c r="L998" s="348"/>
      <c r="M998" s="348"/>
      <c r="N998" s="348"/>
      <c r="O998" s="348"/>
      <c r="P998" s="348"/>
      <c r="Q998" s="348"/>
      <c r="R998" s="348"/>
      <c r="S998" s="348"/>
      <c r="T998" s="348"/>
      <c r="U998" s="348"/>
      <c r="V998" s="348"/>
      <c r="W998" s="348"/>
      <c r="X998" s="348"/>
      <c r="Y998" s="348"/>
      <c r="Z998" s="348"/>
    </row>
    <row r="999" ht="14.25" customHeight="1">
      <c r="A999" s="348"/>
      <c r="B999" s="348"/>
      <c r="C999" s="348"/>
      <c r="D999" s="348"/>
      <c r="E999" s="348"/>
      <c r="F999" s="348"/>
      <c r="G999" s="348"/>
      <c r="H999" s="348"/>
      <c r="I999" s="348"/>
      <c r="J999" s="348"/>
      <c r="K999" s="348"/>
      <c r="L999" s="348"/>
      <c r="M999" s="348"/>
      <c r="N999" s="348"/>
      <c r="O999" s="348"/>
      <c r="P999" s="348"/>
      <c r="Q999" s="348"/>
      <c r="R999" s="348"/>
      <c r="S999" s="348"/>
      <c r="T999" s="348"/>
      <c r="U999" s="348"/>
      <c r="V999" s="348"/>
      <c r="W999" s="348"/>
      <c r="X999" s="348"/>
      <c r="Y999" s="348"/>
      <c r="Z999" s="348"/>
    </row>
    <row r="1000" ht="14.25" customHeight="1">
      <c r="A1000" s="348"/>
      <c r="B1000" s="348"/>
      <c r="C1000" s="348"/>
      <c r="D1000" s="348"/>
      <c r="E1000" s="348"/>
      <c r="F1000" s="348"/>
      <c r="G1000" s="348"/>
      <c r="H1000" s="348"/>
      <c r="I1000" s="348"/>
      <c r="J1000" s="348"/>
      <c r="K1000" s="348"/>
      <c r="L1000" s="348"/>
      <c r="M1000" s="348"/>
      <c r="N1000" s="348"/>
      <c r="O1000" s="348"/>
      <c r="P1000" s="348"/>
      <c r="Q1000" s="348"/>
      <c r="R1000" s="348"/>
      <c r="S1000" s="348"/>
      <c r="T1000" s="348"/>
      <c r="U1000" s="348"/>
      <c r="V1000" s="348"/>
      <c r="W1000" s="348"/>
      <c r="X1000" s="348"/>
      <c r="Y1000" s="348"/>
      <c r="Z1000" s="348"/>
    </row>
  </sheetData>
  <mergeCells count="144">
    <mergeCell ref="K3:K4"/>
    <mergeCell ref="L3:M4"/>
    <mergeCell ref="K1:K2"/>
    <mergeCell ref="K5:K6"/>
    <mergeCell ref="B1:B6"/>
    <mergeCell ref="C1:J1"/>
    <mergeCell ref="L1:M2"/>
    <mergeCell ref="N1:N6"/>
    <mergeCell ref="C2:J2"/>
    <mergeCell ref="C3:J4"/>
    <mergeCell ref="C5:J5"/>
    <mergeCell ref="C6:J6"/>
    <mergeCell ref="L5:L6"/>
    <mergeCell ref="M5:M6"/>
    <mergeCell ref="F8:I9"/>
    <mergeCell ref="B10:D10"/>
    <mergeCell ref="F10:G10"/>
    <mergeCell ref="H10:I10"/>
    <mergeCell ref="B12:E12"/>
    <mergeCell ref="J32:K32"/>
    <mergeCell ref="L32:M32"/>
    <mergeCell ref="B13:D13"/>
    <mergeCell ref="H13:I13"/>
    <mergeCell ref="K13:L13"/>
    <mergeCell ref="D14:E14"/>
    <mergeCell ref="L15:N15"/>
    <mergeCell ref="B30:N30"/>
    <mergeCell ref="C32:I32"/>
    <mergeCell ref="C33:I33"/>
    <mergeCell ref="J33:K33"/>
    <mergeCell ref="L33:M33"/>
    <mergeCell ref="B35:N35"/>
    <mergeCell ref="C37:I37"/>
    <mergeCell ref="L37:M37"/>
    <mergeCell ref="L38:M38"/>
    <mergeCell ref="L60:M60"/>
    <mergeCell ref="L61:M61"/>
    <mergeCell ref="C57:I57"/>
    <mergeCell ref="C58:I58"/>
    <mergeCell ref="L58:M58"/>
    <mergeCell ref="C59:I59"/>
    <mergeCell ref="L59:M59"/>
    <mergeCell ref="C60:I60"/>
    <mergeCell ref="C61:I61"/>
    <mergeCell ref="L41:M41"/>
    <mergeCell ref="L42:M42"/>
    <mergeCell ref="C38:I38"/>
    <mergeCell ref="C39:I39"/>
    <mergeCell ref="L39:M39"/>
    <mergeCell ref="C40:I40"/>
    <mergeCell ref="L40:M40"/>
    <mergeCell ref="C41:I41"/>
    <mergeCell ref="C42:I42"/>
    <mergeCell ref="C43:I43"/>
    <mergeCell ref="L43:M43"/>
    <mergeCell ref="C44:I44"/>
    <mergeCell ref="L44:M44"/>
    <mergeCell ref="C45:I45"/>
    <mergeCell ref="L45:M45"/>
    <mergeCell ref="L46:M46"/>
    <mergeCell ref="L49:M49"/>
    <mergeCell ref="L50:M50"/>
    <mergeCell ref="C46:I46"/>
    <mergeCell ref="C47:I47"/>
    <mergeCell ref="L47:M47"/>
    <mergeCell ref="C48:I48"/>
    <mergeCell ref="L48:M48"/>
    <mergeCell ref="C49:I49"/>
    <mergeCell ref="C50:I50"/>
    <mergeCell ref="C51:I51"/>
    <mergeCell ref="L51:M51"/>
    <mergeCell ref="C52:I52"/>
    <mergeCell ref="L52:M52"/>
    <mergeCell ref="B53:M53"/>
    <mergeCell ref="B55:N55"/>
    <mergeCell ref="L57:M57"/>
    <mergeCell ref="L68:M68"/>
    <mergeCell ref="L69:M69"/>
    <mergeCell ref="C94:H94"/>
    <mergeCell ref="L94:M94"/>
    <mergeCell ref="C95:H95"/>
    <mergeCell ref="L95:M95"/>
    <mergeCell ref="C96:H96"/>
    <mergeCell ref="L96:M96"/>
    <mergeCell ref="L97:M97"/>
    <mergeCell ref="L105:N105"/>
    <mergeCell ref="L106:N106"/>
    <mergeCell ref="L107:N107"/>
    <mergeCell ref="B108:M108"/>
    <mergeCell ref="B110:M110"/>
    <mergeCell ref="B126:N127"/>
    <mergeCell ref="B128:N129"/>
    <mergeCell ref="B139:N139"/>
    <mergeCell ref="C97:H97"/>
    <mergeCell ref="B98:M98"/>
    <mergeCell ref="B100:M100"/>
    <mergeCell ref="B102:N102"/>
    <mergeCell ref="B104:H104"/>
    <mergeCell ref="L104:N104"/>
    <mergeCell ref="B105:H105"/>
    <mergeCell ref="C62:I62"/>
    <mergeCell ref="L62:M62"/>
    <mergeCell ref="C63:I63"/>
    <mergeCell ref="L63:M63"/>
    <mergeCell ref="C64:I64"/>
    <mergeCell ref="L64:M64"/>
    <mergeCell ref="L65:M65"/>
    <mergeCell ref="C65:I65"/>
    <mergeCell ref="C66:I66"/>
    <mergeCell ref="L66:M66"/>
    <mergeCell ref="C67:I67"/>
    <mergeCell ref="L67:M67"/>
    <mergeCell ref="C68:I68"/>
    <mergeCell ref="C69:I69"/>
    <mergeCell ref="C70:I70"/>
    <mergeCell ref="L70:M70"/>
    <mergeCell ref="C71:I71"/>
    <mergeCell ref="L71:M71"/>
    <mergeCell ref="C72:I72"/>
    <mergeCell ref="L72:M72"/>
    <mergeCell ref="B73:M73"/>
    <mergeCell ref="B75:N75"/>
    <mergeCell ref="C77:H77"/>
    <mergeCell ref="C78:H78"/>
    <mergeCell ref="C79:H79"/>
    <mergeCell ref="C80:H80"/>
    <mergeCell ref="C81:H81"/>
    <mergeCell ref="C82:H82"/>
    <mergeCell ref="B83:M83"/>
    <mergeCell ref="B85:N85"/>
    <mergeCell ref="C87:H87"/>
    <mergeCell ref="L87:M87"/>
    <mergeCell ref="C88:H88"/>
    <mergeCell ref="L88:M88"/>
    <mergeCell ref="L89:M89"/>
    <mergeCell ref="L92:M92"/>
    <mergeCell ref="L93:M93"/>
    <mergeCell ref="C89:H89"/>
    <mergeCell ref="C90:H90"/>
    <mergeCell ref="L90:M90"/>
    <mergeCell ref="C91:H91"/>
    <mergeCell ref="L91:M91"/>
    <mergeCell ref="C92:H92"/>
    <mergeCell ref="C93:H93"/>
  </mergeCells>
  <printOptions verticalCentered="1"/>
  <pageMargins bottom="0.15748031496062992" footer="0.0" header="0.0" left="0.11811023622047245" right="0.11811023622047245" top="0.15748031496062992"/>
  <pageSetup paperSize="5"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