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dres/Desktop/TAPABOCAS SDIS/TAPABOCAS KN95/ENTREGAS/FACTURAS/"/>
    </mc:Choice>
  </mc:AlternateContent>
  <xr:revisionPtr revIDLastSave="0" documentId="13_ncr:1_{18B89B58-0A7C-6D4E-B92E-E709A5187B42}" xr6:coauthVersionLast="45" xr6:coauthVersionMax="45" xr10:uidLastSave="{00000000-0000-0000-0000-000000000000}"/>
  <bookViews>
    <workbookView xWindow="1260" yWindow="460" windowWidth="27360" windowHeight="15620" xr2:uid="{00000000-000D-0000-FFFF-FFFF00000000}"/>
  </bookViews>
  <sheets>
    <sheet name="CONTROL BIENES ENTREGADOS" sheetId="13" r:id="rId1"/>
    <sheet name="ACAPITE A) INFORME RESUMEN" sheetId="15" r:id="rId2"/>
    <sheet name="ACAPITE B) INFORME DETALLADO" sheetId="16" r:id="rId3"/>
  </sheets>
  <definedNames>
    <definedName name="_xlnm._FilterDatabase" localSheetId="1" hidden="1">'ACAPITE A) INFORME RESUMEN'!$A$9:$G$14</definedName>
    <definedName name="_xlnm._FilterDatabase" localSheetId="2" hidden="1">'ACAPITE B) INFORME DETALLADO'!$A$9:$G$14</definedName>
    <definedName name="_xlnm._FilterDatabase" localSheetId="0" hidden="1">'CONTROL BIENES ENTREGADOS'!$A$9:$Y$14</definedName>
    <definedName name="_xlnm.Print_Area" localSheetId="1">'ACAPITE A) INFORME RESUMEN'!$A$1:$K$17</definedName>
    <definedName name="_xlnm.Print_Area" localSheetId="2">'ACAPITE B) INFORME DETALLADO'!$A$1:$Z$17</definedName>
    <definedName name="_xlnm.Print_Area" localSheetId="0">'CONTROL BIENES ENTREGADOS'!$A$1:$AA$17</definedName>
    <definedName name="_xlnm.Print_Titles" localSheetId="1">'ACAPITE A) INFORME RESUMEN'!#REF!</definedName>
    <definedName name="_xlnm.Print_Titles" localSheetId="2">'ACAPITE B) INFORME DETALLADO'!#REF!</definedName>
    <definedName name="_xlnm.Print_Titles" localSheetId="0">'CONTROL BIENES ENTREGADOS'!#REF!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1" i="16" l="1"/>
  <c r="I11" i="15"/>
  <c r="J11" i="15" s="1"/>
  <c r="K11" i="15" s="1"/>
  <c r="V11" i="13"/>
  <c r="I12" i="15"/>
  <c r="I13" i="15"/>
  <c r="I14" i="15"/>
  <c r="J14" i="15" s="1"/>
  <c r="K14" i="15" s="1"/>
  <c r="I15" i="15"/>
  <c r="I16" i="15"/>
  <c r="I17" i="15"/>
  <c r="J17" i="15" s="1"/>
  <c r="K17" i="15" s="1"/>
  <c r="I10" i="15"/>
  <c r="V17" i="16"/>
  <c r="V16" i="16"/>
  <c r="X16" i="16" s="1"/>
  <c r="Y16" i="16" s="1"/>
  <c r="Z16" i="16" s="1"/>
  <c r="V15" i="16"/>
  <c r="V14" i="16"/>
  <c r="V13" i="16"/>
  <c r="X13" i="16" s="1"/>
  <c r="V12" i="16"/>
  <c r="V10" i="16"/>
  <c r="X10" i="16" s="1"/>
  <c r="J15" i="15"/>
  <c r="K15" i="15" s="1"/>
  <c r="J12" i="15"/>
  <c r="K12" i="15" s="1"/>
  <c r="X11" i="16" l="1"/>
  <c r="Y11" i="16" s="1"/>
  <c r="Z11" i="16" s="1"/>
  <c r="X11" i="13"/>
  <c r="Y11" i="13" s="1"/>
  <c r="Y10" i="16"/>
  <c r="Z10" i="16" s="1"/>
  <c r="Y13" i="16"/>
  <c r="Z13" i="16" s="1"/>
  <c r="X12" i="16"/>
  <c r="Y12" i="16" s="1"/>
  <c r="Z12" i="16" s="1"/>
  <c r="X14" i="16"/>
  <c r="Y14" i="16" s="1"/>
  <c r="Z14" i="16" s="1"/>
  <c r="X15" i="16"/>
  <c r="Y15" i="16" s="1"/>
  <c r="Z15" i="16" s="1"/>
  <c r="X17" i="16"/>
  <c r="Y17" i="16" s="1"/>
  <c r="Z17" i="16" s="1"/>
  <c r="J13" i="15"/>
  <c r="K13" i="15" s="1"/>
  <c r="J10" i="15"/>
  <c r="K10" i="15" s="1"/>
  <c r="J16" i="15"/>
  <c r="K16" i="15" s="1"/>
  <c r="V14" i="13" l="1"/>
  <c r="V13" i="13"/>
  <c r="V12" i="13"/>
  <c r="X14" i="13" l="1"/>
  <c r="Y14" i="13" s="1"/>
  <c r="X13" i="13"/>
  <c r="Y13" i="13" s="1"/>
  <c r="X12" i="13"/>
  <c r="Y12" i="13" s="1"/>
  <c r="V17" i="13"/>
  <c r="V16" i="13"/>
  <c r="V15" i="13"/>
  <c r="V10" i="13"/>
  <c r="X17" i="13" l="1"/>
  <c r="Y17" i="13" s="1"/>
  <c r="X16" i="13"/>
  <c r="Y16" i="13" s="1"/>
  <c r="X15" i="13"/>
  <c r="Y15" i="13" s="1"/>
  <c r="X10" i="13"/>
  <c r="Y10" i="13" s="1"/>
</calcChain>
</file>

<file path=xl/sharedStrings.xml><?xml version="1.0" encoding="utf-8"?>
<sst xmlns="http://schemas.openxmlformats.org/spreadsheetml/2006/main" count="333" uniqueCount="117">
  <si>
    <t xml:space="preserve">VALOR TOTAL DEL IVA </t>
  </si>
  <si>
    <t xml:space="preserve">% IVA </t>
  </si>
  <si>
    <t xml:space="preserve">VALOR TOTAL SIN IVA </t>
  </si>
  <si>
    <t>VALOR UNITARIO SIN IVA</t>
  </si>
  <si>
    <t>ELEMENTO</t>
  </si>
  <si>
    <t>ITEMS</t>
  </si>
  <si>
    <t>LOCALIDAD</t>
  </si>
  <si>
    <t>PROYECTO</t>
  </si>
  <si>
    <t xml:space="preserve">PRESENTACIÓN </t>
  </si>
  <si>
    <t>IDENTIFICACIÓN DEL CONTRATISTA</t>
  </si>
  <si>
    <t>NOMBRE DE LA EMPRESA</t>
  </si>
  <si>
    <t>NIT</t>
  </si>
  <si>
    <t>RESOLUCIÓN DIAN</t>
  </si>
  <si>
    <t>FECHA DE ENTREGA</t>
  </si>
  <si>
    <t>DESCRIPCION DE ESPECIFICACIONES TECNICAS</t>
  </si>
  <si>
    <t>MARCA</t>
  </si>
  <si>
    <t>CANTIDAD ENTREGADA</t>
  </si>
  <si>
    <t xml:space="preserve">TAPABOCAS 1 </t>
  </si>
  <si>
    <t>SGA COLOMBIA SAS</t>
  </si>
  <si>
    <t>900993148-6</t>
  </si>
  <si>
    <t>No.18763003811244</t>
  </si>
  <si>
    <t>1099 " ENVEJECIMIENTO DIGNO, ACTIVO Y FELIZ"</t>
  </si>
  <si>
    <t>LA CASITA</t>
  </si>
  <si>
    <t>ENGATIVA</t>
  </si>
  <si>
    <t>Diagonal 44 # 69 - 04</t>
  </si>
  <si>
    <t>BOLSA DE 50 UND</t>
  </si>
  <si>
    <t>DIRECCIÓN DE EMPRESA Y
TELEFONO</t>
  </si>
  <si>
    <t>Carrera 16 No. 112-52, Casa 2, Bogotá
(1) 551 3131, Celular: 311 4551624, 310 2330612</t>
  </si>
  <si>
    <t>SHEN
HUANG</t>
  </si>
  <si>
    <t>NIVEL CENTRAL-Subdirección para la familia</t>
  </si>
  <si>
    <t>1086" UNA CIUDAD PARA LAS FAMILIAS"</t>
  </si>
  <si>
    <t>SANTAFE</t>
  </si>
  <si>
    <t>CARRERA 7 No. 32-16 piso 12</t>
  </si>
  <si>
    <t>CURNN</t>
  </si>
  <si>
    <t xml:space="preserve">MARTIRES </t>
  </si>
  <si>
    <t>Cl. 1 #24C-11, Bogotá</t>
  </si>
  <si>
    <t>1108""PREVENCION Y ATENCION INTEGRAL DEL FENOMENO DE HABITABILIDAD EN CALLE" "</t>
  </si>
  <si>
    <t>CENTRO BOSQUE POPULAR</t>
  </si>
  <si>
    <t>Calle 63 d no. 69 74 barrio bosque popular</t>
  </si>
  <si>
    <t>"POR UNA CIUDAD INCLUYENTE Y SIN BARRERA" 1113</t>
  </si>
  <si>
    <t>CENTRO BALCANES</t>
  </si>
  <si>
    <t>SAN CRISTOBAL</t>
  </si>
  <si>
    <t>CALLE 11 SUR N. 1 B 10 ESTE</t>
  </si>
  <si>
    <t>310 8893236</t>
  </si>
  <si>
    <t>NIVEL CENTRAL-Subdirección para la Infancia</t>
  </si>
  <si>
    <t xml:space="preserve">1096 “DESARROLLO INTEGRAL DESDE LA GESTACIÓN HASTA LA ADOLESCENCIA” </t>
  </si>
  <si>
    <t>CRA 7 # 32 - 26 piso 11</t>
  </si>
  <si>
    <t>1101" DISTRITO DIVERSO"</t>
  </si>
  <si>
    <t>NIVEL CENTRAL-Subdirección para asuntos LGBT</t>
  </si>
  <si>
    <t>CRA. 7 No.32-16 piso 6</t>
  </si>
  <si>
    <t>301 4344436</t>
  </si>
  <si>
    <t>nivel central y subdirecciones locales</t>
  </si>
  <si>
    <t>santafe</t>
  </si>
  <si>
    <t>cra 7 # 32-12 piso 9</t>
  </si>
  <si>
    <t xml:space="preserve">TAPABOCAS REF. KN95. BOLSA POR 50 UNIDADES. BANDAS ELASTICAS.
EMPACADO INDIVIDUALMENTE.   </t>
  </si>
  <si>
    <t>BASE DE DATOS
CONTROL DE LOS BIENES ENTREGADOS EN CADA SITIO ESTABLECIDO POR EL SUPERVISOR
CONTRATO DE URGENCIA MANIFIESTA No 3859 DE 2020 . LOTE 4 - SGA S.A.S</t>
  </si>
  <si>
    <t>UNIDAD
OPERATIVA</t>
  </si>
  <si>
    <t>DIRECCIÓN</t>
  </si>
  <si>
    <t>TELÉFONO</t>
  </si>
  <si>
    <t>FAMILIA</t>
  </si>
  <si>
    <t>ADULTEZ</t>
  </si>
  <si>
    <t>VEJEZ</t>
  </si>
  <si>
    <t>DISCAPACIDAD</t>
  </si>
  <si>
    <t>INFANCIA</t>
  </si>
  <si>
    <t>LGBT</t>
  </si>
  <si>
    <t>FECHA
DE
PEDIDO</t>
  </si>
  <si>
    <t>FECHA
DE
ENTREGA</t>
  </si>
  <si>
    <t>REMISIÓN
No.</t>
  </si>
  <si>
    <t>FACTURA
No.</t>
  </si>
  <si>
    <t>ACTA DE
ENTREGA
No.</t>
  </si>
  <si>
    <t xml:space="preserve">VALOR TOTAL CANTIDAD ELEMENTOS IVA INCLUIDO
VALOR FACTURADO </t>
  </si>
  <si>
    <t>CANTIDADES SOLICITADAS PARA CAMBIO</t>
  </si>
  <si>
    <t>CANTIDADES CAMBIADAS</t>
  </si>
  <si>
    <t>VALOR DE LAS ENTREGAS</t>
  </si>
  <si>
    <t>VALOR ACUMULADO ENTREGAS A LA FECHA</t>
  </si>
  <si>
    <t>SALDO POR EJECUTAR</t>
  </si>
  <si>
    <t>ACÁPITE A: Informe resumen que permita controlar el valor total del contrato</t>
  </si>
  <si>
    <t>ACÁPITE B: Informe detallado que permita controlar la ejecución presupuestal</t>
  </si>
  <si>
    <t>SITIO DE ENTREGA</t>
  </si>
  <si>
    <t>LOCALIDAD SITIO ENTREGA</t>
  </si>
  <si>
    <t>NÚMERO DOCUMENTO DE IDENTIDAD PERSONA RECIBIÓ EL PEDIDO</t>
  </si>
  <si>
    <t>REFERENCIA DEL ELEMENTO</t>
  </si>
  <si>
    <t>DESCRIPCIÓN DEL ELEMENTO</t>
  </si>
  <si>
    <t>CANTIDAD SOLICITADA</t>
  </si>
  <si>
    <t>FECHA
FACTURA</t>
  </si>
  <si>
    <t>SALDO DEL PRESUPUESTO POR EJECUTAR</t>
  </si>
  <si>
    <t>VALOR TOTAL CANTIDAD ELEMENTOS IVA INCLUIDO</t>
  </si>
  <si>
    <t>CONTROL DE BIENES ENTREGADOS EN CADA SITIO ESTABLECIDO POR EL SUPERVISOR</t>
  </si>
  <si>
    <t>BOGOTÁ
TE NUTRE</t>
  </si>
  <si>
    <t>CURNN
FAMILIA</t>
  </si>
  <si>
    <t>PRESUPUESTO
TOTAL
VALOR AFECTADO CDP</t>
  </si>
  <si>
    <t>PRESUPUESTO OFICIAL TOTAL
VALOR AFECTADO CDP</t>
  </si>
  <si>
    <t>Javier
Silva</t>
  </si>
  <si>
    <t>ANDREA
DOMINGUEZ</t>
  </si>
  <si>
    <t>3373277/ 3144180822</t>
  </si>
  <si>
    <t>3279797/ 3123074939</t>
  </si>
  <si>
    <t>JAVIER
SILVA</t>
  </si>
  <si>
    <t>ALEJANDRA
CAVANZO
OBANDO</t>
  </si>
  <si>
    <t>ISABEL
BURITICA</t>
  </si>
  <si>
    <t>BETY
DELGADO
CRUZ</t>
  </si>
  <si>
    <t xml:space="preserve">CARLOS
ALBERTO
GUARÍN </t>
  </si>
  <si>
    <t>ROBEIRO
LOAIZA</t>
  </si>
  <si>
    <t>NOMBRE
PERSONA
RECIBIÓ
EL PEDIDO</t>
  </si>
  <si>
    <t>ISABEL
CRISTINA
BURITICA
LOPEZ</t>
  </si>
  <si>
    <t>Bety
Constanza
Delgado</t>
  </si>
  <si>
    <t>FABIAN
RICO
SOSA</t>
  </si>
  <si>
    <t>Gladiz
Patricia
Gomez</t>
  </si>
  <si>
    <t>JUAN
LUIS
REYES
CARO</t>
  </si>
  <si>
    <t>Luz
Mery
Garzón</t>
  </si>
  <si>
    <t>LUZ
MERY
GARZÓN
TEJADA</t>
  </si>
  <si>
    <t>JUAN
LUIS
REYES</t>
  </si>
  <si>
    <t>COORDINADOR
RESPONSABLE
RECIBIR
PRODUCTOS</t>
  </si>
  <si>
    <t xml:space="preserve">FECHA INFORME: </t>
  </si>
  <si>
    <t>1 DE JUNIO DE 2020</t>
  </si>
  <si>
    <t>NOMBRE
PERSONA
RECIBIÓ 
EL PEDIDO</t>
  </si>
  <si>
    <t>BASE DE DATOS
ACÁPITE A
INFORME RESUMEN PARA CONTROLAR EL VALOR DEL CONTRATO
CONTRATO DE URGENCIA MANIFIESTA No 3859 DE 2020 . LOTE 4 - SGA S.A.S</t>
  </si>
  <si>
    <t>BASE DE DATOS
ACÁPITE B
INFORME DETALLADO PARA CONTROLAR LA EJECUCIÓN PRESUPUESTAL
CONTRATO DE URGENCIA MANIFIESTA No 3859 DE 2020 . LOTE 4 - SGA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</si>
</sst>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_(&quot;$&quot;\ * #,##0_);_(&quot;$&quot;\ * \(#,##0\);_(&quot;$&quot;\ * &quot;-&quot;??_);_(@_)"/>
    <numFmt numFmtId="166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"/>
      <family val="2"/>
    </font>
    <font>
      <sz val="12"/>
      <color theme="1"/>
      <name val="Century Gothic"/>
      <family val="1"/>
    </font>
    <font>
      <b/>
      <sz val="12"/>
      <color theme="1"/>
      <name val="Century Gothic"/>
      <family val="1"/>
    </font>
    <font>
      <b/>
      <sz val="12"/>
      <color rgb="FF000000"/>
      <name val="Century Gothic"/>
      <family val="1"/>
    </font>
    <font>
      <b/>
      <sz val="12"/>
      <name val="Century Gothic"/>
      <family val="1"/>
    </font>
    <font>
      <sz val="12"/>
      <color rgb="FF000000"/>
      <name val="Century Gothic"/>
      <family val="1"/>
    </font>
    <font>
      <b/>
      <sz val="15"/>
      <color theme="1"/>
      <name val="Century Gothic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68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vertical="center"/>
    </xf>
    <xf numFmtId="166" fontId="4" fillId="0" borderId="0" xfId="0" applyNumberFormat="1" applyFont="1" applyFill="1" applyBorder="1" applyAlignment="1">
      <alignment vertical="center"/>
    </xf>
    <xf numFmtId="0" fontId="5" fillId="0" borderId="5" xfId="0" applyFont="1" applyFill="1" applyBorder="1" applyAlignment="1" applyProtection="1">
      <alignment horizontal="left" vertical="center"/>
      <protection locked="0"/>
    </xf>
    <xf numFmtId="0" fontId="4" fillId="0" borderId="5" xfId="0" applyFont="1" applyFill="1" applyBorder="1" applyAlignment="1">
      <alignment vertical="center"/>
    </xf>
    <xf numFmtId="166" fontId="4" fillId="0" borderId="5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66" fontId="4" fillId="0" borderId="3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 wrapText="1"/>
    </xf>
    <xf numFmtId="3" fontId="7" fillId="2" borderId="1" xfId="2" applyNumberFormat="1" applyFont="1" applyFill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2" fontId="7" fillId="2" borderId="1" xfId="2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165" fontId="4" fillId="0" borderId="1" xfId="1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vertical="center"/>
    </xf>
    <xf numFmtId="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3" xfId="0" applyFont="1" applyFill="1" applyBorder="1" applyAlignment="1" applyProtection="1">
      <alignment horizontal="left" vertical="center"/>
      <protection locked="0"/>
    </xf>
    <xf numFmtId="0" fontId="5" fillId="0" borderId="3" xfId="0" applyFont="1" applyFill="1" applyBorder="1" applyAlignment="1" applyProtection="1">
      <alignment vertical="center" wrapText="1"/>
      <protection locked="0"/>
    </xf>
    <xf numFmtId="15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5" fontId="4" fillId="0" borderId="1" xfId="0" applyNumberFormat="1" applyFont="1" applyFill="1" applyBorder="1" applyAlignment="1">
      <alignment vertical="center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4" borderId="13" xfId="0" applyFont="1" applyFill="1" applyBorder="1" applyAlignment="1" applyProtection="1">
      <alignment horizontal="center"/>
      <protection locked="0"/>
    </xf>
    <xf numFmtId="0" fontId="4" fillId="4" borderId="13" xfId="0" applyFont="1" applyFill="1" applyBorder="1" applyAlignment="1" applyProtection="1">
      <alignment horizontal="center"/>
      <protection locked="0"/>
    </xf>
    <xf numFmtId="0" fontId="5" fillId="0" borderId="4" xfId="0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 applyProtection="1">
      <alignment horizontal="right" vertical="center"/>
      <protection locked="0"/>
    </xf>
    <xf numFmtId="0" fontId="5" fillId="0" borderId="7" xfId="0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5" fillId="0" borderId="9" xfId="0" applyFont="1" applyFill="1" applyBorder="1" applyAlignment="1" applyProtection="1">
      <alignment horizontal="right" vertical="center"/>
      <protection locked="0"/>
    </xf>
    <xf numFmtId="0" fontId="5" fillId="0" borderId="3" xfId="0" applyFont="1" applyFill="1" applyBorder="1" applyAlignment="1" applyProtection="1">
      <alignment horizontal="right" vertical="center"/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2" fontId="7" fillId="4" borderId="11" xfId="2" applyNumberFormat="1" applyFont="1" applyFill="1" applyBorder="1" applyAlignment="1">
      <alignment horizontal="center" vertical="center" wrapText="1"/>
    </xf>
    <xf numFmtId="2" fontId="7" fillId="4" borderId="2" xfId="2" applyNumberFormat="1" applyFont="1" applyFill="1" applyBorder="1" applyAlignment="1">
      <alignment horizontal="center" vertical="center" wrapText="1"/>
    </xf>
    <xf numFmtId="2" fontId="7" fillId="4" borderId="12" xfId="2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27912</xdr:colOff>
      <xdr:row>0</xdr:row>
      <xdr:rowOff>27912</xdr:rowOff>
    </xdr:from>
    <xdr:to>
      <xdr:col>1</xdr:col>
      <xdr:colOff>1230333</xdr:colOff>
      <xdr:row>0</xdr:row>
      <xdr:rowOff>1519456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71345B-82C6-1848-B7E5-3997D2C41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12" y="27912"/>
          <a:ext cx="2483446" cy="14915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27912</xdr:colOff>
      <xdr:row>0</xdr:row>
      <xdr:rowOff>27912</xdr:rowOff>
    </xdr:from>
    <xdr:to>
      <xdr:col>1</xdr:col>
      <xdr:colOff>1230333</xdr:colOff>
      <xdr:row>0</xdr:row>
      <xdr:rowOff>1519456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1CCCDC-4A7C-3E4D-AAD5-6A0BDC79A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12" y="27912"/>
          <a:ext cx="2485121" cy="14915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27912</xdr:colOff>
      <xdr:row>0</xdr:row>
      <xdr:rowOff>27912</xdr:rowOff>
    </xdr:from>
    <xdr:to>
      <xdr:col>1</xdr:col>
      <xdr:colOff>1230333</xdr:colOff>
      <xdr:row>0</xdr:row>
      <xdr:rowOff>1519456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3AF108-28A8-FB43-9688-EDCB8C195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12" y="27912"/>
          <a:ext cx="2485121" cy="14915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175FC-3E2F-A843-AE80-6BBBA92AAE2E}">
  <sheetPr>
    <pageSetUpPr fitToPage="1"/>
  </sheetPr>
  <dimension ref="A1:AA17"/>
  <sheetViews>
    <sheetView tabSelected="1" zoomScale="58" zoomScaleNormal="58" zoomScaleSheetLayoutView="82" workbookViewId="0">
      <pane xSplit="3" ySplit="9" topLeftCell="D16" activePane="bottomRight" state="frozen"/>
      <selection pane="topRight" activeCell="D1" sqref="D1"/>
      <selection pane="bottomLeft" activeCell="A10" sqref="A10"/>
      <selection pane="bottomRight" activeCell="Q48" sqref="Q48"/>
    </sheetView>
  </sheetViews>
  <sheetFormatPr baseColWidth="10" defaultColWidth="11.5" defaultRowHeight="13" x14ac:dyDescent="0.2"/>
  <cols>
    <col min="1" max="1" width="16.83203125" style="3" bestFit="1" customWidth="1"/>
    <col min="2" max="2" width="26.1640625" style="3" customWidth="1"/>
    <col min="3" max="3" width="16.33203125" style="3" bestFit="1" customWidth="1"/>
    <col min="4" max="4" width="16.83203125" style="3" bestFit="1" customWidth="1"/>
    <col min="5" max="5" width="16.33203125" style="3" bestFit="1" customWidth="1"/>
    <col min="6" max="6" width="16.5" style="3" bestFit="1" customWidth="1"/>
    <col min="7" max="7" width="21.6640625" style="3" bestFit="1" customWidth="1"/>
    <col min="8" max="8" width="16.33203125" style="3" bestFit="1" customWidth="1"/>
    <col min="9" max="9" width="25" style="3" customWidth="1"/>
    <col min="10" max="10" width="14.1640625" style="3" bestFit="1" customWidth="1"/>
    <col min="11" max="14" width="14.1640625" style="3" customWidth="1"/>
    <col min="15" max="15" width="11.5" style="3" customWidth="1"/>
    <col min="16" max="16" width="24" style="1" customWidth="1"/>
    <col min="17" max="17" width="48.6640625" style="2" customWidth="1"/>
    <col min="18" max="18" width="14.33203125" style="2" bestFit="1" customWidth="1"/>
    <col min="19" max="19" width="18.33203125" style="2" bestFit="1" customWidth="1"/>
    <col min="20" max="20" width="18.6640625" style="1" customWidth="1"/>
    <col min="21" max="21" width="19" style="1" customWidth="1"/>
    <col min="22" max="22" width="20.6640625" style="1" customWidth="1"/>
    <col min="23" max="23" width="12.1640625" style="1" customWidth="1"/>
    <col min="24" max="24" width="14.33203125" style="1" bestFit="1" customWidth="1"/>
    <col min="25" max="25" width="27" style="1" bestFit="1" customWidth="1"/>
    <col min="26" max="27" width="15.33203125" style="3" customWidth="1"/>
    <col min="28" max="16384" width="11.5" style="1"/>
  </cols>
  <sheetData>
    <row r="1" spans="1:27" ht="121" customHeight="1" x14ac:dyDescent="0.2">
      <c r="A1" s="50" t="s">
        <v>55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2"/>
    </row>
    <row r="2" spans="1:27" ht="21.75" customHeight="1" x14ac:dyDescent="0.2">
      <c r="A2" s="53" t="s">
        <v>112</v>
      </c>
      <c r="B2" s="54"/>
      <c r="C2" s="30" t="s">
        <v>113</v>
      </c>
      <c r="D2" s="27"/>
      <c r="E2" s="27"/>
      <c r="F2" s="27"/>
      <c r="G2" s="27"/>
      <c r="H2" s="30"/>
      <c r="I2" s="27"/>
      <c r="J2" s="27"/>
      <c r="K2" s="27"/>
      <c r="L2" s="27"/>
      <c r="M2" s="27"/>
      <c r="N2" s="27"/>
      <c r="O2" s="27"/>
      <c r="P2" s="27"/>
      <c r="Q2" s="8"/>
      <c r="R2" s="8"/>
      <c r="S2" s="8"/>
      <c r="T2" s="8"/>
      <c r="U2" s="8"/>
      <c r="V2" s="9"/>
      <c r="W2" s="10"/>
      <c r="X2" s="9"/>
      <c r="Y2" s="9"/>
      <c r="Z2" s="39"/>
      <c r="AA2" s="39"/>
    </row>
    <row r="3" spans="1:27" ht="21.75" customHeight="1" x14ac:dyDescent="0.2">
      <c r="A3" s="57" t="s">
        <v>9</v>
      </c>
      <c r="B3" s="58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2"/>
      <c r="W3" s="13"/>
      <c r="X3" s="12"/>
      <c r="Y3" s="12"/>
      <c r="Z3" s="40"/>
      <c r="AA3" s="46"/>
    </row>
    <row r="4" spans="1:27" ht="21.75" customHeight="1" x14ac:dyDescent="0.2">
      <c r="A4" s="59" t="s">
        <v>10</v>
      </c>
      <c r="B4" s="60"/>
      <c r="C4" s="26" t="s">
        <v>18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26"/>
      <c r="R4" s="30"/>
      <c r="S4" s="30"/>
      <c r="T4" s="30"/>
      <c r="U4" s="30"/>
      <c r="V4" s="9"/>
      <c r="W4" s="10"/>
      <c r="X4" s="9"/>
      <c r="Y4" s="9"/>
      <c r="Z4" s="39"/>
      <c r="AA4" s="47"/>
    </row>
    <row r="5" spans="1:27" ht="21.75" customHeight="1" x14ac:dyDescent="0.2">
      <c r="A5" s="59" t="s">
        <v>11</v>
      </c>
      <c r="B5" s="60"/>
      <c r="C5" s="26" t="s">
        <v>19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26"/>
      <c r="R5" s="30"/>
      <c r="S5" s="30"/>
      <c r="T5" s="30"/>
      <c r="U5" s="30"/>
      <c r="V5" s="9"/>
      <c r="W5" s="10"/>
      <c r="X5" s="9"/>
      <c r="Y5" s="9"/>
      <c r="Z5" s="39"/>
      <c r="AA5" s="47"/>
    </row>
    <row r="6" spans="1:27" ht="21.75" customHeight="1" x14ac:dyDescent="0.2">
      <c r="A6" s="59" t="s">
        <v>12</v>
      </c>
      <c r="B6" s="60"/>
      <c r="C6" s="26" t="s">
        <v>20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26"/>
      <c r="R6" s="30"/>
      <c r="S6" s="30"/>
      <c r="T6" s="30"/>
      <c r="U6" s="30"/>
      <c r="V6" s="9"/>
      <c r="W6" s="10"/>
      <c r="X6" s="9"/>
      <c r="Y6" s="9"/>
      <c r="Z6" s="39"/>
      <c r="AA6" s="47"/>
    </row>
    <row r="7" spans="1:27" ht="38" customHeight="1" x14ac:dyDescent="0.2">
      <c r="A7" s="61" t="s">
        <v>26</v>
      </c>
      <c r="B7" s="62"/>
      <c r="C7" s="63" t="s">
        <v>27</v>
      </c>
      <c r="D7" s="63"/>
      <c r="E7" s="63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45"/>
      <c r="R7" s="31"/>
      <c r="S7" s="31"/>
      <c r="T7" s="31"/>
      <c r="U7" s="31"/>
      <c r="V7" s="14"/>
      <c r="W7" s="15"/>
      <c r="X7" s="14"/>
      <c r="Y7" s="14"/>
      <c r="Z7" s="36"/>
      <c r="AA7" s="48"/>
    </row>
    <row r="8" spans="1:27" ht="16" customHeight="1" x14ac:dyDescent="0.2">
      <c r="A8" s="55" t="s">
        <v>87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</row>
    <row r="9" spans="1:27" s="3" customFormat="1" ht="68" x14ac:dyDescent="0.2">
      <c r="A9" s="16"/>
      <c r="B9" s="16" t="s">
        <v>56</v>
      </c>
      <c r="C9" s="16" t="s">
        <v>7</v>
      </c>
      <c r="D9" s="16" t="s">
        <v>6</v>
      </c>
      <c r="E9" s="16" t="s">
        <v>57</v>
      </c>
      <c r="F9" s="16" t="s">
        <v>58</v>
      </c>
      <c r="G9" s="16" t="s">
        <v>111</v>
      </c>
      <c r="H9" s="16" t="s">
        <v>102</v>
      </c>
      <c r="I9" s="16" t="s">
        <v>80</v>
      </c>
      <c r="J9" s="16" t="s">
        <v>65</v>
      </c>
      <c r="K9" s="16" t="s">
        <v>66</v>
      </c>
      <c r="L9" s="16" t="s">
        <v>69</v>
      </c>
      <c r="M9" s="16" t="s">
        <v>67</v>
      </c>
      <c r="N9" s="16" t="s">
        <v>68</v>
      </c>
      <c r="O9" s="16" t="s">
        <v>5</v>
      </c>
      <c r="P9" s="16" t="s">
        <v>4</v>
      </c>
      <c r="Q9" s="16" t="s">
        <v>14</v>
      </c>
      <c r="R9" s="16" t="s">
        <v>15</v>
      </c>
      <c r="S9" s="16" t="s">
        <v>8</v>
      </c>
      <c r="T9" s="17" t="s">
        <v>16</v>
      </c>
      <c r="U9" s="18" t="s">
        <v>3</v>
      </c>
      <c r="V9" s="19" t="s">
        <v>2</v>
      </c>
      <c r="W9" s="18" t="s">
        <v>1</v>
      </c>
      <c r="X9" s="20" t="s">
        <v>0</v>
      </c>
      <c r="Y9" s="20" t="s">
        <v>70</v>
      </c>
      <c r="Z9" s="20" t="s">
        <v>71</v>
      </c>
      <c r="AA9" s="20" t="s">
        <v>72</v>
      </c>
    </row>
    <row r="10" spans="1:27" s="35" customFormat="1" ht="51" x14ac:dyDescent="0.2">
      <c r="A10" s="21" t="s">
        <v>59</v>
      </c>
      <c r="B10" s="21" t="s">
        <v>29</v>
      </c>
      <c r="C10" s="21" t="s">
        <v>30</v>
      </c>
      <c r="D10" s="21" t="s">
        <v>31</v>
      </c>
      <c r="E10" s="21" t="s">
        <v>32</v>
      </c>
      <c r="F10" s="21" t="s">
        <v>95</v>
      </c>
      <c r="G10" s="44" t="s">
        <v>92</v>
      </c>
      <c r="H10" s="43" t="s">
        <v>96</v>
      </c>
      <c r="I10" s="34">
        <v>91078144</v>
      </c>
      <c r="J10" s="33">
        <v>43967</v>
      </c>
      <c r="K10" s="33">
        <v>43969</v>
      </c>
      <c r="L10" s="21">
        <v>1</v>
      </c>
      <c r="M10" s="21">
        <v>101</v>
      </c>
      <c r="N10" s="21">
        <v>366</v>
      </c>
      <c r="O10" s="21">
        <v>1</v>
      </c>
      <c r="P10" s="22" t="s">
        <v>17</v>
      </c>
      <c r="Q10" s="28" t="s">
        <v>54</v>
      </c>
      <c r="R10" s="21" t="s">
        <v>28</v>
      </c>
      <c r="S10" s="21" t="s">
        <v>25</v>
      </c>
      <c r="T10" s="29">
        <v>60</v>
      </c>
      <c r="U10" s="23">
        <v>499000</v>
      </c>
      <c r="V10" s="24">
        <f t="shared" ref="V10:V17" si="0">+T10*U10</f>
        <v>29940000</v>
      </c>
      <c r="W10" s="25">
        <v>0</v>
      </c>
      <c r="X10" s="24">
        <f t="shared" ref="X10:X17" si="1">+V10*W10</f>
        <v>0</v>
      </c>
      <c r="Y10" s="24">
        <f t="shared" ref="Y10:Y17" si="2">+V10+X10</f>
        <v>29940000</v>
      </c>
      <c r="Z10" s="29">
        <v>0</v>
      </c>
      <c r="AA10" s="29">
        <v>0</v>
      </c>
    </row>
    <row r="11" spans="1:27" s="35" customFormat="1" ht="51" x14ac:dyDescent="0.2">
      <c r="A11" s="21" t="s">
        <v>89</v>
      </c>
      <c r="B11" s="21" t="s">
        <v>33</v>
      </c>
      <c r="C11" s="21" t="s">
        <v>30</v>
      </c>
      <c r="D11" s="21" t="s">
        <v>34</v>
      </c>
      <c r="E11" s="21" t="s">
        <v>35</v>
      </c>
      <c r="F11" s="21" t="s">
        <v>94</v>
      </c>
      <c r="G11" s="44" t="s">
        <v>104</v>
      </c>
      <c r="H11" s="43" t="s">
        <v>99</v>
      </c>
      <c r="I11" s="34">
        <v>35376506</v>
      </c>
      <c r="J11" s="33">
        <v>43967</v>
      </c>
      <c r="K11" s="33">
        <v>43969</v>
      </c>
      <c r="L11" s="29">
        <v>5</v>
      </c>
      <c r="M11" s="29">
        <v>105</v>
      </c>
      <c r="N11" s="29">
        <v>366</v>
      </c>
      <c r="O11" s="21">
        <v>1</v>
      </c>
      <c r="P11" s="22" t="s">
        <v>17</v>
      </c>
      <c r="Q11" s="28" t="s">
        <v>54</v>
      </c>
      <c r="R11" s="21" t="s">
        <v>28</v>
      </c>
      <c r="S11" s="21" t="s">
        <v>25</v>
      </c>
      <c r="T11" s="29">
        <v>40</v>
      </c>
      <c r="U11" s="23">
        <v>499000</v>
      </c>
      <c r="V11" s="24">
        <f t="shared" ref="V11" si="3">+T11*U11</f>
        <v>19960000</v>
      </c>
      <c r="W11" s="25">
        <v>0</v>
      </c>
      <c r="X11" s="24">
        <f t="shared" ref="X11" si="4">+V11*W11</f>
        <v>0</v>
      </c>
      <c r="Y11" s="24">
        <f t="shared" ref="Y11" si="5">+V11+X11</f>
        <v>19960000</v>
      </c>
      <c r="Z11" s="29">
        <v>0</v>
      </c>
      <c r="AA11" s="29">
        <v>0</v>
      </c>
    </row>
    <row r="12" spans="1:27" s="35" customFormat="1" ht="136" x14ac:dyDescent="0.2">
      <c r="A12" s="21" t="s">
        <v>63</v>
      </c>
      <c r="B12" s="21" t="s">
        <v>44</v>
      </c>
      <c r="C12" s="21" t="s">
        <v>45</v>
      </c>
      <c r="D12" s="21" t="s">
        <v>31</v>
      </c>
      <c r="E12" s="21" t="s">
        <v>46</v>
      </c>
      <c r="F12" s="21">
        <v>3214497845</v>
      </c>
      <c r="G12" s="44" t="s">
        <v>93</v>
      </c>
      <c r="H12" s="43" t="s">
        <v>97</v>
      </c>
      <c r="I12" s="34">
        <v>1053331191</v>
      </c>
      <c r="J12" s="33">
        <v>43967</v>
      </c>
      <c r="K12" s="33">
        <v>43969</v>
      </c>
      <c r="L12" s="29">
        <v>2</v>
      </c>
      <c r="M12" s="29">
        <v>102</v>
      </c>
      <c r="N12" s="29">
        <v>367</v>
      </c>
      <c r="O12" s="21">
        <v>1</v>
      </c>
      <c r="P12" s="22" t="s">
        <v>17</v>
      </c>
      <c r="Q12" s="28" t="s">
        <v>54</v>
      </c>
      <c r="R12" s="21" t="s">
        <v>28</v>
      </c>
      <c r="S12" s="21" t="s">
        <v>25</v>
      </c>
      <c r="T12" s="29">
        <v>248</v>
      </c>
      <c r="U12" s="23">
        <v>499000</v>
      </c>
      <c r="V12" s="24">
        <f t="shared" ref="V12:V14" si="6">+T12*U12</f>
        <v>123752000</v>
      </c>
      <c r="W12" s="25">
        <v>0</v>
      </c>
      <c r="X12" s="24">
        <f t="shared" ref="X12:X14" si="7">+V12*W12</f>
        <v>0</v>
      </c>
      <c r="Y12" s="24">
        <f t="shared" si="2"/>
        <v>123752000</v>
      </c>
      <c r="Z12" s="29">
        <v>0</v>
      </c>
      <c r="AA12" s="29">
        <v>0</v>
      </c>
    </row>
    <row r="13" spans="1:27" s="35" customFormat="1" ht="68" x14ac:dyDescent="0.2">
      <c r="A13" s="21" t="s">
        <v>64</v>
      </c>
      <c r="B13" s="21" t="s">
        <v>48</v>
      </c>
      <c r="C13" s="21" t="s">
        <v>47</v>
      </c>
      <c r="D13" s="21" t="s">
        <v>31</v>
      </c>
      <c r="E13" s="21" t="s">
        <v>49</v>
      </c>
      <c r="F13" s="21" t="s">
        <v>50</v>
      </c>
      <c r="G13" s="44" t="s">
        <v>103</v>
      </c>
      <c r="H13" s="43" t="s">
        <v>98</v>
      </c>
      <c r="I13" s="34">
        <v>31305254</v>
      </c>
      <c r="J13" s="33">
        <v>43967</v>
      </c>
      <c r="K13" s="33">
        <v>43969</v>
      </c>
      <c r="L13" s="29">
        <v>3</v>
      </c>
      <c r="M13" s="29">
        <v>103</v>
      </c>
      <c r="N13" s="29">
        <v>368</v>
      </c>
      <c r="O13" s="21">
        <v>1</v>
      </c>
      <c r="P13" s="22" t="s">
        <v>17</v>
      </c>
      <c r="Q13" s="28" t="s">
        <v>54</v>
      </c>
      <c r="R13" s="21" t="s">
        <v>28</v>
      </c>
      <c r="S13" s="21" t="s">
        <v>25</v>
      </c>
      <c r="T13" s="29">
        <v>17</v>
      </c>
      <c r="U13" s="23">
        <v>499000</v>
      </c>
      <c r="V13" s="24">
        <f t="shared" si="6"/>
        <v>8483000</v>
      </c>
      <c r="W13" s="25">
        <v>0</v>
      </c>
      <c r="X13" s="24">
        <f t="shared" si="7"/>
        <v>0</v>
      </c>
      <c r="Y13" s="24">
        <f t="shared" si="2"/>
        <v>8483000</v>
      </c>
      <c r="Z13" s="29">
        <v>0</v>
      </c>
      <c r="AA13" s="29">
        <v>0</v>
      </c>
    </row>
    <row r="14" spans="1:27" s="35" customFormat="1" ht="68" x14ac:dyDescent="0.2">
      <c r="A14" s="21" t="s">
        <v>88</v>
      </c>
      <c r="B14" s="21" t="s">
        <v>51</v>
      </c>
      <c r="C14" s="21">
        <v>1098</v>
      </c>
      <c r="D14" s="21" t="s">
        <v>52</v>
      </c>
      <c r="E14" s="21" t="s">
        <v>53</v>
      </c>
      <c r="F14" s="21">
        <v>3104827822</v>
      </c>
      <c r="G14" s="44" t="s">
        <v>108</v>
      </c>
      <c r="H14" s="43" t="s">
        <v>109</v>
      </c>
      <c r="I14" s="34">
        <v>1024461786</v>
      </c>
      <c r="J14" s="33">
        <v>43967</v>
      </c>
      <c r="K14" s="33">
        <v>43969</v>
      </c>
      <c r="L14" s="29">
        <v>4</v>
      </c>
      <c r="M14" s="29">
        <v>104</v>
      </c>
      <c r="N14" s="29">
        <v>369</v>
      </c>
      <c r="O14" s="21">
        <v>1</v>
      </c>
      <c r="P14" s="22" t="s">
        <v>17</v>
      </c>
      <c r="Q14" s="28" t="s">
        <v>54</v>
      </c>
      <c r="R14" s="21" t="s">
        <v>28</v>
      </c>
      <c r="S14" s="21" t="s">
        <v>25</v>
      </c>
      <c r="T14" s="29">
        <v>185</v>
      </c>
      <c r="U14" s="23">
        <v>499000</v>
      </c>
      <c r="V14" s="24">
        <f t="shared" si="6"/>
        <v>92315000</v>
      </c>
      <c r="W14" s="25">
        <v>0</v>
      </c>
      <c r="X14" s="24">
        <f t="shared" si="7"/>
        <v>0</v>
      </c>
      <c r="Y14" s="24">
        <f t="shared" si="2"/>
        <v>92315000</v>
      </c>
      <c r="Z14" s="29">
        <v>0</v>
      </c>
      <c r="AA14" s="29">
        <v>0</v>
      </c>
    </row>
    <row r="15" spans="1:27" s="35" customFormat="1" ht="119" x14ac:dyDescent="0.2">
      <c r="A15" s="21" t="s">
        <v>60</v>
      </c>
      <c r="B15" s="21" t="s">
        <v>37</v>
      </c>
      <c r="C15" s="21" t="s">
        <v>36</v>
      </c>
      <c r="D15" s="21" t="s">
        <v>23</v>
      </c>
      <c r="E15" s="21" t="s">
        <v>38</v>
      </c>
      <c r="F15" s="21">
        <v>3173650894</v>
      </c>
      <c r="G15" s="44" t="s">
        <v>105</v>
      </c>
      <c r="H15" s="43" t="s">
        <v>100</v>
      </c>
      <c r="I15" s="34">
        <v>79711351</v>
      </c>
      <c r="J15" s="33">
        <v>43967</v>
      </c>
      <c r="K15" s="33">
        <v>43969</v>
      </c>
      <c r="L15" s="29">
        <v>6</v>
      </c>
      <c r="M15" s="29">
        <v>106</v>
      </c>
      <c r="N15" s="29">
        <v>370</v>
      </c>
      <c r="O15" s="21">
        <v>1</v>
      </c>
      <c r="P15" s="22" t="s">
        <v>17</v>
      </c>
      <c r="Q15" s="28" t="s">
        <v>54</v>
      </c>
      <c r="R15" s="21" t="s">
        <v>28</v>
      </c>
      <c r="S15" s="21" t="s">
        <v>25</v>
      </c>
      <c r="T15" s="29">
        <v>344</v>
      </c>
      <c r="U15" s="23">
        <v>499000</v>
      </c>
      <c r="V15" s="24">
        <f t="shared" si="0"/>
        <v>171656000</v>
      </c>
      <c r="W15" s="25">
        <v>0</v>
      </c>
      <c r="X15" s="24">
        <f t="shared" si="1"/>
        <v>0</v>
      </c>
      <c r="Y15" s="24">
        <f t="shared" si="2"/>
        <v>171656000</v>
      </c>
      <c r="Z15" s="29">
        <v>0</v>
      </c>
      <c r="AA15" s="29">
        <v>0</v>
      </c>
    </row>
    <row r="16" spans="1:27" s="35" customFormat="1" ht="68" x14ac:dyDescent="0.2">
      <c r="A16" s="21" t="s">
        <v>61</v>
      </c>
      <c r="B16" s="21" t="s">
        <v>22</v>
      </c>
      <c r="C16" s="21" t="s">
        <v>21</v>
      </c>
      <c r="D16" s="21" t="s">
        <v>23</v>
      </c>
      <c r="E16" s="21" t="s">
        <v>24</v>
      </c>
      <c r="F16" s="21">
        <v>3005603269</v>
      </c>
      <c r="G16" s="44" t="s">
        <v>106</v>
      </c>
      <c r="H16" s="43" t="s">
        <v>101</v>
      </c>
      <c r="I16" s="34">
        <v>79517942</v>
      </c>
      <c r="J16" s="33">
        <v>43967</v>
      </c>
      <c r="K16" s="33">
        <v>43970</v>
      </c>
      <c r="L16" s="29">
        <v>7</v>
      </c>
      <c r="M16" s="29">
        <v>107</v>
      </c>
      <c r="N16" s="29">
        <v>371</v>
      </c>
      <c r="O16" s="21">
        <v>1</v>
      </c>
      <c r="P16" s="22" t="s">
        <v>17</v>
      </c>
      <c r="Q16" s="28" t="s">
        <v>54</v>
      </c>
      <c r="R16" s="21" t="s">
        <v>28</v>
      </c>
      <c r="S16" s="21" t="s">
        <v>25</v>
      </c>
      <c r="T16" s="29">
        <v>500</v>
      </c>
      <c r="U16" s="23">
        <v>499000</v>
      </c>
      <c r="V16" s="24">
        <f t="shared" si="0"/>
        <v>249500000</v>
      </c>
      <c r="W16" s="25">
        <v>0</v>
      </c>
      <c r="X16" s="24">
        <f t="shared" si="1"/>
        <v>0</v>
      </c>
      <c r="Y16" s="24">
        <f t="shared" si="2"/>
        <v>249500000</v>
      </c>
      <c r="Z16" s="29">
        <v>0</v>
      </c>
      <c r="AA16" s="29">
        <v>0</v>
      </c>
    </row>
    <row r="17" spans="1:27" s="35" customFormat="1" ht="85" x14ac:dyDescent="0.2">
      <c r="A17" s="21" t="s">
        <v>62</v>
      </c>
      <c r="B17" s="21" t="s">
        <v>40</v>
      </c>
      <c r="C17" s="21" t="s">
        <v>39</v>
      </c>
      <c r="D17" s="21" t="s">
        <v>41</v>
      </c>
      <c r="E17" s="21" t="s">
        <v>42</v>
      </c>
      <c r="F17" s="21" t="s">
        <v>43</v>
      </c>
      <c r="G17" s="44" t="s">
        <v>107</v>
      </c>
      <c r="H17" s="43" t="s">
        <v>110</v>
      </c>
      <c r="I17" s="34">
        <v>1052084590</v>
      </c>
      <c r="J17" s="33">
        <v>43967</v>
      </c>
      <c r="K17" s="33">
        <v>43970</v>
      </c>
      <c r="L17" s="29">
        <v>8</v>
      </c>
      <c r="M17" s="29">
        <v>108</v>
      </c>
      <c r="N17" s="29">
        <v>372</v>
      </c>
      <c r="O17" s="21">
        <v>1</v>
      </c>
      <c r="P17" s="22" t="s">
        <v>17</v>
      </c>
      <c r="Q17" s="28" t="s">
        <v>54</v>
      </c>
      <c r="R17" s="21" t="s">
        <v>28</v>
      </c>
      <c r="S17" s="21" t="s">
        <v>25</v>
      </c>
      <c r="T17" s="29">
        <v>370</v>
      </c>
      <c r="U17" s="23">
        <v>499000</v>
      </c>
      <c r="V17" s="24">
        <f t="shared" si="0"/>
        <v>184630000</v>
      </c>
      <c r="W17" s="25">
        <v>0</v>
      </c>
      <c r="X17" s="24">
        <f t="shared" si="1"/>
        <v>0</v>
      </c>
      <c r="Y17" s="24">
        <f t="shared" si="2"/>
        <v>184630000</v>
      </c>
      <c r="Z17" s="29">
        <v>0</v>
      </c>
      <c r="AA17" s="29">
        <v>0</v>
      </c>
    </row>
  </sheetData>
  <autoFilter ref="A9:Y14" xr:uid="{00000000-0009-0000-0000-000000000000}"/>
  <mergeCells count="9">
    <mergeCell ref="A1:AA1"/>
    <mergeCell ref="A2:B2"/>
    <mergeCell ref="A8:AA8"/>
    <mergeCell ref="A3:B3"/>
    <mergeCell ref="A5:B5"/>
    <mergeCell ref="A6:B6"/>
    <mergeCell ref="A7:B7"/>
    <mergeCell ref="C7:E7"/>
    <mergeCell ref="A4:B4"/>
  </mergeCells>
  <pageMargins left="0.25" right="0.25" top="0.75" bottom="0.75" header="0.3" footer="0.3"/>
  <pageSetup scale="2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AC9AE-6373-8944-97F6-C9C163F6B7D8}">
  <sheetPr>
    <pageSetUpPr fitToPage="1"/>
  </sheetPr>
  <dimension ref="A1:K17"/>
  <sheetViews>
    <sheetView view="pageBreakPreview" zoomScale="60" zoomScaleNormal="93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I14" sqref="I14"/>
    </sheetView>
  </sheetViews>
  <sheetFormatPr baseColWidth="10" defaultColWidth="11.5" defaultRowHeight="13" x14ac:dyDescent="0.2"/>
  <cols>
    <col min="1" max="1" width="16.83203125" style="3" bestFit="1" customWidth="1"/>
    <col min="2" max="2" width="26.1640625" style="3" customWidth="1"/>
    <col min="3" max="3" width="20" style="3" customWidth="1"/>
    <col min="4" max="4" width="16.83203125" style="3" bestFit="1" customWidth="1"/>
    <col min="5" max="5" width="16.33203125" style="3" bestFit="1" customWidth="1"/>
    <col min="6" max="6" width="16.5" style="3" bestFit="1" customWidth="1"/>
    <col min="7" max="7" width="21.6640625" style="3" bestFit="1" customWidth="1"/>
    <col min="8" max="11" width="23.33203125" style="1" customWidth="1"/>
    <col min="12" max="16384" width="11.5" style="1"/>
  </cols>
  <sheetData>
    <row r="1" spans="1:11" ht="121" customHeight="1" x14ac:dyDescent="0.2">
      <c r="A1" s="67" t="s">
        <v>115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1" ht="21.75" customHeight="1" x14ac:dyDescent="0.2">
      <c r="A2" s="53" t="s">
        <v>112</v>
      </c>
      <c r="B2" s="54"/>
      <c r="C2" s="30" t="s">
        <v>113</v>
      </c>
      <c r="D2" s="30"/>
      <c r="E2" s="30"/>
      <c r="F2" s="30"/>
      <c r="G2" s="30"/>
    </row>
    <row r="3" spans="1:11" ht="21.75" customHeight="1" x14ac:dyDescent="0.2">
      <c r="A3" s="57" t="s">
        <v>9</v>
      </c>
      <c r="B3" s="58"/>
      <c r="C3" s="11"/>
      <c r="D3" s="11"/>
      <c r="E3" s="11"/>
      <c r="F3" s="11"/>
      <c r="G3" s="11"/>
      <c r="H3" s="41"/>
      <c r="I3" s="41"/>
      <c r="J3" s="41"/>
      <c r="K3" s="42"/>
    </row>
    <row r="4" spans="1:11" ht="21.75" customHeight="1" x14ac:dyDescent="0.2">
      <c r="A4" s="59" t="s">
        <v>10</v>
      </c>
      <c r="B4" s="60"/>
      <c r="C4" s="26" t="s">
        <v>18</v>
      </c>
      <c r="D4" s="30"/>
      <c r="E4" s="30"/>
      <c r="F4" s="30"/>
      <c r="G4" s="30"/>
      <c r="H4" s="4"/>
      <c r="I4" s="4"/>
      <c r="J4" s="4"/>
      <c r="K4" s="5"/>
    </row>
    <row r="5" spans="1:11" ht="21.75" customHeight="1" x14ac:dyDescent="0.2">
      <c r="A5" s="59" t="s">
        <v>11</v>
      </c>
      <c r="B5" s="60"/>
      <c r="C5" s="26" t="s">
        <v>19</v>
      </c>
      <c r="D5" s="30"/>
      <c r="E5" s="30"/>
      <c r="F5" s="30"/>
      <c r="G5" s="30"/>
      <c r="H5" s="4"/>
      <c r="I5" s="4"/>
      <c r="J5" s="4"/>
      <c r="K5" s="5"/>
    </row>
    <row r="6" spans="1:11" ht="21.75" customHeight="1" x14ac:dyDescent="0.2">
      <c r="A6" s="59" t="s">
        <v>12</v>
      </c>
      <c r="B6" s="60"/>
      <c r="C6" s="26" t="s">
        <v>20</v>
      </c>
      <c r="D6" s="30"/>
      <c r="E6" s="30"/>
      <c r="F6" s="30"/>
      <c r="G6" s="30"/>
      <c r="H6" s="4"/>
      <c r="I6" s="4"/>
      <c r="J6" s="4"/>
      <c r="K6" s="5"/>
    </row>
    <row r="7" spans="1:11" ht="38" customHeight="1" x14ac:dyDescent="0.2">
      <c r="A7" s="61" t="s">
        <v>26</v>
      </c>
      <c r="B7" s="62"/>
      <c r="C7" s="63" t="s">
        <v>27</v>
      </c>
      <c r="D7" s="63"/>
      <c r="E7" s="63"/>
      <c r="F7" s="32"/>
      <c r="G7" s="32"/>
      <c r="H7" s="6"/>
      <c r="I7" s="6"/>
      <c r="J7" s="6"/>
      <c r="K7" s="7"/>
    </row>
    <row r="8" spans="1:11" ht="16" customHeight="1" x14ac:dyDescent="0.2">
      <c r="A8" s="64" t="s">
        <v>76</v>
      </c>
      <c r="B8" s="65"/>
      <c r="C8" s="65"/>
      <c r="D8" s="65"/>
      <c r="E8" s="65"/>
      <c r="F8" s="65"/>
      <c r="G8" s="65"/>
      <c r="H8" s="65"/>
      <c r="I8" s="65"/>
      <c r="J8" s="65"/>
      <c r="K8" s="66"/>
    </row>
    <row r="9" spans="1:11" s="3" customFormat="1" ht="68" x14ac:dyDescent="0.2">
      <c r="A9" s="16"/>
      <c r="B9" s="16" t="s">
        <v>56</v>
      </c>
      <c r="C9" s="16" t="s">
        <v>7</v>
      </c>
      <c r="D9" s="16" t="s">
        <v>6</v>
      </c>
      <c r="E9" s="16" t="s">
        <v>57</v>
      </c>
      <c r="F9" s="16" t="s">
        <v>58</v>
      </c>
      <c r="G9" s="16" t="s">
        <v>111</v>
      </c>
      <c r="H9" s="20" t="s">
        <v>90</v>
      </c>
      <c r="I9" s="20" t="s">
        <v>73</v>
      </c>
      <c r="J9" s="20" t="s">
        <v>74</v>
      </c>
      <c r="K9" s="20" t="s">
        <v>75</v>
      </c>
    </row>
    <row r="10" spans="1:11" s="35" customFormat="1" ht="51" x14ac:dyDescent="0.2">
      <c r="A10" s="21" t="s">
        <v>59</v>
      </c>
      <c r="B10" s="21" t="s">
        <v>29</v>
      </c>
      <c r="C10" s="21" t="s">
        <v>30</v>
      </c>
      <c r="D10" s="21" t="s">
        <v>31</v>
      </c>
      <c r="E10" s="21" t="s">
        <v>32</v>
      </c>
      <c r="F10" s="21" t="s">
        <v>95</v>
      </c>
      <c r="G10" s="44" t="s">
        <v>92</v>
      </c>
      <c r="H10" s="37">
        <v>29940000</v>
      </c>
      <c r="I10" s="37">
        <f>H10</f>
        <v>29940000</v>
      </c>
      <c r="J10" s="37">
        <f>I10</f>
        <v>29940000</v>
      </c>
      <c r="K10" s="37">
        <f>H10-J10</f>
        <v>0</v>
      </c>
    </row>
    <row r="11" spans="1:11" s="35" customFormat="1" ht="51" x14ac:dyDescent="0.2">
      <c r="A11" s="21" t="s">
        <v>89</v>
      </c>
      <c r="B11" s="21" t="s">
        <v>33</v>
      </c>
      <c r="C11" s="21" t="s">
        <v>30</v>
      </c>
      <c r="D11" s="21" t="s">
        <v>34</v>
      </c>
      <c r="E11" s="21" t="s">
        <v>35</v>
      </c>
      <c r="F11" s="21" t="s">
        <v>94</v>
      </c>
      <c r="G11" s="44" t="s">
        <v>104</v>
      </c>
      <c r="H11" s="37">
        <v>19960000</v>
      </c>
      <c r="I11" s="37">
        <f t="shared" ref="I11:I17" si="0">H11</f>
        <v>19960000</v>
      </c>
      <c r="J11" s="37">
        <f t="shared" ref="J11" si="1">I11</f>
        <v>19960000</v>
      </c>
      <c r="K11" s="37">
        <f t="shared" ref="K11" si="2">H11-J11</f>
        <v>0</v>
      </c>
    </row>
    <row r="12" spans="1:11" s="35" customFormat="1" ht="102" x14ac:dyDescent="0.2">
      <c r="A12" s="21" t="s">
        <v>63</v>
      </c>
      <c r="B12" s="21" t="s">
        <v>44</v>
      </c>
      <c r="C12" s="21" t="s">
        <v>45</v>
      </c>
      <c r="D12" s="21" t="s">
        <v>31</v>
      </c>
      <c r="E12" s="21" t="s">
        <v>46</v>
      </c>
      <c r="F12" s="21">
        <v>3214497845</v>
      </c>
      <c r="G12" s="44" t="s">
        <v>93</v>
      </c>
      <c r="H12" s="37">
        <v>123752000</v>
      </c>
      <c r="I12" s="37">
        <f t="shared" si="0"/>
        <v>123752000</v>
      </c>
      <c r="J12" s="37">
        <f t="shared" ref="J12:J17" si="3">I12</f>
        <v>123752000</v>
      </c>
      <c r="K12" s="37">
        <f t="shared" ref="K12:K17" si="4">H12-J12</f>
        <v>0</v>
      </c>
    </row>
    <row r="13" spans="1:11" s="35" customFormat="1" ht="68" x14ac:dyDescent="0.2">
      <c r="A13" s="21" t="s">
        <v>64</v>
      </c>
      <c r="B13" s="21" t="s">
        <v>48</v>
      </c>
      <c r="C13" s="21" t="s">
        <v>47</v>
      </c>
      <c r="D13" s="21" t="s">
        <v>31</v>
      </c>
      <c r="E13" s="21" t="s">
        <v>49</v>
      </c>
      <c r="F13" s="21" t="s">
        <v>50</v>
      </c>
      <c r="G13" s="44" t="s">
        <v>103</v>
      </c>
      <c r="H13" s="37">
        <v>8483000</v>
      </c>
      <c r="I13" s="37">
        <f t="shared" si="0"/>
        <v>8483000</v>
      </c>
      <c r="J13" s="37">
        <f t="shared" si="3"/>
        <v>8483000</v>
      </c>
      <c r="K13" s="37">
        <f t="shared" si="4"/>
        <v>0</v>
      </c>
    </row>
    <row r="14" spans="1:11" s="35" customFormat="1" ht="51" x14ac:dyDescent="0.2">
      <c r="A14" s="21" t="s">
        <v>88</v>
      </c>
      <c r="B14" s="21" t="s">
        <v>51</v>
      </c>
      <c r="C14" s="21">
        <v>1098</v>
      </c>
      <c r="D14" s="21" t="s">
        <v>52</v>
      </c>
      <c r="E14" s="21" t="s">
        <v>53</v>
      </c>
      <c r="F14" s="21">
        <v>3104827822</v>
      </c>
      <c r="G14" s="44" t="s">
        <v>108</v>
      </c>
      <c r="H14" s="37">
        <v>92315000</v>
      </c>
      <c r="I14" s="37">
        <f t="shared" si="0"/>
        <v>92315000</v>
      </c>
      <c r="J14" s="37">
        <f t="shared" si="3"/>
        <v>92315000</v>
      </c>
      <c r="K14" s="37">
        <f t="shared" si="4"/>
        <v>0</v>
      </c>
    </row>
    <row r="15" spans="1:11" s="35" customFormat="1" ht="102" x14ac:dyDescent="0.2">
      <c r="A15" s="21" t="s">
        <v>60</v>
      </c>
      <c r="B15" s="21" t="s">
        <v>37</v>
      </c>
      <c r="C15" s="21" t="s">
        <v>36</v>
      </c>
      <c r="D15" s="21" t="s">
        <v>23</v>
      </c>
      <c r="E15" s="21" t="s">
        <v>38</v>
      </c>
      <c r="F15" s="21">
        <v>3173650894</v>
      </c>
      <c r="G15" s="44" t="s">
        <v>105</v>
      </c>
      <c r="H15" s="37">
        <v>171656000</v>
      </c>
      <c r="I15" s="37">
        <f t="shared" si="0"/>
        <v>171656000</v>
      </c>
      <c r="J15" s="37">
        <f t="shared" si="3"/>
        <v>171656000</v>
      </c>
      <c r="K15" s="37">
        <f t="shared" si="4"/>
        <v>0</v>
      </c>
    </row>
    <row r="16" spans="1:11" s="35" customFormat="1" ht="68" x14ac:dyDescent="0.2">
      <c r="A16" s="21" t="s">
        <v>61</v>
      </c>
      <c r="B16" s="21" t="s">
        <v>22</v>
      </c>
      <c r="C16" s="21" t="s">
        <v>21</v>
      </c>
      <c r="D16" s="21" t="s">
        <v>23</v>
      </c>
      <c r="E16" s="21" t="s">
        <v>24</v>
      </c>
      <c r="F16" s="21">
        <v>3005603269</v>
      </c>
      <c r="G16" s="44" t="s">
        <v>106</v>
      </c>
      <c r="H16" s="37">
        <v>249500000</v>
      </c>
      <c r="I16" s="37">
        <f t="shared" si="0"/>
        <v>249500000</v>
      </c>
      <c r="J16" s="37">
        <f t="shared" si="3"/>
        <v>249500000</v>
      </c>
      <c r="K16" s="37">
        <f t="shared" si="4"/>
        <v>0</v>
      </c>
    </row>
    <row r="17" spans="1:11" s="35" customFormat="1" ht="68" x14ac:dyDescent="0.2">
      <c r="A17" s="21" t="s">
        <v>62</v>
      </c>
      <c r="B17" s="21" t="s">
        <v>40</v>
      </c>
      <c r="C17" s="21" t="s">
        <v>39</v>
      </c>
      <c r="D17" s="21" t="s">
        <v>41</v>
      </c>
      <c r="E17" s="21" t="s">
        <v>42</v>
      </c>
      <c r="F17" s="21" t="s">
        <v>43</v>
      </c>
      <c r="G17" s="44" t="s">
        <v>107</v>
      </c>
      <c r="H17" s="37">
        <v>184630000</v>
      </c>
      <c r="I17" s="37">
        <f t="shared" si="0"/>
        <v>184630000</v>
      </c>
      <c r="J17" s="37">
        <f t="shared" si="3"/>
        <v>184630000</v>
      </c>
      <c r="K17" s="37">
        <f t="shared" si="4"/>
        <v>0</v>
      </c>
    </row>
  </sheetData>
  <autoFilter ref="A9:G14" xr:uid="{00000000-0009-0000-0000-000000000000}"/>
  <mergeCells count="9">
    <mergeCell ref="A7:B7"/>
    <mergeCell ref="C7:E7"/>
    <mergeCell ref="A8:K8"/>
    <mergeCell ref="A1:K1"/>
    <mergeCell ref="A2:B2"/>
    <mergeCell ref="A3:B3"/>
    <mergeCell ref="A4:B4"/>
    <mergeCell ref="A5:B5"/>
    <mergeCell ref="A6:B6"/>
  </mergeCells>
  <pageMargins left="0.25" right="0.25" top="0.75" bottom="0.75" header="0.3" footer="0.3"/>
  <pageSetup scale="5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05373-21B7-3A4B-BA0C-BE59F70BC85C}">
  <sheetPr>
    <pageSetUpPr fitToPage="1"/>
  </sheetPr>
  <dimension ref="A1:Z17"/>
  <sheetViews>
    <sheetView zoomScale="59" zoomScaleNormal="59" workbookViewId="0">
      <pane xSplit="3" ySplit="9" topLeftCell="D16" activePane="bottomRight" state="frozen"/>
      <selection pane="topRight" activeCell="D1" sqref="D1"/>
      <selection pane="bottomLeft" activeCell="A10" sqref="A10"/>
      <selection pane="bottomRight" activeCell="P6" sqref="P6"/>
    </sheetView>
  </sheetViews>
  <sheetFormatPr baseColWidth="10" defaultColWidth="11.5" defaultRowHeight="13" x14ac:dyDescent="0.2"/>
  <cols>
    <col min="1" max="1" width="16.83203125" style="3" bestFit="1" customWidth="1"/>
    <col min="2" max="2" width="26.1640625" style="3" customWidth="1"/>
    <col min="3" max="3" width="16.33203125" style="3" bestFit="1" customWidth="1"/>
    <col min="4" max="4" width="16.83203125" style="3" bestFit="1" customWidth="1"/>
    <col min="5" max="5" width="16.33203125" style="3" bestFit="1" customWidth="1"/>
    <col min="6" max="6" width="16.5" style="3" bestFit="1" customWidth="1"/>
    <col min="7" max="7" width="21.6640625" style="3" bestFit="1" customWidth="1"/>
    <col min="8" max="8" width="20.83203125" style="1" customWidth="1"/>
    <col min="9" max="9" width="11.5" style="1"/>
    <col min="10" max="10" width="16.1640625" style="1" bestFit="1" customWidth="1"/>
    <col min="11" max="11" width="13" style="1" customWidth="1"/>
    <col min="12" max="12" width="12.83203125" style="1" bestFit="1" customWidth="1"/>
    <col min="13" max="13" width="14.5" style="1" bestFit="1" customWidth="1"/>
    <col min="14" max="14" width="19" style="1" customWidth="1"/>
    <col min="15" max="15" width="35.83203125" style="1" customWidth="1"/>
    <col min="16" max="16" width="15.5" style="1" customWidth="1"/>
    <col min="17" max="17" width="16.6640625" style="1" customWidth="1"/>
    <col min="18" max="20" width="11.5" style="1"/>
    <col min="21" max="21" width="13.6640625" style="1" customWidth="1"/>
    <col min="22" max="22" width="15.6640625" style="1" bestFit="1" customWidth="1"/>
    <col min="23" max="24" width="13.6640625" style="1" customWidth="1"/>
    <col min="25" max="25" width="20.33203125" style="1" customWidth="1"/>
    <col min="26" max="26" width="16.33203125" style="1" customWidth="1"/>
    <col min="27" max="16384" width="11.5" style="1"/>
  </cols>
  <sheetData>
    <row r="1" spans="1:26" ht="121" customHeight="1" x14ac:dyDescent="0.2">
      <c r="A1" s="50" t="s">
        <v>116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2"/>
    </row>
    <row r="2" spans="1:26" ht="21.75" customHeight="1" x14ac:dyDescent="0.2">
      <c r="A2" s="53" t="s">
        <v>112</v>
      </c>
      <c r="B2" s="54"/>
      <c r="C2" s="30" t="s">
        <v>113</v>
      </c>
      <c r="D2" s="30"/>
      <c r="E2" s="30"/>
      <c r="F2" s="30"/>
      <c r="G2" s="30"/>
    </row>
    <row r="3" spans="1:26" ht="21.75" customHeight="1" x14ac:dyDescent="0.2">
      <c r="A3" s="57" t="s">
        <v>9</v>
      </c>
      <c r="B3" s="58"/>
      <c r="C3" s="11"/>
      <c r="D3" s="11"/>
      <c r="E3" s="11"/>
      <c r="F3" s="11"/>
      <c r="G3" s="1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2"/>
    </row>
    <row r="4" spans="1:26" ht="21.75" customHeight="1" x14ac:dyDescent="0.2">
      <c r="A4" s="59" t="s">
        <v>10</v>
      </c>
      <c r="B4" s="60"/>
      <c r="C4" s="26" t="s">
        <v>18</v>
      </c>
      <c r="D4" s="30"/>
      <c r="E4" s="30"/>
      <c r="F4" s="30"/>
      <c r="G4" s="30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5"/>
    </row>
    <row r="5" spans="1:26" ht="21.75" customHeight="1" x14ac:dyDescent="0.2">
      <c r="A5" s="59" t="s">
        <v>11</v>
      </c>
      <c r="B5" s="60"/>
      <c r="C5" s="26" t="s">
        <v>19</v>
      </c>
      <c r="D5" s="30"/>
      <c r="E5" s="30"/>
      <c r="F5" s="30"/>
      <c r="G5" s="30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</row>
    <row r="6" spans="1:26" ht="21.75" customHeight="1" x14ac:dyDescent="0.2">
      <c r="A6" s="59" t="s">
        <v>12</v>
      </c>
      <c r="B6" s="60"/>
      <c r="C6" s="26" t="s">
        <v>20</v>
      </c>
      <c r="D6" s="30"/>
      <c r="E6" s="30"/>
      <c r="F6" s="30"/>
      <c r="G6" s="30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5"/>
    </row>
    <row r="7" spans="1:26" ht="38" customHeight="1" x14ac:dyDescent="0.2">
      <c r="A7" s="61" t="s">
        <v>26</v>
      </c>
      <c r="B7" s="62"/>
      <c r="C7" s="63" t="s">
        <v>27</v>
      </c>
      <c r="D7" s="63"/>
      <c r="E7" s="63"/>
      <c r="F7" s="32"/>
      <c r="G7" s="32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7"/>
    </row>
    <row r="8" spans="1:26" ht="16" customHeight="1" x14ac:dyDescent="0.2">
      <c r="A8" s="64" t="s">
        <v>77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</row>
    <row r="9" spans="1:26" s="3" customFormat="1" ht="102" x14ac:dyDescent="0.2">
      <c r="A9" s="16"/>
      <c r="B9" s="16" t="s">
        <v>56</v>
      </c>
      <c r="C9" s="16" t="s">
        <v>7</v>
      </c>
      <c r="D9" s="16" t="s">
        <v>6</v>
      </c>
      <c r="E9" s="16" t="s">
        <v>57</v>
      </c>
      <c r="F9" s="16" t="s">
        <v>58</v>
      </c>
      <c r="G9" s="16" t="s">
        <v>111</v>
      </c>
      <c r="H9" s="20" t="s">
        <v>91</v>
      </c>
      <c r="I9" s="20" t="s">
        <v>13</v>
      </c>
      <c r="J9" s="20" t="s">
        <v>78</v>
      </c>
      <c r="K9" s="20" t="s">
        <v>79</v>
      </c>
      <c r="L9" s="16" t="s">
        <v>114</v>
      </c>
      <c r="M9" s="16" t="s">
        <v>80</v>
      </c>
      <c r="N9" s="16" t="s">
        <v>81</v>
      </c>
      <c r="O9" s="16" t="s">
        <v>82</v>
      </c>
      <c r="P9" s="16" t="s">
        <v>83</v>
      </c>
      <c r="Q9" s="16" t="s">
        <v>16</v>
      </c>
      <c r="R9" s="16" t="s">
        <v>67</v>
      </c>
      <c r="S9" s="16" t="s">
        <v>68</v>
      </c>
      <c r="T9" s="16" t="s">
        <v>84</v>
      </c>
      <c r="U9" s="18" t="s">
        <v>3</v>
      </c>
      <c r="V9" s="19" t="s">
        <v>2</v>
      </c>
      <c r="W9" s="18" t="s">
        <v>1</v>
      </c>
      <c r="X9" s="20" t="s">
        <v>0</v>
      </c>
      <c r="Y9" s="20" t="s">
        <v>86</v>
      </c>
      <c r="Z9" s="20" t="s">
        <v>85</v>
      </c>
    </row>
    <row r="10" spans="1:26" s="35" customFormat="1" ht="51" x14ac:dyDescent="0.2">
      <c r="A10" s="21" t="s">
        <v>59</v>
      </c>
      <c r="B10" s="21" t="s">
        <v>29</v>
      </c>
      <c r="C10" s="21" t="s">
        <v>30</v>
      </c>
      <c r="D10" s="21" t="s">
        <v>31</v>
      </c>
      <c r="E10" s="21" t="s">
        <v>32</v>
      </c>
      <c r="F10" s="21" t="s">
        <v>95</v>
      </c>
      <c r="G10" s="44" t="s">
        <v>92</v>
      </c>
      <c r="H10" s="37">
        <v>29940000</v>
      </c>
      <c r="I10" s="33">
        <v>43969</v>
      </c>
      <c r="J10" s="21" t="s">
        <v>32</v>
      </c>
      <c r="K10" s="21" t="s">
        <v>31</v>
      </c>
      <c r="L10" s="43" t="s">
        <v>96</v>
      </c>
      <c r="M10" s="34">
        <v>91078144</v>
      </c>
      <c r="N10" s="22" t="s">
        <v>17</v>
      </c>
      <c r="O10" s="28" t="s">
        <v>54</v>
      </c>
      <c r="P10" s="29">
        <v>60</v>
      </c>
      <c r="Q10" s="29">
        <v>60</v>
      </c>
      <c r="R10" s="21">
        <v>101</v>
      </c>
      <c r="S10" s="21">
        <v>366</v>
      </c>
      <c r="T10" s="49">
        <v>43983</v>
      </c>
      <c r="U10" s="23">
        <v>499000</v>
      </c>
      <c r="V10" s="38">
        <f>Q10*U10</f>
        <v>29940000</v>
      </c>
      <c r="W10" s="25">
        <v>0</v>
      </c>
      <c r="X10" s="38">
        <f>V10*W10</f>
        <v>0</v>
      </c>
      <c r="Y10" s="38">
        <f>V10+X10</f>
        <v>29940000</v>
      </c>
      <c r="Z10" s="37">
        <f>H10-Y10</f>
        <v>0</v>
      </c>
    </row>
    <row r="11" spans="1:26" s="35" customFormat="1" ht="51" x14ac:dyDescent="0.2">
      <c r="A11" s="21" t="s">
        <v>89</v>
      </c>
      <c r="B11" s="21" t="s">
        <v>33</v>
      </c>
      <c r="C11" s="21" t="s">
        <v>30</v>
      </c>
      <c r="D11" s="21" t="s">
        <v>34</v>
      </c>
      <c r="E11" s="21" t="s">
        <v>35</v>
      </c>
      <c r="F11" s="21" t="s">
        <v>94</v>
      </c>
      <c r="G11" s="44" t="s">
        <v>104</v>
      </c>
      <c r="H11" s="37">
        <v>19960000</v>
      </c>
      <c r="I11" s="33">
        <v>43969</v>
      </c>
      <c r="J11" s="21" t="s">
        <v>35</v>
      </c>
      <c r="K11" s="21" t="s">
        <v>34</v>
      </c>
      <c r="L11" s="43" t="s">
        <v>99</v>
      </c>
      <c r="M11" s="34">
        <v>35376506</v>
      </c>
      <c r="N11" s="22" t="s">
        <v>17</v>
      </c>
      <c r="O11" s="28" t="s">
        <v>54</v>
      </c>
      <c r="P11" s="29">
        <v>40</v>
      </c>
      <c r="Q11" s="29">
        <v>40</v>
      </c>
      <c r="R11" s="29">
        <v>105</v>
      </c>
      <c r="S11" s="29">
        <v>366</v>
      </c>
      <c r="T11" s="49">
        <v>43983</v>
      </c>
      <c r="U11" s="23">
        <v>499000</v>
      </c>
      <c r="V11" s="38">
        <f t="shared" ref="V11" si="0">Q11*U11</f>
        <v>19960000</v>
      </c>
      <c r="W11" s="25">
        <v>0</v>
      </c>
      <c r="X11" s="38">
        <f t="shared" ref="X11" si="1">V11*W11</f>
        <v>0</v>
      </c>
      <c r="Y11" s="38">
        <f t="shared" ref="Y11" si="2">V11+X11</f>
        <v>19960000</v>
      </c>
      <c r="Z11" s="37">
        <f t="shared" ref="Z11" si="3">H11-Y11</f>
        <v>0</v>
      </c>
    </row>
    <row r="12" spans="1:26" s="35" customFormat="1" ht="136" x14ac:dyDescent="0.2">
      <c r="A12" s="21" t="s">
        <v>63</v>
      </c>
      <c r="B12" s="21" t="s">
        <v>44</v>
      </c>
      <c r="C12" s="21" t="s">
        <v>45</v>
      </c>
      <c r="D12" s="21" t="s">
        <v>31</v>
      </c>
      <c r="E12" s="21" t="s">
        <v>46</v>
      </c>
      <c r="F12" s="21">
        <v>3214497845</v>
      </c>
      <c r="G12" s="44" t="s">
        <v>93</v>
      </c>
      <c r="H12" s="37">
        <v>123752000</v>
      </c>
      <c r="I12" s="33">
        <v>43969</v>
      </c>
      <c r="J12" s="21" t="s">
        <v>46</v>
      </c>
      <c r="K12" s="21" t="s">
        <v>31</v>
      </c>
      <c r="L12" s="43" t="s">
        <v>97</v>
      </c>
      <c r="M12" s="34">
        <v>1053331191</v>
      </c>
      <c r="N12" s="22" t="s">
        <v>17</v>
      </c>
      <c r="O12" s="28" t="s">
        <v>54</v>
      </c>
      <c r="P12" s="29">
        <v>248</v>
      </c>
      <c r="Q12" s="29">
        <v>248</v>
      </c>
      <c r="R12" s="29">
        <v>102</v>
      </c>
      <c r="S12" s="29">
        <v>367</v>
      </c>
      <c r="T12" s="49">
        <v>43983</v>
      </c>
      <c r="U12" s="23">
        <v>499000</v>
      </c>
      <c r="V12" s="38">
        <f t="shared" ref="V12:V17" si="4">Q12*U12</f>
        <v>123752000</v>
      </c>
      <c r="W12" s="25">
        <v>0</v>
      </c>
      <c r="X12" s="38">
        <f t="shared" ref="X12:X17" si="5">V12*W12</f>
        <v>0</v>
      </c>
      <c r="Y12" s="38">
        <f t="shared" ref="Y12:Y17" si="6">V12+X12</f>
        <v>123752000</v>
      </c>
      <c r="Z12" s="37">
        <f t="shared" ref="Z12:Z17" si="7">H12-Y12</f>
        <v>0</v>
      </c>
    </row>
    <row r="13" spans="1:26" s="35" customFormat="1" ht="68" x14ac:dyDescent="0.2">
      <c r="A13" s="21" t="s">
        <v>64</v>
      </c>
      <c r="B13" s="21" t="s">
        <v>48</v>
      </c>
      <c r="C13" s="21" t="s">
        <v>47</v>
      </c>
      <c r="D13" s="21" t="s">
        <v>31</v>
      </c>
      <c r="E13" s="21" t="s">
        <v>49</v>
      </c>
      <c r="F13" s="21" t="s">
        <v>50</v>
      </c>
      <c r="G13" s="44" t="s">
        <v>103</v>
      </c>
      <c r="H13" s="37">
        <v>8483000</v>
      </c>
      <c r="I13" s="33">
        <v>43969</v>
      </c>
      <c r="J13" s="21" t="s">
        <v>49</v>
      </c>
      <c r="K13" s="21" t="s">
        <v>31</v>
      </c>
      <c r="L13" s="43" t="s">
        <v>98</v>
      </c>
      <c r="M13" s="34">
        <v>31305254</v>
      </c>
      <c r="N13" s="22" t="s">
        <v>17</v>
      </c>
      <c r="O13" s="28" t="s">
        <v>54</v>
      </c>
      <c r="P13" s="29">
        <v>17</v>
      </c>
      <c r="Q13" s="29">
        <v>17</v>
      </c>
      <c r="R13" s="29">
        <v>103</v>
      </c>
      <c r="S13" s="29">
        <v>368</v>
      </c>
      <c r="T13" s="49">
        <v>43983</v>
      </c>
      <c r="U13" s="23">
        <v>499000</v>
      </c>
      <c r="V13" s="38">
        <f t="shared" si="4"/>
        <v>8483000</v>
      </c>
      <c r="W13" s="25">
        <v>0</v>
      </c>
      <c r="X13" s="38">
        <f t="shared" si="5"/>
        <v>0</v>
      </c>
      <c r="Y13" s="38">
        <f t="shared" si="6"/>
        <v>8483000</v>
      </c>
      <c r="Z13" s="37">
        <f t="shared" si="7"/>
        <v>0</v>
      </c>
    </row>
    <row r="14" spans="1:26" s="35" customFormat="1" ht="68" x14ac:dyDescent="0.2">
      <c r="A14" s="21" t="s">
        <v>88</v>
      </c>
      <c r="B14" s="21" t="s">
        <v>51</v>
      </c>
      <c r="C14" s="21">
        <v>1098</v>
      </c>
      <c r="D14" s="21" t="s">
        <v>52</v>
      </c>
      <c r="E14" s="21" t="s">
        <v>53</v>
      </c>
      <c r="F14" s="21">
        <v>3104827822</v>
      </c>
      <c r="G14" s="44" t="s">
        <v>108</v>
      </c>
      <c r="H14" s="37">
        <v>92315000</v>
      </c>
      <c r="I14" s="33">
        <v>43969</v>
      </c>
      <c r="J14" s="21" t="s">
        <v>53</v>
      </c>
      <c r="K14" s="21" t="s">
        <v>52</v>
      </c>
      <c r="L14" s="43" t="s">
        <v>109</v>
      </c>
      <c r="M14" s="34">
        <v>1024461786</v>
      </c>
      <c r="N14" s="22" t="s">
        <v>17</v>
      </c>
      <c r="O14" s="28" t="s">
        <v>54</v>
      </c>
      <c r="P14" s="29">
        <v>185</v>
      </c>
      <c r="Q14" s="29">
        <v>185</v>
      </c>
      <c r="R14" s="29">
        <v>104</v>
      </c>
      <c r="S14" s="29">
        <v>369</v>
      </c>
      <c r="T14" s="49">
        <v>43983</v>
      </c>
      <c r="U14" s="23">
        <v>499000</v>
      </c>
      <c r="V14" s="38">
        <f t="shared" si="4"/>
        <v>92315000</v>
      </c>
      <c r="W14" s="25">
        <v>0</v>
      </c>
      <c r="X14" s="38">
        <f t="shared" si="5"/>
        <v>0</v>
      </c>
      <c r="Y14" s="38">
        <f t="shared" si="6"/>
        <v>92315000</v>
      </c>
      <c r="Z14" s="37">
        <f t="shared" si="7"/>
        <v>0</v>
      </c>
    </row>
    <row r="15" spans="1:26" s="35" customFormat="1" ht="119" x14ac:dyDescent="0.2">
      <c r="A15" s="21" t="s">
        <v>60</v>
      </c>
      <c r="B15" s="21" t="s">
        <v>37</v>
      </c>
      <c r="C15" s="21" t="s">
        <v>36</v>
      </c>
      <c r="D15" s="21" t="s">
        <v>23</v>
      </c>
      <c r="E15" s="21" t="s">
        <v>38</v>
      </c>
      <c r="F15" s="21">
        <v>3173650894</v>
      </c>
      <c r="G15" s="44" t="s">
        <v>105</v>
      </c>
      <c r="H15" s="37">
        <v>171656000</v>
      </c>
      <c r="I15" s="33">
        <v>43969</v>
      </c>
      <c r="J15" s="21" t="s">
        <v>38</v>
      </c>
      <c r="K15" s="21" t="s">
        <v>23</v>
      </c>
      <c r="L15" s="43" t="s">
        <v>100</v>
      </c>
      <c r="M15" s="34">
        <v>79711351</v>
      </c>
      <c r="N15" s="22" t="s">
        <v>17</v>
      </c>
      <c r="O15" s="28" t="s">
        <v>54</v>
      </c>
      <c r="P15" s="29">
        <v>344</v>
      </c>
      <c r="Q15" s="29">
        <v>344</v>
      </c>
      <c r="R15" s="29">
        <v>106</v>
      </c>
      <c r="S15" s="29">
        <v>370</v>
      </c>
      <c r="T15" s="49">
        <v>43983</v>
      </c>
      <c r="U15" s="23">
        <v>499000</v>
      </c>
      <c r="V15" s="38">
        <f t="shared" si="4"/>
        <v>171656000</v>
      </c>
      <c r="W15" s="25">
        <v>0</v>
      </c>
      <c r="X15" s="38">
        <f t="shared" si="5"/>
        <v>0</v>
      </c>
      <c r="Y15" s="38">
        <f t="shared" si="6"/>
        <v>171656000</v>
      </c>
      <c r="Z15" s="37">
        <f t="shared" si="7"/>
        <v>0</v>
      </c>
    </row>
    <row r="16" spans="1:26" s="35" customFormat="1" ht="68" x14ac:dyDescent="0.2">
      <c r="A16" s="21" t="s">
        <v>61</v>
      </c>
      <c r="B16" s="21" t="s">
        <v>22</v>
      </c>
      <c r="C16" s="21" t="s">
        <v>21</v>
      </c>
      <c r="D16" s="21" t="s">
        <v>23</v>
      </c>
      <c r="E16" s="21" t="s">
        <v>24</v>
      </c>
      <c r="F16" s="21">
        <v>3005603269</v>
      </c>
      <c r="G16" s="44" t="s">
        <v>106</v>
      </c>
      <c r="H16" s="37">
        <v>249500000</v>
      </c>
      <c r="I16" s="33">
        <v>43970</v>
      </c>
      <c r="J16" s="21" t="s">
        <v>24</v>
      </c>
      <c r="K16" s="21" t="s">
        <v>23</v>
      </c>
      <c r="L16" s="43" t="s">
        <v>101</v>
      </c>
      <c r="M16" s="34">
        <v>79517942</v>
      </c>
      <c r="N16" s="22" t="s">
        <v>17</v>
      </c>
      <c r="O16" s="28" t="s">
        <v>54</v>
      </c>
      <c r="P16" s="29">
        <v>500</v>
      </c>
      <c r="Q16" s="29">
        <v>500</v>
      </c>
      <c r="R16" s="29">
        <v>107</v>
      </c>
      <c r="S16" s="29">
        <v>371</v>
      </c>
      <c r="T16" s="49">
        <v>43983</v>
      </c>
      <c r="U16" s="23">
        <v>499000</v>
      </c>
      <c r="V16" s="38">
        <f t="shared" si="4"/>
        <v>249500000</v>
      </c>
      <c r="W16" s="25">
        <v>0</v>
      </c>
      <c r="X16" s="38">
        <f t="shared" si="5"/>
        <v>0</v>
      </c>
      <c r="Y16" s="38">
        <f t="shared" si="6"/>
        <v>249500000</v>
      </c>
      <c r="Z16" s="37">
        <f t="shared" si="7"/>
        <v>0</v>
      </c>
    </row>
    <row r="17" spans="1:26" s="35" customFormat="1" ht="85" x14ac:dyDescent="0.2">
      <c r="A17" s="21" t="s">
        <v>62</v>
      </c>
      <c r="B17" s="21" t="s">
        <v>40</v>
      </c>
      <c r="C17" s="21" t="s">
        <v>39</v>
      </c>
      <c r="D17" s="21" t="s">
        <v>41</v>
      </c>
      <c r="E17" s="21" t="s">
        <v>42</v>
      </c>
      <c r="F17" s="21" t="s">
        <v>43</v>
      </c>
      <c r="G17" s="44" t="s">
        <v>107</v>
      </c>
      <c r="H17" s="37">
        <v>184630000</v>
      </c>
      <c r="I17" s="33">
        <v>43970</v>
      </c>
      <c r="J17" s="21" t="s">
        <v>42</v>
      </c>
      <c r="K17" s="21" t="s">
        <v>41</v>
      </c>
      <c r="L17" s="43" t="s">
        <v>110</v>
      </c>
      <c r="M17" s="34">
        <v>1052084590</v>
      </c>
      <c r="N17" s="22" t="s">
        <v>17</v>
      </c>
      <c r="O17" s="28" t="s">
        <v>54</v>
      </c>
      <c r="P17" s="29">
        <v>370</v>
      </c>
      <c r="Q17" s="29">
        <v>370</v>
      </c>
      <c r="R17" s="29">
        <v>108</v>
      </c>
      <c r="S17" s="29">
        <v>372</v>
      </c>
      <c r="T17" s="49">
        <v>43983</v>
      </c>
      <c r="U17" s="23">
        <v>499000</v>
      </c>
      <c r="V17" s="38">
        <f t="shared" si="4"/>
        <v>184630000</v>
      </c>
      <c r="W17" s="25">
        <v>0</v>
      </c>
      <c r="X17" s="38">
        <f t="shared" si="5"/>
        <v>0</v>
      </c>
      <c r="Y17" s="38">
        <f t="shared" si="6"/>
        <v>184630000</v>
      </c>
      <c r="Z17" s="37">
        <f t="shared" si="7"/>
        <v>0</v>
      </c>
    </row>
  </sheetData>
  <autoFilter ref="A9:G14" xr:uid="{00000000-0009-0000-0000-000000000000}"/>
  <mergeCells count="9">
    <mergeCell ref="A7:B7"/>
    <mergeCell ref="C7:E7"/>
    <mergeCell ref="A8:Z8"/>
    <mergeCell ref="A1:Z1"/>
    <mergeCell ref="A2:B2"/>
    <mergeCell ref="A3:B3"/>
    <mergeCell ref="A4:B4"/>
    <mergeCell ref="A5:B5"/>
    <mergeCell ref="A6:B6"/>
  </mergeCells>
  <pageMargins left="0.25" right="0.25" top="0.75" bottom="0.75" header="0.3" footer="0.3"/>
  <pageSetup scale="2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CONTROL BIENES ENTREGADOS</vt:lpstr>
      <vt:lpstr>ACAPITE A) INFORME RESUMEN</vt:lpstr>
      <vt:lpstr>ACAPITE B) INFORME DETALLADO</vt:lpstr>
      <vt:lpstr>'ACAPITE A) INFORME RESUMEN'!Área_de_impresión</vt:lpstr>
      <vt:lpstr>'ACAPITE B) INFORME DETALLADO'!Área_de_impresión</vt:lpstr>
      <vt:lpstr>'CONTROL BIENES ENTREGADOS'!Área_de_impresión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 Alejandra Cavanzo Obando</dc:creator>
  <cp:lastModifiedBy>Microsoft Office User</cp:lastModifiedBy>
  <cp:lastPrinted>2020-05-15T15:17:09Z</cp:lastPrinted>
  <dcterms:created xsi:type="dcterms:W3CDTF">2018-07-13T22:18:48Z</dcterms:created>
  <dcterms:modified xsi:type="dcterms:W3CDTF">2020-07-03T17:42:43Z</dcterms:modified>
</cp:coreProperties>
</file>