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 activeTab="2"/>
  </bookViews>
  <sheets>
    <sheet name="Hoja1" sheetId="4" r:id="rId1"/>
    <sheet name="ok" sheetId="5" r:id="rId2"/>
    <sheet name="ok (2)" sheetId="6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5"/>
  <c r="J6" s="1"/>
  <c r="I7"/>
  <c r="J7" s="1"/>
  <c r="I8"/>
  <c r="J8" s="1"/>
  <c r="I9"/>
  <c r="J9" s="1"/>
  <c r="I10"/>
  <c r="J10" s="1"/>
  <c r="I11"/>
  <c r="I12"/>
  <c r="I5"/>
  <c r="J5" s="1"/>
  <c r="J16" l="1"/>
  <c r="J17" s="1"/>
  <c r="G16"/>
  <c r="AN23" i="4"/>
  <c r="L28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I16" i="5" l="1"/>
  <c r="J18" l="1"/>
</calcChain>
</file>

<file path=xl/sharedStrings.xml><?xml version="1.0" encoding="utf-8"?>
<sst xmlns="http://schemas.openxmlformats.org/spreadsheetml/2006/main" count="143" uniqueCount="65">
  <si>
    <t xml:space="preserve">ITEM </t>
  </si>
  <si>
    <t xml:space="preserve">DESCRIPCION </t>
  </si>
  <si>
    <t>CANT</t>
  </si>
  <si>
    <t>V/NETO</t>
  </si>
  <si>
    <t xml:space="preserve">VALOR TOTAL </t>
  </si>
  <si>
    <t xml:space="preserve">15 dias </t>
  </si>
  <si>
    <t xml:space="preserve">TIEMPO DE ENTREGA </t>
  </si>
  <si>
    <t>N/A</t>
  </si>
  <si>
    <t>SUBTOTAL</t>
  </si>
  <si>
    <t xml:space="preserve">TIEMPO DE GARANTIA </t>
  </si>
  <si>
    <t xml:space="preserve">IVA </t>
  </si>
  <si>
    <t xml:space="preserve">CONDICIONES DE PAGO </t>
  </si>
  <si>
    <r>
      <rPr>
        <sz val="10"/>
        <color theme="1"/>
        <rFont val="Calibri"/>
        <family val="2"/>
        <scheme val="minor"/>
      </rPr>
      <t>Estimado cliente: si tiene alguna duda, no dude en comunicarse con nosotros.         CELULAR 3052222226</t>
    </r>
    <r>
      <rPr>
        <sz val="11"/>
        <color theme="1"/>
        <rFont val="Calibri"/>
        <family val="2"/>
        <scheme val="minor"/>
      </rPr>
      <t xml:space="preserve"> </t>
    </r>
  </si>
  <si>
    <t>TOTAL</t>
  </si>
  <si>
    <t xml:space="preserve">CARACTERISTICAS DEL EVENTO </t>
  </si>
  <si>
    <t xml:space="preserve">TU IMAGEN ES TU MAYOR ACTIVO </t>
  </si>
  <si>
    <t>ALMUERZO O CEN APREMIUM ( arroz blanco, solomo 200 gr, en reduccion al vino, banano en tocineta, ensaladade zuccini, copa de vino o jugo natural y postre de guanabana.)</t>
  </si>
  <si>
    <t>ALMUERZO O CENA PREMIUM ( Cazuela de pollo, (mix de tocineta y verdura, pollo, piña en rodajas, fosforitos de papa.) pan frances, copa de vino o jugo de fruta natural, y postre cemido de guayaba).</t>
  </si>
  <si>
    <t>ALMUERZO O CENA PREMIUM ( Arroz al perejil, rollitos de pollo con tocineta, queso y espinaca, papas en salsa de queso, ensalada primavera, copa de vino o jugo natural, postre de milo).</t>
  </si>
  <si>
    <t>ALMUERZO O CENA PREMIUM ( montadito de anca, arroz, palitos de papa, ensalada fresca, copa de vino o fruta natural, postre de brownie con helado).</t>
  </si>
  <si>
    <t>DESAYUNO PREMIUM (Fruta, pan croisant, rollo de queso colby jack y jamon koller y bebida caliente).</t>
  </si>
  <si>
    <t>REFRIGERIO ( Jugo tetra pack de 200 ml y sandwich de jamon y queso).</t>
  </si>
  <si>
    <t>REFRIGERIO ( arroz con leche).</t>
  </si>
  <si>
    <t>sonido basico</t>
  </si>
  <si>
    <t>video beam para eventos</t>
  </si>
  <si>
    <t>flores (valor unitario rosas)</t>
  </si>
  <si>
    <t>tarjeta personalizada</t>
  </si>
  <si>
    <t>ALMUERZO O CENA PREMIUM (arroz con almendras, carne de cerdo 200gr en salsa de uchivas, papas en finas hierbas, ensalada fresca, copa de vino o jugo natural y postre de limon).</t>
  </si>
  <si>
    <t>DESAYUNO PREMIUM ( Fruta, pan frances, mermelada, queso crema y mantequilla, tajada de queso blanco y bebida caliente).</t>
  </si>
  <si>
    <t>REFRIGERIO (Bebida lactea 200cc (leche, avena o yoguth) y  producto de panaderia), (quesadilla, cañas, torta negra o mojicon).</t>
  </si>
  <si>
    <t>REFRIGERIO ( Porcion de fruta (piña, papaya y banano).</t>
  </si>
  <si>
    <t>DESAYUNO PREMIUM ( Jugo de mandarina, sandwich de pollo y champiñones, bebida caliente).</t>
  </si>
  <si>
    <t>DESAYUNO PREMIUM (Crepe de fruta, bebida caliente, y almojabana).</t>
  </si>
  <si>
    <t xml:space="preserve">Grupo musical </t>
  </si>
  <si>
    <t>Mesero hora</t>
  </si>
  <si>
    <t>MARKETING AGENCY</t>
  </si>
  <si>
    <t xml:space="preserve">CONEXIÓN </t>
  </si>
  <si>
    <t>CERRITOS D SAS</t>
  </si>
  <si>
    <t>ALMUERZO O CENAPREMIUM ( arroz blanco, solomo 200 gr, en reduccion al vino, banano en tocineta, ensaladade zuccini, copa de vino o jugo natural y postre de guanabana.)</t>
  </si>
  <si>
    <t>TOTAL PROYECTADO</t>
  </si>
  <si>
    <t>VALOR PROMEDIO UNITARIO</t>
  </si>
  <si>
    <t>CONCEPTO</t>
  </si>
  <si>
    <t>OPCION</t>
  </si>
  <si>
    <t>ALMUERZO</t>
  </si>
  <si>
    <t>DESAYUNO</t>
  </si>
  <si>
    <t>SUB TOTAL</t>
  </si>
  <si>
    <t>IVA</t>
  </si>
  <si>
    <t>CANT APROX</t>
  </si>
  <si>
    <t>REFRIGERIO</t>
  </si>
  <si>
    <t xml:space="preserve">JUGO DE TEMPORADA, PLATO DE FRUTA, HUEVOS REVUELTOS (MAIZITOS, JAMON Y QUESO O CHAMPIÑONES), MINI CROISSANT, MINI AREPA, QUESO, CHOCOLATE O CAFÉ CON LECHE. </t>
  </si>
  <si>
    <t>ENTRADA, DOS PROTEINAS, UNA GUARNICIÓN, UNA ENSALADA, POSTRE Y JUGO</t>
  </si>
  <si>
    <t>ENTRADA, UNA PROTEINA, UNA GUARNICIÓN, UNA ENSALADA, POSTRE Y JUGO</t>
  </si>
  <si>
    <t xml:space="preserve">REFRIGERIO COMPLETO </t>
  </si>
  <si>
    <t>REFREGERIO SENCILLO</t>
  </si>
  <si>
    <t xml:space="preserve">Mesero </t>
  </si>
  <si>
    <t>tiempo completo</t>
  </si>
  <si>
    <t>medio tiempo</t>
  </si>
  <si>
    <t>Medio tiempo</t>
  </si>
  <si>
    <t>V/UNITARIO VARUNA</t>
  </si>
  <si>
    <t>V/UNITARIO HOTELES DE CONVENIENCIA</t>
  </si>
  <si>
    <t>JUGO DE TEMPORADA, SANDWICH DE POLLO Y CHAMPIÑONES, BEBIDA CALIENTE</t>
  </si>
  <si>
    <t>Salón para evento</t>
  </si>
  <si>
    <t>VALOR UNITARIO</t>
  </si>
  <si>
    <t xml:space="preserve">SERVICIOS REQUERIDOS </t>
  </si>
  <si>
    <t>FORMATO PROPUESTA ECONOMICA
INV-MC-002-2025</t>
  </si>
</sst>
</file>

<file path=xl/styles.xml><?xml version="1.0" encoding="utf-8"?>
<styleSheet xmlns="http://schemas.openxmlformats.org/spreadsheetml/2006/main">
  <numFmts count="5">
    <numFmt numFmtId="164" formatCode="_(&quot;$&quot;\ * #,##0.00_);_(&quot;$&quot;\ * \(#,##0.00\);_(&quot;$&quot;\ * &quot;-&quot;??_);_(@_)"/>
    <numFmt numFmtId="165" formatCode="_-[$$-240A]\ * #,##0_ ;_-[$$-240A]\ * \-#,##0\ ;_-[$$-240A]\ * &quot;-&quot;??_ ;_-@_ "/>
    <numFmt numFmtId="166" formatCode="_(&quot;$&quot;\ * #,##0_);_(&quot;$&quot;\ * \(#,##0\);_(&quot;$&quot;\ * &quot;-&quot;??_);_(@_)"/>
    <numFmt numFmtId="167" formatCode="_-[$$-240A]\ * #,##0.00000_ ;_-[$$-240A]\ * \-#,##0.00000\ ;_-[$$-240A]\ * &quot;-&quot;??_ ;_-@_ "/>
    <numFmt numFmtId="168" formatCode="_-[$$-240A]\ * #,##0.00_-;\-[$$-240A]\ * #,##0.00_-;_-[$$-240A]\ * &quot;-&quot;??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1" applyAlignment="1" applyProtection="1"/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left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wrapText="1"/>
    </xf>
    <xf numFmtId="165" fontId="1" fillId="0" borderId="1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165" fontId="0" fillId="0" borderId="0" xfId="0" applyNumberFormat="1"/>
    <xf numFmtId="167" fontId="0" fillId="0" borderId="0" xfId="0" applyNumberFormat="1"/>
    <xf numFmtId="0" fontId="0" fillId="0" borderId="1" xfId="0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6" xfId="0" applyFont="1" applyBorder="1" applyAlignment="1">
      <alignment horizontal="center"/>
    </xf>
    <xf numFmtId="0" fontId="6" fillId="0" borderId="16" xfId="0" applyFont="1" applyBorder="1"/>
    <xf numFmtId="165" fontId="7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168" fontId="7" fillId="0" borderId="6" xfId="0" applyNumberFormat="1" applyFont="1" applyBorder="1" applyAlignment="1">
      <alignment horizontal="center"/>
    </xf>
    <xf numFmtId="165" fontId="7" fillId="0" borderId="14" xfId="0" applyNumberFormat="1" applyFont="1" applyBorder="1" applyAlignment="1">
      <alignment horizontal="center"/>
    </xf>
    <xf numFmtId="165" fontId="5" fillId="0" borderId="1" xfId="0" applyNumberFormat="1" applyFont="1" applyBorder="1"/>
    <xf numFmtId="165" fontId="5" fillId="0" borderId="14" xfId="0" applyNumberFormat="1" applyFont="1" applyBorder="1" applyAlignment="1">
      <alignment horizontal="center"/>
    </xf>
    <xf numFmtId="3" fontId="5" fillId="0" borderId="14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6" fontId="0" fillId="0" borderId="1" xfId="2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9" xfId="0" applyFont="1" applyBorder="1" applyAlignment="1">
      <alignment horizont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NUL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152399</xdr:rowOff>
    </xdr:from>
    <xdr:to>
      <xdr:col>2</xdr:col>
      <xdr:colOff>342899</xdr:colOff>
      <xdr:row>4</xdr:row>
      <xdr:rowOff>47625</xdr:rowOff>
    </xdr:to>
    <xdr:pic>
      <xdr:nvPicPr>
        <xdr:cNvPr id="5" name="Gráfico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  <a:ext uri="{96DAC541-7B7A-43D3-8B79-37D633B846F1}">
              <asvg:svgBlip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svg="http://schemas.microsoft.com/office/drawing/2016/SVG/main" xmlns:pic="http://schemas.openxmlformats.org/drawingml/2006/picture" xmlns:lc="http://schemas.openxmlformats.org/drawingml/2006/lockedCanvas" r:embed="rId3"/>
            </a:ext>
          </a:extLst>
        </a:blip>
        <a:stretch>
          <a:fillRect/>
        </a:stretch>
      </xdr:blipFill>
      <xdr:spPr>
        <a:xfrm>
          <a:off x="857250" y="342899"/>
          <a:ext cx="666749" cy="466726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1</xdr:row>
      <xdr:rowOff>66675</xdr:rowOff>
    </xdr:from>
    <xdr:to>
      <xdr:col>3</xdr:col>
      <xdr:colOff>457200</xdr:colOff>
      <xdr:row>4</xdr:row>
      <xdr:rowOff>57150</xdr:rowOff>
    </xdr:to>
    <xdr:pic>
      <xdr:nvPicPr>
        <xdr:cNvPr id="6" name="5 Imagen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571625" y="257175"/>
          <a:ext cx="895350" cy="561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171451</xdr:colOff>
      <xdr:row>1</xdr:row>
      <xdr:rowOff>28574</xdr:rowOff>
    </xdr:from>
    <xdr:to>
      <xdr:col>5</xdr:col>
      <xdr:colOff>1009651</xdr:colOff>
      <xdr:row>4</xdr:row>
      <xdr:rowOff>133349</xdr:rowOff>
    </xdr:to>
    <xdr:pic>
      <xdr:nvPicPr>
        <xdr:cNvPr id="7" name="6 Imagen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 l="3773" r="6290" b="-14"/>
        <a:stretch>
          <a:fillRect/>
        </a:stretch>
      </xdr:blipFill>
      <xdr:spPr bwMode="auto">
        <a:xfrm>
          <a:off x="5724526" y="219074"/>
          <a:ext cx="838200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30"/>
  <sheetViews>
    <sheetView zoomScale="80" zoomScaleNormal="80" workbookViewId="0">
      <selection activeCell="B5" sqref="B5:G5"/>
    </sheetView>
  </sheetViews>
  <sheetFormatPr baseColWidth="10" defaultColWidth="10.7109375" defaultRowHeight="15"/>
  <cols>
    <col min="2" max="2" width="12.42578125" customWidth="1"/>
    <col min="3" max="3" width="14.42578125" customWidth="1"/>
    <col min="7" max="7" width="20" customWidth="1"/>
    <col min="13" max="13" width="9.7109375" customWidth="1"/>
    <col min="14" max="14" width="12.28515625" customWidth="1"/>
  </cols>
  <sheetData>
    <row r="1" spans="1:41">
      <c r="A1" s="48" t="s">
        <v>35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O1" s="48" t="s">
        <v>37</v>
      </c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C1" s="48" t="s">
        <v>36</v>
      </c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</row>
    <row r="2" spans="1:41">
      <c r="A2" s="32" t="s">
        <v>14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O2" s="32" t="s">
        <v>14</v>
      </c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C2" s="32" t="s">
        <v>14</v>
      </c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</row>
    <row r="3" spans="1:41">
      <c r="A3" s="32" t="s">
        <v>0</v>
      </c>
      <c r="B3" s="32" t="s">
        <v>1</v>
      </c>
      <c r="C3" s="32"/>
      <c r="D3" s="32"/>
      <c r="E3" s="32"/>
      <c r="F3" s="32"/>
      <c r="G3" s="32"/>
      <c r="H3" s="32" t="s">
        <v>2</v>
      </c>
      <c r="I3" s="32"/>
      <c r="J3" s="33" t="s">
        <v>3</v>
      </c>
      <c r="K3" s="34"/>
      <c r="L3" s="32" t="s">
        <v>4</v>
      </c>
      <c r="M3" s="32"/>
      <c r="O3" s="32" t="s">
        <v>0</v>
      </c>
      <c r="P3" s="32" t="s">
        <v>1</v>
      </c>
      <c r="Q3" s="32"/>
      <c r="R3" s="32"/>
      <c r="S3" s="32"/>
      <c r="T3" s="32"/>
      <c r="U3" s="32"/>
      <c r="V3" s="32" t="s">
        <v>2</v>
      </c>
      <c r="W3" s="32"/>
      <c r="X3" s="33" t="s">
        <v>3</v>
      </c>
      <c r="Y3" s="34"/>
      <c r="Z3" s="32" t="s">
        <v>4</v>
      </c>
      <c r="AA3" s="32"/>
      <c r="AC3" s="32" t="s">
        <v>0</v>
      </c>
      <c r="AD3" s="32" t="s">
        <v>1</v>
      </c>
      <c r="AE3" s="32"/>
      <c r="AF3" s="32"/>
      <c r="AG3" s="32"/>
      <c r="AH3" s="32"/>
      <c r="AI3" s="32"/>
      <c r="AJ3" s="32" t="s">
        <v>2</v>
      </c>
      <c r="AK3" s="32"/>
      <c r="AL3" s="33" t="s">
        <v>3</v>
      </c>
      <c r="AM3" s="34"/>
      <c r="AN3" s="32" t="s">
        <v>4</v>
      </c>
      <c r="AO3" s="32"/>
    </row>
    <row r="4" spans="1:41">
      <c r="A4" s="32"/>
      <c r="B4" s="32"/>
      <c r="C4" s="32"/>
      <c r="D4" s="32"/>
      <c r="E4" s="32"/>
      <c r="F4" s="32"/>
      <c r="G4" s="32"/>
      <c r="H4" s="32"/>
      <c r="I4" s="32"/>
      <c r="J4" s="35"/>
      <c r="K4" s="36"/>
      <c r="L4" s="32"/>
      <c r="M4" s="32"/>
      <c r="O4" s="32"/>
      <c r="P4" s="32"/>
      <c r="Q4" s="32"/>
      <c r="R4" s="32"/>
      <c r="S4" s="32"/>
      <c r="T4" s="32"/>
      <c r="U4" s="32"/>
      <c r="V4" s="32"/>
      <c r="W4" s="32"/>
      <c r="X4" s="35"/>
      <c r="Y4" s="36"/>
      <c r="Z4" s="32"/>
      <c r="AA4" s="32"/>
      <c r="AC4" s="32"/>
      <c r="AD4" s="32"/>
      <c r="AE4" s="32"/>
      <c r="AF4" s="32"/>
      <c r="AG4" s="32"/>
      <c r="AH4" s="32"/>
      <c r="AI4" s="32"/>
      <c r="AJ4" s="32"/>
      <c r="AK4" s="32"/>
      <c r="AL4" s="35"/>
      <c r="AM4" s="36"/>
      <c r="AN4" s="32"/>
      <c r="AO4" s="32"/>
    </row>
    <row r="5" spans="1:41" ht="48" customHeight="1">
      <c r="A5" s="2">
        <v>1</v>
      </c>
      <c r="B5" s="44" t="s">
        <v>27</v>
      </c>
      <c r="C5" s="45"/>
      <c r="D5" s="45"/>
      <c r="E5" s="45"/>
      <c r="F5" s="45"/>
      <c r="G5" s="46"/>
      <c r="H5" s="40">
        <v>1</v>
      </c>
      <c r="I5" s="41"/>
      <c r="J5" s="42">
        <v>27000</v>
      </c>
      <c r="K5" s="43"/>
      <c r="L5" s="42">
        <f t="shared" ref="L5:L23" si="0">(H5*J5)</f>
        <v>27000</v>
      </c>
      <c r="M5" s="43"/>
      <c r="O5" s="2">
        <v>1</v>
      </c>
      <c r="P5" s="44" t="s">
        <v>27</v>
      </c>
      <c r="Q5" s="45"/>
      <c r="R5" s="45"/>
      <c r="S5" s="45"/>
      <c r="T5" s="45"/>
      <c r="U5" s="46"/>
      <c r="V5" s="40">
        <v>1</v>
      </c>
      <c r="W5" s="41"/>
      <c r="X5" s="42">
        <v>38000</v>
      </c>
      <c r="Y5" s="43"/>
      <c r="Z5" s="42">
        <v>38000</v>
      </c>
      <c r="AA5" s="43"/>
      <c r="AC5" s="2">
        <v>1</v>
      </c>
      <c r="AD5" s="44" t="s">
        <v>27</v>
      </c>
      <c r="AE5" s="45"/>
      <c r="AF5" s="45"/>
      <c r="AG5" s="45"/>
      <c r="AH5" s="45"/>
      <c r="AI5" s="46"/>
      <c r="AJ5" s="40">
        <v>1</v>
      </c>
      <c r="AK5" s="41"/>
      <c r="AL5" s="42">
        <v>40000</v>
      </c>
      <c r="AM5" s="43"/>
      <c r="AN5" s="42"/>
      <c r="AO5" s="43"/>
    </row>
    <row r="6" spans="1:41" ht="49.5" customHeight="1">
      <c r="A6" s="2">
        <v>2</v>
      </c>
      <c r="B6" s="37" t="s">
        <v>16</v>
      </c>
      <c r="C6" s="38"/>
      <c r="D6" s="38"/>
      <c r="E6" s="38"/>
      <c r="F6" s="38"/>
      <c r="G6" s="39"/>
      <c r="H6" s="40">
        <v>1</v>
      </c>
      <c r="I6" s="41"/>
      <c r="J6" s="42">
        <v>28000</v>
      </c>
      <c r="K6" s="43"/>
      <c r="L6" s="42">
        <f t="shared" si="0"/>
        <v>28000</v>
      </c>
      <c r="M6" s="43"/>
      <c r="O6" s="2">
        <v>2</v>
      </c>
      <c r="P6" s="37" t="s">
        <v>16</v>
      </c>
      <c r="Q6" s="38"/>
      <c r="R6" s="38"/>
      <c r="S6" s="38"/>
      <c r="T6" s="38"/>
      <c r="U6" s="39"/>
      <c r="V6" s="40">
        <v>1</v>
      </c>
      <c r="W6" s="41"/>
      <c r="X6" s="42">
        <v>38000</v>
      </c>
      <c r="Y6" s="43"/>
      <c r="Z6" s="42">
        <v>38000</v>
      </c>
      <c r="AA6" s="43"/>
      <c r="AC6" s="2">
        <v>2</v>
      </c>
      <c r="AD6" s="37" t="s">
        <v>38</v>
      </c>
      <c r="AE6" s="38"/>
      <c r="AF6" s="38"/>
      <c r="AG6" s="38"/>
      <c r="AH6" s="38"/>
      <c r="AI6" s="39"/>
      <c r="AJ6" s="40">
        <v>1</v>
      </c>
      <c r="AK6" s="41"/>
      <c r="AL6" s="42">
        <v>40000</v>
      </c>
      <c r="AM6" s="43"/>
      <c r="AN6" s="42"/>
      <c r="AO6" s="43"/>
    </row>
    <row r="7" spans="1:41" ht="44.25" customHeight="1">
      <c r="A7" s="2">
        <v>3</v>
      </c>
      <c r="B7" s="37" t="s">
        <v>17</v>
      </c>
      <c r="C7" s="38"/>
      <c r="D7" s="38"/>
      <c r="E7" s="38"/>
      <c r="F7" s="38"/>
      <c r="G7" s="39"/>
      <c r="H7" s="40">
        <v>1</v>
      </c>
      <c r="I7" s="41"/>
      <c r="J7" s="42">
        <v>26000</v>
      </c>
      <c r="K7" s="43"/>
      <c r="L7" s="42">
        <f t="shared" si="0"/>
        <v>26000</v>
      </c>
      <c r="M7" s="43"/>
      <c r="O7" s="2">
        <v>3</v>
      </c>
      <c r="P7" s="37" t="s">
        <v>17</v>
      </c>
      <c r="Q7" s="38"/>
      <c r="R7" s="38"/>
      <c r="S7" s="38"/>
      <c r="T7" s="38"/>
      <c r="U7" s="39"/>
      <c r="V7" s="40">
        <v>1</v>
      </c>
      <c r="W7" s="41"/>
      <c r="X7" s="42">
        <v>38000</v>
      </c>
      <c r="Y7" s="43"/>
      <c r="Z7" s="42">
        <v>38000</v>
      </c>
      <c r="AA7" s="43"/>
      <c r="AC7" s="2">
        <v>3</v>
      </c>
      <c r="AD7" s="37" t="s">
        <v>17</v>
      </c>
      <c r="AE7" s="38"/>
      <c r="AF7" s="38"/>
      <c r="AG7" s="38"/>
      <c r="AH7" s="38"/>
      <c r="AI7" s="39"/>
      <c r="AJ7" s="40">
        <v>1</v>
      </c>
      <c r="AK7" s="41"/>
      <c r="AL7" s="42">
        <v>40000</v>
      </c>
      <c r="AM7" s="43"/>
      <c r="AN7" s="42"/>
      <c r="AO7" s="43"/>
    </row>
    <row r="8" spans="1:41" ht="45.75" customHeight="1">
      <c r="A8" s="2">
        <v>4</v>
      </c>
      <c r="B8" s="44" t="s">
        <v>18</v>
      </c>
      <c r="C8" s="45"/>
      <c r="D8" s="45"/>
      <c r="E8" s="45"/>
      <c r="F8" s="45"/>
      <c r="G8" s="46"/>
      <c r="H8" s="40">
        <v>1</v>
      </c>
      <c r="I8" s="41"/>
      <c r="J8" s="42">
        <v>27000</v>
      </c>
      <c r="K8" s="43"/>
      <c r="L8" s="42">
        <f t="shared" si="0"/>
        <v>27000</v>
      </c>
      <c r="M8" s="43"/>
      <c r="O8" s="2">
        <v>4</v>
      </c>
      <c r="P8" s="44" t="s">
        <v>18</v>
      </c>
      <c r="Q8" s="45"/>
      <c r="R8" s="45"/>
      <c r="S8" s="45"/>
      <c r="T8" s="45"/>
      <c r="U8" s="46"/>
      <c r="V8" s="40">
        <v>1</v>
      </c>
      <c r="W8" s="41"/>
      <c r="X8" s="42">
        <v>38000</v>
      </c>
      <c r="Y8" s="43"/>
      <c r="Z8" s="42">
        <v>38000</v>
      </c>
      <c r="AA8" s="43"/>
      <c r="AC8" s="2">
        <v>4</v>
      </c>
      <c r="AD8" s="44" t="s">
        <v>18</v>
      </c>
      <c r="AE8" s="45"/>
      <c r="AF8" s="45"/>
      <c r="AG8" s="45"/>
      <c r="AH8" s="45"/>
      <c r="AI8" s="46"/>
      <c r="AJ8" s="40">
        <v>1</v>
      </c>
      <c r="AK8" s="41"/>
      <c r="AL8" s="42">
        <v>40000</v>
      </c>
      <c r="AM8" s="43"/>
      <c r="AN8" s="42"/>
      <c r="AO8" s="43"/>
    </row>
    <row r="9" spans="1:41" ht="29.25" customHeight="1">
      <c r="A9" s="2">
        <v>5</v>
      </c>
      <c r="B9" s="44" t="s">
        <v>19</v>
      </c>
      <c r="C9" s="45"/>
      <c r="D9" s="45"/>
      <c r="E9" s="45"/>
      <c r="F9" s="45"/>
      <c r="G9" s="46"/>
      <c r="H9" s="40">
        <v>1</v>
      </c>
      <c r="I9" s="41"/>
      <c r="J9" s="42">
        <v>27000</v>
      </c>
      <c r="K9" s="43"/>
      <c r="L9" s="42">
        <f t="shared" si="0"/>
        <v>27000</v>
      </c>
      <c r="M9" s="43"/>
      <c r="O9" s="2">
        <v>5</v>
      </c>
      <c r="P9" s="44" t="s">
        <v>19</v>
      </c>
      <c r="Q9" s="45"/>
      <c r="R9" s="45"/>
      <c r="S9" s="45"/>
      <c r="T9" s="45"/>
      <c r="U9" s="46"/>
      <c r="V9" s="40">
        <v>1</v>
      </c>
      <c r="W9" s="41"/>
      <c r="X9" s="42">
        <v>38000</v>
      </c>
      <c r="Y9" s="43"/>
      <c r="Z9" s="42">
        <v>38000</v>
      </c>
      <c r="AA9" s="43"/>
      <c r="AC9" s="2">
        <v>5</v>
      </c>
      <c r="AD9" s="44" t="s">
        <v>19</v>
      </c>
      <c r="AE9" s="45"/>
      <c r="AF9" s="45"/>
      <c r="AG9" s="45"/>
      <c r="AH9" s="45"/>
      <c r="AI9" s="46"/>
      <c r="AJ9" s="40">
        <v>1</v>
      </c>
      <c r="AK9" s="41"/>
      <c r="AL9" s="42">
        <v>40000</v>
      </c>
      <c r="AM9" s="43"/>
      <c r="AN9" s="42"/>
      <c r="AO9" s="43"/>
    </row>
    <row r="10" spans="1:41" ht="30.75" customHeight="1">
      <c r="A10" s="2">
        <v>6</v>
      </c>
      <c r="B10" s="44" t="s">
        <v>20</v>
      </c>
      <c r="C10" s="45"/>
      <c r="D10" s="45"/>
      <c r="E10" s="45"/>
      <c r="F10" s="45"/>
      <c r="G10" s="46"/>
      <c r="H10" s="40">
        <v>1</v>
      </c>
      <c r="I10" s="41"/>
      <c r="J10" s="42">
        <v>13000</v>
      </c>
      <c r="K10" s="43"/>
      <c r="L10" s="42">
        <f t="shared" si="0"/>
        <v>13000</v>
      </c>
      <c r="M10" s="43"/>
      <c r="O10" s="2">
        <v>6</v>
      </c>
      <c r="P10" s="44" t="s">
        <v>20</v>
      </c>
      <c r="Q10" s="45"/>
      <c r="R10" s="45"/>
      <c r="S10" s="45"/>
      <c r="T10" s="45"/>
      <c r="U10" s="46"/>
      <c r="V10" s="40">
        <v>1</v>
      </c>
      <c r="W10" s="41"/>
      <c r="X10" s="42">
        <v>15000</v>
      </c>
      <c r="Y10" s="43"/>
      <c r="Z10" s="42">
        <v>15000</v>
      </c>
      <c r="AA10" s="43"/>
      <c r="AC10" s="2">
        <v>6</v>
      </c>
      <c r="AD10" s="44" t="s">
        <v>20</v>
      </c>
      <c r="AE10" s="45"/>
      <c r="AF10" s="45"/>
      <c r="AG10" s="45"/>
      <c r="AH10" s="45"/>
      <c r="AI10" s="46"/>
      <c r="AJ10" s="40">
        <v>1</v>
      </c>
      <c r="AK10" s="41"/>
      <c r="AL10" s="42">
        <v>16000</v>
      </c>
      <c r="AM10" s="43"/>
      <c r="AN10" s="42"/>
      <c r="AO10" s="43"/>
    </row>
    <row r="11" spans="1:41" ht="30" customHeight="1">
      <c r="A11" s="2">
        <v>7</v>
      </c>
      <c r="B11" s="44" t="s">
        <v>31</v>
      </c>
      <c r="C11" s="45"/>
      <c r="D11" s="45"/>
      <c r="E11" s="45"/>
      <c r="F11" s="45"/>
      <c r="G11" s="46"/>
      <c r="H11" s="40">
        <v>1</v>
      </c>
      <c r="I11" s="41"/>
      <c r="J11" s="42">
        <v>11000</v>
      </c>
      <c r="K11" s="43"/>
      <c r="L11" s="42">
        <f t="shared" si="0"/>
        <v>11000</v>
      </c>
      <c r="M11" s="43"/>
      <c r="O11" s="2">
        <v>7</v>
      </c>
      <c r="P11" s="44" t="s">
        <v>31</v>
      </c>
      <c r="Q11" s="45"/>
      <c r="R11" s="45"/>
      <c r="S11" s="45"/>
      <c r="T11" s="45"/>
      <c r="U11" s="46"/>
      <c r="V11" s="40">
        <v>1</v>
      </c>
      <c r="W11" s="41"/>
      <c r="X11" s="42">
        <v>15000</v>
      </c>
      <c r="Y11" s="43"/>
      <c r="Z11" s="42">
        <v>15000</v>
      </c>
      <c r="AA11" s="43"/>
      <c r="AC11" s="2">
        <v>7</v>
      </c>
      <c r="AD11" s="44" t="s">
        <v>31</v>
      </c>
      <c r="AE11" s="45"/>
      <c r="AF11" s="45"/>
      <c r="AG11" s="45"/>
      <c r="AH11" s="45"/>
      <c r="AI11" s="46"/>
      <c r="AJ11" s="40">
        <v>1</v>
      </c>
      <c r="AK11" s="41"/>
      <c r="AL11" s="42">
        <v>16000</v>
      </c>
      <c r="AM11" s="43"/>
      <c r="AN11" s="42"/>
      <c r="AO11" s="43"/>
    </row>
    <row r="12" spans="1:41" ht="20.25" customHeight="1">
      <c r="A12" s="2">
        <v>8</v>
      </c>
      <c r="B12" s="44" t="s">
        <v>32</v>
      </c>
      <c r="C12" s="45"/>
      <c r="D12" s="45"/>
      <c r="E12" s="45"/>
      <c r="F12" s="45"/>
      <c r="G12" s="46"/>
      <c r="H12" s="40">
        <v>1</v>
      </c>
      <c r="I12" s="41"/>
      <c r="J12" s="42">
        <v>9000</v>
      </c>
      <c r="K12" s="43"/>
      <c r="L12" s="42">
        <f t="shared" si="0"/>
        <v>9000</v>
      </c>
      <c r="M12" s="43"/>
      <c r="O12" s="2">
        <v>8</v>
      </c>
      <c r="P12" s="44" t="s">
        <v>32</v>
      </c>
      <c r="Q12" s="45"/>
      <c r="R12" s="45"/>
      <c r="S12" s="45"/>
      <c r="T12" s="45"/>
      <c r="U12" s="46"/>
      <c r="V12" s="40">
        <v>1</v>
      </c>
      <c r="W12" s="41"/>
      <c r="X12" s="42">
        <v>15000</v>
      </c>
      <c r="Y12" s="43"/>
      <c r="Z12" s="42">
        <v>15000</v>
      </c>
      <c r="AA12" s="43"/>
      <c r="AC12" s="2">
        <v>8</v>
      </c>
      <c r="AD12" s="44" t="s">
        <v>32</v>
      </c>
      <c r="AE12" s="45"/>
      <c r="AF12" s="45"/>
      <c r="AG12" s="45"/>
      <c r="AH12" s="45"/>
      <c r="AI12" s="46"/>
      <c r="AJ12" s="40">
        <v>1</v>
      </c>
      <c r="AK12" s="41"/>
      <c r="AL12" s="42">
        <v>16000</v>
      </c>
      <c r="AM12" s="43"/>
      <c r="AN12" s="42"/>
      <c r="AO12" s="43"/>
    </row>
    <row r="13" spans="1:41" ht="29.25" customHeight="1">
      <c r="A13" s="2">
        <v>9</v>
      </c>
      <c r="B13" s="44" t="s">
        <v>28</v>
      </c>
      <c r="C13" s="45"/>
      <c r="D13" s="45"/>
      <c r="E13" s="45"/>
      <c r="F13" s="45"/>
      <c r="G13" s="46"/>
      <c r="H13" s="40">
        <v>1</v>
      </c>
      <c r="I13" s="41"/>
      <c r="J13" s="42">
        <v>9000</v>
      </c>
      <c r="K13" s="43"/>
      <c r="L13" s="42">
        <f t="shared" si="0"/>
        <v>9000</v>
      </c>
      <c r="M13" s="43"/>
      <c r="O13" s="2">
        <v>9</v>
      </c>
      <c r="P13" s="44" t="s">
        <v>28</v>
      </c>
      <c r="Q13" s="45"/>
      <c r="R13" s="45"/>
      <c r="S13" s="45"/>
      <c r="T13" s="45"/>
      <c r="U13" s="46"/>
      <c r="V13" s="40">
        <v>1</v>
      </c>
      <c r="W13" s="41"/>
      <c r="X13" s="42">
        <v>15000</v>
      </c>
      <c r="Y13" s="43"/>
      <c r="Z13" s="42">
        <v>15000</v>
      </c>
      <c r="AA13" s="43"/>
      <c r="AC13" s="2">
        <v>9</v>
      </c>
      <c r="AD13" s="44" t="s">
        <v>28</v>
      </c>
      <c r="AE13" s="45"/>
      <c r="AF13" s="45"/>
      <c r="AG13" s="45"/>
      <c r="AH13" s="45"/>
      <c r="AI13" s="46"/>
      <c r="AJ13" s="40">
        <v>1</v>
      </c>
      <c r="AK13" s="41"/>
      <c r="AL13" s="42">
        <v>16000</v>
      </c>
      <c r="AM13" s="43"/>
      <c r="AN13" s="42"/>
      <c r="AO13" s="43"/>
    </row>
    <row r="14" spans="1:41" ht="30.75" customHeight="1">
      <c r="A14" s="2">
        <v>10</v>
      </c>
      <c r="B14" s="44" t="s">
        <v>29</v>
      </c>
      <c r="C14" s="45"/>
      <c r="D14" s="45"/>
      <c r="E14" s="45"/>
      <c r="F14" s="45"/>
      <c r="G14" s="46"/>
      <c r="H14" s="40">
        <v>1</v>
      </c>
      <c r="I14" s="41"/>
      <c r="J14" s="42">
        <v>6500</v>
      </c>
      <c r="K14" s="43"/>
      <c r="L14" s="42">
        <f t="shared" si="0"/>
        <v>6500</v>
      </c>
      <c r="M14" s="43"/>
      <c r="O14" s="2">
        <v>10</v>
      </c>
      <c r="P14" s="44" t="s">
        <v>29</v>
      </c>
      <c r="Q14" s="45"/>
      <c r="R14" s="45"/>
      <c r="S14" s="45"/>
      <c r="T14" s="45"/>
      <c r="U14" s="46"/>
      <c r="V14" s="40">
        <v>1</v>
      </c>
      <c r="W14" s="41"/>
      <c r="X14" s="42">
        <v>5000</v>
      </c>
      <c r="Y14" s="43"/>
      <c r="Z14" s="42">
        <v>5000</v>
      </c>
      <c r="AA14" s="43"/>
      <c r="AC14" s="2">
        <v>10</v>
      </c>
      <c r="AD14" s="44" t="s">
        <v>29</v>
      </c>
      <c r="AE14" s="45"/>
      <c r="AF14" s="45"/>
      <c r="AG14" s="45"/>
      <c r="AH14" s="45"/>
      <c r="AI14" s="46"/>
      <c r="AJ14" s="40">
        <v>1</v>
      </c>
      <c r="AK14" s="41"/>
      <c r="AL14" s="42">
        <v>5000</v>
      </c>
      <c r="AM14" s="43"/>
      <c r="AN14" s="42"/>
      <c r="AO14" s="43"/>
    </row>
    <row r="15" spans="1:41">
      <c r="A15" s="2">
        <v>11</v>
      </c>
      <c r="B15" s="44" t="s">
        <v>21</v>
      </c>
      <c r="C15" s="45"/>
      <c r="D15" s="45"/>
      <c r="E15" s="45"/>
      <c r="F15" s="45"/>
      <c r="G15" s="46"/>
      <c r="H15" s="40">
        <v>1</v>
      </c>
      <c r="I15" s="41"/>
      <c r="J15" s="42">
        <v>8000</v>
      </c>
      <c r="K15" s="43"/>
      <c r="L15" s="42">
        <f t="shared" si="0"/>
        <v>8000</v>
      </c>
      <c r="M15" s="43"/>
      <c r="O15" s="2">
        <v>11</v>
      </c>
      <c r="P15" s="44" t="s">
        <v>21</v>
      </c>
      <c r="Q15" s="45"/>
      <c r="R15" s="45"/>
      <c r="S15" s="45"/>
      <c r="T15" s="45"/>
      <c r="U15" s="46"/>
      <c r="V15" s="40">
        <v>1</v>
      </c>
      <c r="W15" s="41"/>
      <c r="X15" s="42">
        <v>5000</v>
      </c>
      <c r="Y15" s="43"/>
      <c r="Z15" s="42">
        <v>5000</v>
      </c>
      <c r="AA15" s="43"/>
      <c r="AC15" s="2">
        <v>11</v>
      </c>
      <c r="AD15" s="44" t="s">
        <v>21</v>
      </c>
      <c r="AE15" s="45"/>
      <c r="AF15" s="45"/>
      <c r="AG15" s="45"/>
      <c r="AH15" s="45"/>
      <c r="AI15" s="46"/>
      <c r="AJ15" s="40">
        <v>1</v>
      </c>
      <c r="AK15" s="41"/>
      <c r="AL15" s="42">
        <v>5000</v>
      </c>
      <c r="AM15" s="43"/>
      <c r="AN15" s="42"/>
      <c r="AO15" s="43"/>
    </row>
    <row r="16" spans="1:41">
      <c r="A16" s="2">
        <v>12</v>
      </c>
      <c r="B16" s="44" t="s">
        <v>22</v>
      </c>
      <c r="C16" s="45"/>
      <c r="D16" s="45"/>
      <c r="E16" s="45"/>
      <c r="F16" s="45"/>
      <c r="G16" s="46"/>
      <c r="H16" s="40">
        <v>1</v>
      </c>
      <c r="I16" s="41"/>
      <c r="J16" s="42">
        <v>8000</v>
      </c>
      <c r="K16" s="43"/>
      <c r="L16" s="42">
        <f t="shared" si="0"/>
        <v>8000</v>
      </c>
      <c r="M16" s="43"/>
      <c r="O16" s="2">
        <v>12</v>
      </c>
      <c r="P16" s="44" t="s">
        <v>22</v>
      </c>
      <c r="Q16" s="45"/>
      <c r="R16" s="45"/>
      <c r="S16" s="45"/>
      <c r="T16" s="45"/>
      <c r="U16" s="46"/>
      <c r="V16" s="40">
        <v>1</v>
      </c>
      <c r="W16" s="41"/>
      <c r="X16" s="42">
        <v>5000</v>
      </c>
      <c r="Y16" s="43"/>
      <c r="Z16" s="42">
        <v>5000</v>
      </c>
      <c r="AA16" s="43"/>
      <c r="AC16" s="2">
        <v>12</v>
      </c>
      <c r="AD16" s="44" t="s">
        <v>22</v>
      </c>
      <c r="AE16" s="45"/>
      <c r="AF16" s="45"/>
      <c r="AG16" s="45"/>
      <c r="AH16" s="45"/>
      <c r="AI16" s="46"/>
      <c r="AJ16" s="40">
        <v>1</v>
      </c>
      <c r="AK16" s="41"/>
      <c r="AL16" s="42">
        <v>5000</v>
      </c>
      <c r="AM16" s="43"/>
      <c r="AN16" s="42"/>
      <c r="AO16" s="43"/>
    </row>
    <row r="17" spans="1:41">
      <c r="A17" s="2">
        <v>13</v>
      </c>
      <c r="B17" s="44" t="s">
        <v>30</v>
      </c>
      <c r="C17" s="45"/>
      <c r="D17" s="45"/>
      <c r="E17" s="45"/>
      <c r="F17" s="45"/>
      <c r="G17" s="46"/>
      <c r="H17" s="40">
        <v>1</v>
      </c>
      <c r="I17" s="41"/>
      <c r="J17" s="42">
        <v>6000</v>
      </c>
      <c r="K17" s="43"/>
      <c r="L17" s="42">
        <f t="shared" si="0"/>
        <v>6000</v>
      </c>
      <c r="M17" s="43"/>
      <c r="O17" s="2">
        <v>13</v>
      </c>
      <c r="P17" s="44" t="s">
        <v>30</v>
      </c>
      <c r="Q17" s="45"/>
      <c r="R17" s="45"/>
      <c r="S17" s="45"/>
      <c r="T17" s="45"/>
      <c r="U17" s="46"/>
      <c r="V17" s="40">
        <v>1</v>
      </c>
      <c r="W17" s="41"/>
      <c r="X17" s="42">
        <v>5000</v>
      </c>
      <c r="Y17" s="43"/>
      <c r="Z17" s="42">
        <v>5000</v>
      </c>
      <c r="AA17" s="43"/>
      <c r="AC17" s="2">
        <v>13</v>
      </c>
      <c r="AD17" s="44" t="s">
        <v>30</v>
      </c>
      <c r="AE17" s="45"/>
      <c r="AF17" s="45"/>
      <c r="AG17" s="45"/>
      <c r="AH17" s="45"/>
      <c r="AI17" s="46"/>
      <c r="AJ17" s="40">
        <v>1</v>
      </c>
      <c r="AK17" s="41"/>
      <c r="AL17" s="42">
        <v>5000</v>
      </c>
      <c r="AM17" s="43"/>
      <c r="AN17" s="42"/>
      <c r="AO17" s="43"/>
    </row>
    <row r="18" spans="1:41">
      <c r="A18" s="2">
        <v>14</v>
      </c>
      <c r="B18" s="44" t="s">
        <v>33</v>
      </c>
      <c r="C18" s="45"/>
      <c r="D18" s="45"/>
      <c r="E18" s="45"/>
      <c r="F18" s="45"/>
      <c r="G18" s="46"/>
      <c r="H18" s="40">
        <v>1</v>
      </c>
      <c r="I18" s="41"/>
      <c r="J18" s="42">
        <v>550000</v>
      </c>
      <c r="K18" s="43"/>
      <c r="L18" s="42">
        <f t="shared" si="0"/>
        <v>550000</v>
      </c>
      <c r="M18" s="43"/>
      <c r="O18" s="2">
        <v>14</v>
      </c>
      <c r="P18" s="44" t="s">
        <v>33</v>
      </c>
      <c r="Q18" s="45"/>
      <c r="R18" s="45"/>
      <c r="S18" s="45"/>
      <c r="T18" s="45"/>
      <c r="U18" s="46"/>
      <c r="V18" s="40">
        <v>1</v>
      </c>
      <c r="W18" s="41"/>
      <c r="X18" s="42">
        <v>500000</v>
      </c>
      <c r="Y18" s="43"/>
      <c r="Z18" s="42">
        <v>500000</v>
      </c>
      <c r="AA18" s="43"/>
      <c r="AC18" s="2">
        <v>14</v>
      </c>
      <c r="AD18" s="44" t="s">
        <v>33</v>
      </c>
      <c r="AE18" s="45"/>
      <c r="AF18" s="45"/>
      <c r="AG18" s="45"/>
      <c r="AH18" s="45"/>
      <c r="AI18" s="46"/>
      <c r="AJ18" s="40">
        <v>1</v>
      </c>
      <c r="AK18" s="41"/>
      <c r="AL18" s="42">
        <v>1300000</v>
      </c>
      <c r="AM18" s="43"/>
      <c r="AN18" s="42"/>
      <c r="AO18" s="43"/>
    </row>
    <row r="19" spans="1:41">
      <c r="A19" s="2">
        <v>15</v>
      </c>
      <c r="B19" s="44" t="s">
        <v>34</v>
      </c>
      <c r="C19" s="45"/>
      <c r="D19" s="45"/>
      <c r="E19" s="45"/>
      <c r="F19" s="45"/>
      <c r="G19" s="46"/>
      <c r="H19" s="40">
        <v>1</v>
      </c>
      <c r="I19" s="41"/>
      <c r="J19" s="42">
        <v>10000</v>
      </c>
      <c r="K19" s="43"/>
      <c r="L19" s="42">
        <f t="shared" si="0"/>
        <v>10000</v>
      </c>
      <c r="M19" s="43"/>
      <c r="O19" s="2">
        <v>15</v>
      </c>
      <c r="P19" s="44" t="s">
        <v>34</v>
      </c>
      <c r="Q19" s="45"/>
      <c r="R19" s="45"/>
      <c r="S19" s="45"/>
      <c r="T19" s="45"/>
      <c r="U19" s="46"/>
      <c r="V19" s="40">
        <v>1</v>
      </c>
      <c r="W19" s="41"/>
      <c r="X19" s="42">
        <v>35000</v>
      </c>
      <c r="Y19" s="43"/>
      <c r="Z19" s="42">
        <v>35000</v>
      </c>
      <c r="AA19" s="43"/>
      <c r="AC19" s="2">
        <v>15</v>
      </c>
      <c r="AD19" s="44" t="s">
        <v>34</v>
      </c>
      <c r="AE19" s="45"/>
      <c r="AF19" s="45"/>
      <c r="AG19" s="45"/>
      <c r="AH19" s="45"/>
      <c r="AI19" s="46"/>
      <c r="AJ19" s="40">
        <v>1</v>
      </c>
      <c r="AK19" s="41"/>
      <c r="AL19" s="42">
        <v>35000</v>
      </c>
      <c r="AM19" s="43"/>
      <c r="AN19" s="42"/>
      <c r="AO19" s="43"/>
    </row>
    <row r="20" spans="1:41">
      <c r="A20" s="2">
        <v>16</v>
      </c>
      <c r="B20" s="44" t="s">
        <v>23</v>
      </c>
      <c r="C20" s="45"/>
      <c r="D20" s="45"/>
      <c r="E20" s="45"/>
      <c r="F20" s="45"/>
      <c r="G20" s="46"/>
      <c r="H20" s="40">
        <v>1</v>
      </c>
      <c r="I20" s="41"/>
      <c r="J20" s="42">
        <v>350000</v>
      </c>
      <c r="K20" s="43"/>
      <c r="L20" s="42">
        <f t="shared" si="0"/>
        <v>350000</v>
      </c>
      <c r="M20" s="43"/>
      <c r="O20" s="2">
        <v>16</v>
      </c>
      <c r="P20" s="44" t="s">
        <v>23</v>
      </c>
      <c r="Q20" s="45"/>
      <c r="R20" s="45"/>
      <c r="S20" s="45"/>
      <c r="T20" s="45"/>
      <c r="U20" s="46"/>
      <c r="V20" s="40">
        <v>1</v>
      </c>
      <c r="W20" s="41"/>
      <c r="X20" s="42">
        <v>150000</v>
      </c>
      <c r="Y20" s="43"/>
      <c r="Z20" s="42">
        <v>150000</v>
      </c>
      <c r="AA20" s="43"/>
      <c r="AC20" s="2">
        <v>16</v>
      </c>
      <c r="AD20" s="44" t="s">
        <v>23</v>
      </c>
      <c r="AE20" s="45"/>
      <c r="AF20" s="45"/>
      <c r="AG20" s="45"/>
      <c r="AH20" s="45"/>
      <c r="AI20" s="46"/>
      <c r="AJ20" s="40">
        <v>1</v>
      </c>
      <c r="AK20" s="41"/>
      <c r="AL20" s="42">
        <v>250000</v>
      </c>
      <c r="AM20" s="43"/>
      <c r="AN20" s="42"/>
      <c r="AO20" s="43"/>
    </row>
    <row r="21" spans="1:41">
      <c r="A21" s="2">
        <v>17</v>
      </c>
      <c r="B21" s="44" t="s">
        <v>24</v>
      </c>
      <c r="C21" s="45"/>
      <c r="D21" s="45"/>
      <c r="E21" s="45"/>
      <c r="F21" s="45"/>
      <c r="G21" s="46"/>
      <c r="H21" s="40">
        <v>1</v>
      </c>
      <c r="I21" s="41"/>
      <c r="J21" s="42">
        <v>80000</v>
      </c>
      <c r="K21" s="43"/>
      <c r="L21" s="42">
        <f t="shared" si="0"/>
        <v>80000</v>
      </c>
      <c r="M21" s="43"/>
      <c r="O21" s="2">
        <v>17</v>
      </c>
      <c r="P21" s="44" t="s">
        <v>24</v>
      </c>
      <c r="Q21" s="45"/>
      <c r="R21" s="45"/>
      <c r="S21" s="45"/>
      <c r="T21" s="45"/>
      <c r="U21" s="46"/>
      <c r="V21" s="40">
        <v>1</v>
      </c>
      <c r="W21" s="41"/>
      <c r="X21" s="42">
        <v>100000</v>
      </c>
      <c r="Y21" s="43"/>
      <c r="Z21" s="42">
        <v>100000</v>
      </c>
      <c r="AA21" s="43"/>
      <c r="AC21" s="2">
        <v>17</v>
      </c>
      <c r="AD21" s="44" t="s">
        <v>24</v>
      </c>
      <c r="AE21" s="45"/>
      <c r="AF21" s="45"/>
      <c r="AG21" s="45"/>
      <c r="AH21" s="45"/>
      <c r="AI21" s="46"/>
      <c r="AJ21" s="40">
        <v>1</v>
      </c>
      <c r="AK21" s="41"/>
      <c r="AL21" s="42">
        <v>120000</v>
      </c>
      <c r="AM21" s="43"/>
      <c r="AN21" s="42"/>
      <c r="AO21" s="43"/>
    </row>
    <row r="22" spans="1:41">
      <c r="A22" s="2">
        <v>18</v>
      </c>
      <c r="B22" s="44" t="s">
        <v>25</v>
      </c>
      <c r="C22" s="45"/>
      <c r="D22" s="45"/>
      <c r="E22" s="45"/>
      <c r="F22" s="45"/>
      <c r="G22" s="46"/>
      <c r="H22" s="40">
        <v>1</v>
      </c>
      <c r="I22" s="41"/>
      <c r="J22" s="42">
        <v>2500</v>
      </c>
      <c r="K22" s="43"/>
      <c r="L22" s="42">
        <f t="shared" si="0"/>
        <v>2500</v>
      </c>
      <c r="M22" s="43"/>
      <c r="O22" s="2">
        <v>18</v>
      </c>
      <c r="P22" s="44" t="s">
        <v>25</v>
      </c>
      <c r="Q22" s="45"/>
      <c r="R22" s="45"/>
      <c r="S22" s="45"/>
      <c r="T22" s="45"/>
      <c r="U22" s="46"/>
      <c r="V22" s="40">
        <v>1</v>
      </c>
      <c r="W22" s="41"/>
      <c r="X22" s="42">
        <v>2500</v>
      </c>
      <c r="Y22" s="43"/>
      <c r="Z22" s="42">
        <v>2500</v>
      </c>
      <c r="AA22" s="43"/>
      <c r="AC22" s="2">
        <v>18</v>
      </c>
      <c r="AD22" s="44" t="s">
        <v>25</v>
      </c>
      <c r="AE22" s="45"/>
      <c r="AF22" s="45"/>
      <c r="AG22" s="45"/>
      <c r="AH22" s="45"/>
      <c r="AI22" s="46"/>
      <c r="AJ22" s="40">
        <v>1</v>
      </c>
      <c r="AK22" s="41"/>
      <c r="AL22" s="42"/>
      <c r="AM22" s="43"/>
      <c r="AN22" s="42"/>
      <c r="AO22" s="43"/>
    </row>
    <row r="23" spans="1:41">
      <c r="A23" s="2">
        <v>19</v>
      </c>
      <c r="B23" s="44" t="s">
        <v>26</v>
      </c>
      <c r="C23" s="45"/>
      <c r="D23" s="45"/>
      <c r="E23" s="45"/>
      <c r="F23" s="45"/>
      <c r="G23" s="46"/>
      <c r="H23" s="40">
        <v>1</v>
      </c>
      <c r="I23" s="41"/>
      <c r="J23" s="42">
        <v>7500</v>
      </c>
      <c r="K23" s="43"/>
      <c r="L23" s="42">
        <f t="shared" si="0"/>
        <v>7500</v>
      </c>
      <c r="M23" s="43"/>
      <c r="O23" s="2">
        <v>19</v>
      </c>
      <c r="P23" s="44" t="s">
        <v>26</v>
      </c>
      <c r="Q23" s="45"/>
      <c r="R23" s="45"/>
      <c r="S23" s="45"/>
      <c r="T23" s="45"/>
      <c r="U23" s="46"/>
      <c r="V23" s="40">
        <v>1</v>
      </c>
      <c r="W23" s="41"/>
      <c r="X23" s="42">
        <v>5000</v>
      </c>
      <c r="Y23" s="43"/>
      <c r="Z23" s="42">
        <v>5000</v>
      </c>
      <c r="AA23" s="43"/>
      <c r="AC23" s="2">
        <v>19</v>
      </c>
      <c r="AD23" s="44" t="s">
        <v>26</v>
      </c>
      <c r="AE23" s="45"/>
      <c r="AF23" s="45"/>
      <c r="AG23" s="45"/>
      <c r="AH23" s="45"/>
      <c r="AI23" s="46"/>
      <c r="AJ23" s="40">
        <v>1</v>
      </c>
      <c r="AK23" s="41"/>
      <c r="AL23" s="42"/>
      <c r="AM23" s="43"/>
      <c r="AN23" s="42">
        <f t="shared" ref="AN23" si="1">(AJ23*AL23)</f>
        <v>0</v>
      </c>
      <c r="AO23" s="43"/>
    </row>
    <row r="24" spans="1:41">
      <c r="A24" s="49"/>
      <c r="B24" s="49"/>
      <c r="C24" s="49"/>
      <c r="D24" s="50" t="s">
        <v>5</v>
      </c>
      <c r="E24" s="50"/>
      <c r="F24" s="32" t="s">
        <v>6</v>
      </c>
      <c r="G24" s="32"/>
      <c r="H24" s="50" t="s">
        <v>7</v>
      </c>
      <c r="I24" s="50"/>
      <c r="J24" s="32" t="s">
        <v>8</v>
      </c>
      <c r="K24" s="32"/>
      <c r="L24" s="56"/>
      <c r="M24" s="56"/>
      <c r="N24" s="1"/>
    </row>
    <row r="25" spans="1:41">
      <c r="A25" s="49"/>
      <c r="B25" s="49"/>
      <c r="C25" s="49"/>
      <c r="D25" s="50"/>
      <c r="E25" s="50"/>
      <c r="F25" s="32"/>
      <c r="G25" s="32"/>
      <c r="H25" s="50"/>
      <c r="I25" s="50"/>
      <c r="J25" s="32"/>
      <c r="K25" s="32"/>
      <c r="L25" s="56"/>
      <c r="M25" s="56"/>
    </row>
    <row r="26" spans="1:41">
      <c r="A26" s="48" t="s">
        <v>9</v>
      </c>
      <c r="B26" s="48"/>
      <c r="C26" s="48"/>
      <c r="D26" s="47"/>
      <c r="E26" s="47"/>
      <c r="F26" s="47"/>
      <c r="G26" s="47"/>
      <c r="H26" s="47"/>
      <c r="I26" s="47"/>
      <c r="J26" s="48" t="s">
        <v>10</v>
      </c>
      <c r="K26" s="48"/>
      <c r="L26" s="40"/>
      <c r="M26" s="41"/>
    </row>
    <row r="27" spans="1:41">
      <c r="A27" s="48" t="s">
        <v>11</v>
      </c>
      <c r="B27" s="48"/>
      <c r="C27" s="48"/>
      <c r="D27" s="47"/>
      <c r="E27" s="47"/>
      <c r="F27" s="47"/>
      <c r="G27" s="47"/>
      <c r="H27" s="47"/>
      <c r="I27" s="47"/>
      <c r="J27" s="48"/>
      <c r="K27" s="48"/>
      <c r="L27" s="42"/>
      <c r="M27" s="43"/>
    </row>
    <row r="28" spans="1:41">
      <c r="A28" s="51" t="s">
        <v>12</v>
      </c>
      <c r="B28" s="51"/>
      <c r="C28" s="51"/>
      <c r="D28" s="51"/>
      <c r="E28" s="51"/>
      <c r="F28" s="51"/>
      <c r="G28" s="51"/>
      <c r="H28" s="51"/>
      <c r="I28" s="51"/>
      <c r="J28" s="32" t="s">
        <v>13</v>
      </c>
      <c r="K28" s="32"/>
      <c r="L28" s="52">
        <f>SUM(L24)</f>
        <v>0</v>
      </c>
      <c r="M28" s="53"/>
    </row>
    <row r="29" spans="1:41">
      <c r="A29" s="51"/>
      <c r="B29" s="51"/>
      <c r="C29" s="51"/>
      <c r="D29" s="51"/>
      <c r="E29" s="51"/>
      <c r="F29" s="51"/>
      <c r="G29" s="51"/>
      <c r="H29" s="51"/>
      <c r="I29" s="51"/>
      <c r="J29" s="32"/>
      <c r="K29" s="32"/>
      <c r="L29" s="54"/>
      <c r="M29" s="55"/>
    </row>
    <row r="30" spans="1:41">
      <c r="A30" s="47" t="s">
        <v>15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</row>
  </sheetData>
  <mergeCells count="267">
    <mergeCell ref="AD23:AI23"/>
    <mergeCell ref="AJ23:AK23"/>
    <mergeCell ref="AL23:AM23"/>
    <mergeCell ref="AN23:AO23"/>
    <mergeCell ref="AD21:AI21"/>
    <mergeCell ref="AJ21:AK21"/>
    <mergeCell ref="AL21:AM21"/>
    <mergeCell ref="AN21:AO21"/>
    <mergeCell ref="AD22:AI22"/>
    <mergeCell ref="AJ22:AK22"/>
    <mergeCell ref="AL22:AM22"/>
    <mergeCell ref="AN22:AO22"/>
    <mergeCell ref="AD19:AI19"/>
    <mergeCell ref="AJ19:AK19"/>
    <mergeCell ref="AL19:AM19"/>
    <mergeCell ref="AN19:AO19"/>
    <mergeCell ref="AD20:AI20"/>
    <mergeCell ref="AJ20:AK20"/>
    <mergeCell ref="AL20:AM20"/>
    <mergeCell ref="AN20:AO20"/>
    <mergeCell ref="AD17:AI17"/>
    <mergeCell ref="AJ17:AK17"/>
    <mergeCell ref="AL17:AM17"/>
    <mergeCell ref="AN17:AO17"/>
    <mergeCell ref="AD18:AI18"/>
    <mergeCell ref="AJ18:AK18"/>
    <mergeCell ref="AL18:AM18"/>
    <mergeCell ref="AN18:AO18"/>
    <mergeCell ref="AD15:AI15"/>
    <mergeCell ref="AJ15:AK15"/>
    <mergeCell ref="AL15:AM15"/>
    <mergeCell ref="AN15:AO15"/>
    <mergeCell ref="AD16:AI16"/>
    <mergeCell ref="AJ16:AK16"/>
    <mergeCell ref="AL16:AM16"/>
    <mergeCell ref="AN16:AO16"/>
    <mergeCell ref="AD13:AI13"/>
    <mergeCell ref="AJ13:AK13"/>
    <mergeCell ref="AL13:AM13"/>
    <mergeCell ref="AN13:AO13"/>
    <mergeCell ref="AD14:AI14"/>
    <mergeCell ref="AJ14:AK14"/>
    <mergeCell ref="AL14:AM14"/>
    <mergeCell ref="AN14:AO14"/>
    <mergeCell ref="AD11:AI11"/>
    <mergeCell ref="AJ11:AK11"/>
    <mergeCell ref="AL11:AM11"/>
    <mergeCell ref="AN11:AO11"/>
    <mergeCell ref="AD12:AI12"/>
    <mergeCell ref="AJ12:AK12"/>
    <mergeCell ref="AL12:AM12"/>
    <mergeCell ref="AN12:AO12"/>
    <mergeCell ref="AD9:AI9"/>
    <mergeCell ref="AJ9:AK9"/>
    <mergeCell ref="AL9:AM9"/>
    <mergeCell ref="AN9:AO9"/>
    <mergeCell ref="AD10:AI10"/>
    <mergeCell ref="AJ10:AK10"/>
    <mergeCell ref="AL10:AM10"/>
    <mergeCell ref="AN10:AO10"/>
    <mergeCell ref="AD7:AI7"/>
    <mergeCell ref="AJ7:AK7"/>
    <mergeCell ref="AL7:AM7"/>
    <mergeCell ref="AN7:AO7"/>
    <mergeCell ref="AD8:AI8"/>
    <mergeCell ref="AJ8:AK8"/>
    <mergeCell ref="AL8:AM8"/>
    <mergeCell ref="AN8:AO8"/>
    <mergeCell ref="AD5:AI5"/>
    <mergeCell ref="AJ5:AK5"/>
    <mergeCell ref="AL5:AM5"/>
    <mergeCell ref="AN5:AO5"/>
    <mergeCell ref="AD6:AI6"/>
    <mergeCell ref="AJ6:AK6"/>
    <mergeCell ref="AL6:AM6"/>
    <mergeCell ref="AN6:AO6"/>
    <mergeCell ref="AC1:AO1"/>
    <mergeCell ref="AC2:AO2"/>
    <mergeCell ref="AC3:AC4"/>
    <mergeCell ref="AD3:AI4"/>
    <mergeCell ref="AJ3:AK4"/>
    <mergeCell ref="AL3:AM4"/>
    <mergeCell ref="AN3:AO4"/>
    <mergeCell ref="P22:U22"/>
    <mergeCell ref="V22:W22"/>
    <mergeCell ref="X22:Y22"/>
    <mergeCell ref="Z22:AA22"/>
    <mergeCell ref="P18:U18"/>
    <mergeCell ref="V18:W18"/>
    <mergeCell ref="X18:Y18"/>
    <mergeCell ref="Z18:AA18"/>
    <mergeCell ref="P19:U19"/>
    <mergeCell ref="V19:W19"/>
    <mergeCell ref="X19:Y19"/>
    <mergeCell ref="Z19:AA19"/>
    <mergeCell ref="P16:U16"/>
    <mergeCell ref="V16:W16"/>
    <mergeCell ref="X16:Y16"/>
    <mergeCell ref="Z16:AA16"/>
    <mergeCell ref="P17:U17"/>
    <mergeCell ref="P23:U23"/>
    <mergeCell ref="V23:W23"/>
    <mergeCell ref="X23:Y23"/>
    <mergeCell ref="Z23:AA23"/>
    <mergeCell ref="P20:U20"/>
    <mergeCell ref="V20:W20"/>
    <mergeCell ref="X20:Y20"/>
    <mergeCell ref="Z20:AA20"/>
    <mergeCell ref="P21:U21"/>
    <mergeCell ref="V21:W21"/>
    <mergeCell ref="X21:Y21"/>
    <mergeCell ref="Z21:AA21"/>
    <mergeCell ref="V17:W17"/>
    <mergeCell ref="X17:Y17"/>
    <mergeCell ref="Z17:AA17"/>
    <mergeCell ref="P14:U14"/>
    <mergeCell ref="V14:W14"/>
    <mergeCell ref="X14:Y14"/>
    <mergeCell ref="Z14:AA14"/>
    <mergeCell ref="P15:U15"/>
    <mergeCell ref="V15:W15"/>
    <mergeCell ref="X15:Y15"/>
    <mergeCell ref="Z15:AA15"/>
    <mergeCell ref="P12:U12"/>
    <mergeCell ref="V12:W12"/>
    <mergeCell ref="X12:Y12"/>
    <mergeCell ref="Z12:AA12"/>
    <mergeCell ref="P13:U13"/>
    <mergeCell ref="V13:W13"/>
    <mergeCell ref="X13:Y13"/>
    <mergeCell ref="Z13:AA13"/>
    <mergeCell ref="P10:U10"/>
    <mergeCell ref="V10:W10"/>
    <mergeCell ref="X10:Y10"/>
    <mergeCell ref="Z10:AA10"/>
    <mergeCell ref="P11:U11"/>
    <mergeCell ref="V11:W11"/>
    <mergeCell ref="X11:Y11"/>
    <mergeCell ref="Z11:AA11"/>
    <mergeCell ref="P8:U8"/>
    <mergeCell ref="V8:W8"/>
    <mergeCell ref="X8:Y8"/>
    <mergeCell ref="Z8:AA8"/>
    <mergeCell ref="P9:U9"/>
    <mergeCell ref="V9:W9"/>
    <mergeCell ref="X9:Y9"/>
    <mergeCell ref="Z9:AA9"/>
    <mergeCell ref="P6:U6"/>
    <mergeCell ref="V6:W6"/>
    <mergeCell ref="X6:Y6"/>
    <mergeCell ref="Z6:AA6"/>
    <mergeCell ref="P7:U7"/>
    <mergeCell ref="V7:W7"/>
    <mergeCell ref="X7:Y7"/>
    <mergeCell ref="Z7:AA7"/>
    <mergeCell ref="X3:Y4"/>
    <mergeCell ref="Z3:AA4"/>
    <mergeCell ref="P5:U5"/>
    <mergeCell ref="V5:W5"/>
    <mergeCell ref="X5:Y5"/>
    <mergeCell ref="Z5:AA5"/>
    <mergeCell ref="A28:I29"/>
    <mergeCell ref="J28:K29"/>
    <mergeCell ref="L28:M29"/>
    <mergeCell ref="L24:M25"/>
    <mergeCell ref="B21:G21"/>
    <mergeCell ref="H21:I21"/>
    <mergeCell ref="J21:K21"/>
    <mergeCell ref="L21:M21"/>
    <mergeCell ref="B22:G22"/>
    <mergeCell ref="H22:I22"/>
    <mergeCell ref="J22:K22"/>
    <mergeCell ref="L22:M22"/>
    <mergeCell ref="B19:G19"/>
    <mergeCell ref="H19:I19"/>
    <mergeCell ref="J19:K19"/>
    <mergeCell ref="L19:M19"/>
    <mergeCell ref="B20:G20"/>
    <mergeCell ref="H20:I20"/>
    <mergeCell ref="A30:M30"/>
    <mergeCell ref="A1:M1"/>
    <mergeCell ref="O1:AA1"/>
    <mergeCell ref="O2:AA2"/>
    <mergeCell ref="O3:O4"/>
    <mergeCell ref="P3:U4"/>
    <mergeCell ref="V3:W4"/>
    <mergeCell ref="A26:C26"/>
    <mergeCell ref="D26:I26"/>
    <mergeCell ref="J26:K26"/>
    <mergeCell ref="L26:M26"/>
    <mergeCell ref="A27:C27"/>
    <mergeCell ref="D27:I27"/>
    <mergeCell ref="J27:K27"/>
    <mergeCell ref="L27:M27"/>
    <mergeCell ref="B23:G23"/>
    <mergeCell ref="H23:I23"/>
    <mergeCell ref="J23:K23"/>
    <mergeCell ref="L23:M23"/>
    <mergeCell ref="A24:C25"/>
    <mergeCell ref="D24:E25"/>
    <mergeCell ref="F24:G25"/>
    <mergeCell ref="H24:I25"/>
    <mergeCell ref="J24:K25"/>
    <mergeCell ref="J20:K20"/>
    <mergeCell ref="L20:M20"/>
    <mergeCell ref="B17:G17"/>
    <mergeCell ref="H17:I17"/>
    <mergeCell ref="J17:K17"/>
    <mergeCell ref="L17:M17"/>
    <mergeCell ref="B18:G18"/>
    <mergeCell ref="H18:I18"/>
    <mergeCell ref="J18:K18"/>
    <mergeCell ref="L18:M18"/>
    <mergeCell ref="B15:G15"/>
    <mergeCell ref="H15:I15"/>
    <mergeCell ref="J15:K15"/>
    <mergeCell ref="L15:M15"/>
    <mergeCell ref="B16:G16"/>
    <mergeCell ref="H16:I16"/>
    <mergeCell ref="J16:K16"/>
    <mergeCell ref="L16:M16"/>
    <mergeCell ref="B13:G13"/>
    <mergeCell ref="H13:I13"/>
    <mergeCell ref="J13:K13"/>
    <mergeCell ref="L13:M13"/>
    <mergeCell ref="B14:G14"/>
    <mergeCell ref="H14:I14"/>
    <mergeCell ref="J14:K14"/>
    <mergeCell ref="L14:M14"/>
    <mergeCell ref="B11:G11"/>
    <mergeCell ref="H11:I11"/>
    <mergeCell ref="J11:K11"/>
    <mergeCell ref="L11:M11"/>
    <mergeCell ref="B12:G12"/>
    <mergeCell ref="H12:I12"/>
    <mergeCell ref="J12:K12"/>
    <mergeCell ref="L12:M12"/>
    <mergeCell ref="B9:G9"/>
    <mergeCell ref="H9:I9"/>
    <mergeCell ref="J9:K9"/>
    <mergeCell ref="L9:M9"/>
    <mergeCell ref="B10:G10"/>
    <mergeCell ref="H10:I10"/>
    <mergeCell ref="J10:K10"/>
    <mergeCell ref="L10:M10"/>
    <mergeCell ref="B8:G8"/>
    <mergeCell ref="H8:I8"/>
    <mergeCell ref="J8:K8"/>
    <mergeCell ref="L8:M8"/>
    <mergeCell ref="B5:G5"/>
    <mergeCell ref="H5:I5"/>
    <mergeCell ref="J5:K5"/>
    <mergeCell ref="L5:M5"/>
    <mergeCell ref="B6:G6"/>
    <mergeCell ref="H6:I6"/>
    <mergeCell ref="J6:K6"/>
    <mergeCell ref="L6:M6"/>
    <mergeCell ref="A2:M2"/>
    <mergeCell ref="A3:A4"/>
    <mergeCell ref="B3:G4"/>
    <mergeCell ref="H3:I4"/>
    <mergeCell ref="J3:K4"/>
    <mergeCell ref="L3:M4"/>
    <mergeCell ref="B7:G7"/>
    <mergeCell ref="H7:I7"/>
    <mergeCell ref="J7:K7"/>
    <mergeCell ref="L7:M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18"/>
  <sheetViews>
    <sheetView zoomScaleNormal="100" workbookViewId="0">
      <selection activeCell="N8" sqref="N8"/>
    </sheetView>
  </sheetViews>
  <sheetFormatPr baseColWidth="10" defaultColWidth="10.7109375" defaultRowHeight="15"/>
  <cols>
    <col min="2" max="2" width="7" customWidth="1"/>
    <col min="3" max="3" width="12.42578125" customWidth="1"/>
    <col min="4" max="4" width="8.5703125" customWidth="1"/>
    <col min="5" max="5" width="44.5703125" customWidth="1"/>
    <col min="6" max="6" width="10.140625" customWidth="1"/>
    <col min="7" max="7" width="22.7109375" customWidth="1"/>
    <col min="8" max="8" width="11.85546875" customWidth="1"/>
    <col min="9" max="9" width="17.140625" customWidth="1"/>
    <col min="10" max="10" width="13.42578125" customWidth="1"/>
    <col min="12" max="12" width="14.7109375" bestFit="1" customWidth="1"/>
  </cols>
  <sheetData>
    <row r="1" spans="2:12" ht="15.75" thickBot="1">
      <c r="B1" s="63"/>
      <c r="C1" s="63"/>
      <c r="D1" s="63"/>
      <c r="E1" s="63"/>
      <c r="F1" s="63"/>
      <c r="G1" s="63"/>
      <c r="H1" s="8"/>
      <c r="I1" s="63"/>
      <c r="J1" s="63"/>
    </row>
    <row r="2" spans="2:12">
      <c r="B2" s="64" t="s">
        <v>14</v>
      </c>
      <c r="C2" s="65"/>
      <c r="D2" s="65"/>
      <c r="E2" s="65"/>
      <c r="F2" s="65"/>
      <c r="G2" s="65"/>
      <c r="H2" s="9"/>
      <c r="I2" s="65"/>
      <c r="J2" s="66"/>
    </row>
    <row r="3" spans="2:12" ht="15" customHeight="1">
      <c r="B3" s="69" t="s">
        <v>0</v>
      </c>
      <c r="C3" s="32" t="s">
        <v>41</v>
      </c>
      <c r="D3" s="32" t="s">
        <v>42</v>
      </c>
      <c r="E3" s="32" t="s">
        <v>1</v>
      </c>
      <c r="F3" s="49" t="s">
        <v>47</v>
      </c>
      <c r="G3" s="49" t="s">
        <v>59</v>
      </c>
      <c r="H3" s="68" t="s">
        <v>58</v>
      </c>
      <c r="I3" s="68" t="s">
        <v>40</v>
      </c>
      <c r="J3" s="67" t="s">
        <v>39</v>
      </c>
    </row>
    <row r="4" spans="2:12">
      <c r="B4" s="69"/>
      <c r="C4" s="32"/>
      <c r="D4" s="32"/>
      <c r="E4" s="32"/>
      <c r="F4" s="49"/>
      <c r="G4" s="49"/>
      <c r="H4" s="68"/>
      <c r="I4" s="68"/>
      <c r="J4" s="67"/>
    </row>
    <row r="5" spans="2:12" ht="61.5" customHeight="1">
      <c r="B5" s="58">
        <v>1</v>
      </c>
      <c r="C5" s="57" t="s">
        <v>44</v>
      </c>
      <c r="D5" s="2">
        <v>1</v>
      </c>
      <c r="E5" s="4" t="s">
        <v>49</v>
      </c>
      <c r="F5" s="3">
        <v>100</v>
      </c>
      <c r="G5" s="5">
        <v>23148</v>
      </c>
      <c r="H5" s="23">
        <v>20000</v>
      </c>
      <c r="I5" s="26">
        <f t="shared" ref="I5:I12" si="0">ROUND(AVERAGE(G5:H5),0)</f>
        <v>21574</v>
      </c>
      <c r="J5" s="27">
        <f t="shared" ref="J5:J10" si="1">+I5*F5</f>
        <v>2157400</v>
      </c>
      <c r="L5" s="13"/>
    </row>
    <row r="6" spans="2:12" ht="31.5" customHeight="1">
      <c r="B6" s="58"/>
      <c r="C6" s="57"/>
      <c r="D6" s="2">
        <v>2</v>
      </c>
      <c r="E6" s="4" t="s">
        <v>60</v>
      </c>
      <c r="F6" s="3">
        <v>100</v>
      </c>
      <c r="G6" s="5">
        <v>18519</v>
      </c>
      <c r="H6" s="23">
        <v>20000</v>
      </c>
      <c r="I6" s="26">
        <f t="shared" si="0"/>
        <v>19260</v>
      </c>
      <c r="J6" s="27">
        <f t="shared" si="1"/>
        <v>1926000</v>
      </c>
      <c r="L6" s="14"/>
    </row>
    <row r="7" spans="2:12" ht="66.75" customHeight="1">
      <c r="B7" s="58">
        <v>2</v>
      </c>
      <c r="C7" s="57" t="s">
        <v>43</v>
      </c>
      <c r="D7" s="2">
        <v>1</v>
      </c>
      <c r="E7" s="4" t="s">
        <v>50</v>
      </c>
      <c r="F7" s="3">
        <v>96</v>
      </c>
      <c r="G7" s="5">
        <v>41667</v>
      </c>
      <c r="H7" s="23">
        <v>45000</v>
      </c>
      <c r="I7" s="26">
        <f t="shared" si="0"/>
        <v>43334</v>
      </c>
      <c r="J7" s="27">
        <f t="shared" si="1"/>
        <v>4160064</v>
      </c>
    </row>
    <row r="8" spans="2:12" ht="55.5" customHeight="1">
      <c r="B8" s="58"/>
      <c r="C8" s="57"/>
      <c r="D8" s="2">
        <v>2</v>
      </c>
      <c r="E8" s="4" t="s">
        <v>51</v>
      </c>
      <c r="F8" s="3">
        <v>80</v>
      </c>
      <c r="G8" s="5">
        <v>37037</v>
      </c>
      <c r="H8" s="23">
        <v>45000</v>
      </c>
      <c r="I8" s="26">
        <f t="shared" si="0"/>
        <v>41019</v>
      </c>
      <c r="J8" s="27">
        <f t="shared" si="1"/>
        <v>3281520</v>
      </c>
    </row>
    <row r="9" spans="2:12" ht="54.75" customHeight="1">
      <c r="B9" s="58">
        <v>3</v>
      </c>
      <c r="C9" s="57" t="s">
        <v>48</v>
      </c>
      <c r="D9" s="2">
        <v>1</v>
      </c>
      <c r="E9" s="4" t="s">
        <v>52</v>
      </c>
      <c r="F9" s="3">
        <v>70</v>
      </c>
      <c r="G9" s="5">
        <v>18519</v>
      </c>
      <c r="H9" s="23">
        <v>23000</v>
      </c>
      <c r="I9" s="26">
        <f t="shared" si="0"/>
        <v>20760</v>
      </c>
      <c r="J9" s="27">
        <f t="shared" si="1"/>
        <v>1453200</v>
      </c>
    </row>
    <row r="10" spans="2:12" ht="29.25" customHeight="1">
      <c r="B10" s="58"/>
      <c r="C10" s="57"/>
      <c r="D10" s="2">
        <v>2</v>
      </c>
      <c r="E10" s="4" t="s">
        <v>53</v>
      </c>
      <c r="F10" s="3">
        <v>70</v>
      </c>
      <c r="G10" s="23">
        <v>16667</v>
      </c>
      <c r="H10" s="23">
        <v>23000</v>
      </c>
      <c r="I10" s="26">
        <f t="shared" si="0"/>
        <v>19834</v>
      </c>
      <c r="J10" s="27">
        <f t="shared" si="1"/>
        <v>1388380</v>
      </c>
    </row>
    <row r="11" spans="2:12">
      <c r="B11" s="10">
        <v>5</v>
      </c>
      <c r="C11" s="12" t="s">
        <v>54</v>
      </c>
      <c r="D11" s="2">
        <v>1</v>
      </c>
      <c r="E11" s="6" t="s">
        <v>57</v>
      </c>
      <c r="F11" s="3"/>
      <c r="G11" s="5">
        <v>110000</v>
      </c>
      <c r="H11" s="23">
        <v>110000</v>
      </c>
      <c r="I11" s="26">
        <f t="shared" si="0"/>
        <v>110000</v>
      </c>
      <c r="J11" s="27">
        <v>110000</v>
      </c>
    </row>
    <row r="12" spans="2:12">
      <c r="B12" s="16"/>
      <c r="C12" s="12"/>
      <c r="D12" s="2">
        <v>2</v>
      </c>
      <c r="E12" s="6" t="s">
        <v>55</v>
      </c>
      <c r="F12" s="15"/>
      <c r="G12" s="5">
        <v>90000</v>
      </c>
      <c r="H12" s="23">
        <v>90000</v>
      </c>
      <c r="I12" s="26">
        <f t="shared" si="0"/>
        <v>90000</v>
      </c>
      <c r="J12" s="27">
        <v>90000</v>
      </c>
    </row>
    <row r="13" spans="2:12" ht="30">
      <c r="B13" s="10">
        <v>6</v>
      </c>
      <c r="C13" s="12" t="s">
        <v>23</v>
      </c>
      <c r="D13" s="2"/>
      <c r="E13" s="6"/>
      <c r="F13" s="3"/>
      <c r="G13" s="5">
        <v>0</v>
      </c>
      <c r="H13" s="23">
        <v>50000</v>
      </c>
      <c r="I13" s="26">
        <v>50000</v>
      </c>
      <c r="J13" s="27">
        <v>50000</v>
      </c>
    </row>
    <row r="14" spans="2:12" ht="30">
      <c r="B14" s="18">
        <v>7</v>
      </c>
      <c r="C14" s="12" t="s">
        <v>61</v>
      </c>
      <c r="D14" s="2"/>
      <c r="E14" s="6"/>
      <c r="F14" s="17">
        <v>100</v>
      </c>
      <c r="G14" s="5">
        <v>0</v>
      </c>
      <c r="H14" s="23">
        <v>400000</v>
      </c>
      <c r="I14" s="26">
        <v>400000</v>
      </c>
      <c r="J14" s="27">
        <v>400000</v>
      </c>
    </row>
    <row r="15" spans="2:12" ht="30">
      <c r="B15" s="10">
        <v>8</v>
      </c>
      <c r="C15" s="12" t="s">
        <v>24</v>
      </c>
      <c r="D15" s="2"/>
      <c r="E15" s="6" t="s">
        <v>56</v>
      </c>
      <c r="F15" s="3"/>
      <c r="G15" s="5">
        <v>0</v>
      </c>
      <c r="H15" s="23">
        <v>70000</v>
      </c>
      <c r="I15" s="26">
        <v>70000</v>
      </c>
      <c r="J15" s="27">
        <v>70000</v>
      </c>
    </row>
    <row r="16" spans="2:12">
      <c r="B16" s="61" t="s">
        <v>45</v>
      </c>
      <c r="C16" s="62"/>
      <c r="D16" s="62"/>
      <c r="E16" s="62"/>
      <c r="F16" s="62"/>
      <c r="G16" s="7">
        <f>SUM(G5:G15)</f>
        <v>355557</v>
      </c>
      <c r="H16" s="24">
        <v>896000</v>
      </c>
      <c r="I16" s="28">
        <f>SUM(I5:I15)</f>
        <v>885781</v>
      </c>
      <c r="J16" s="29">
        <f>SUM(J5:J15)</f>
        <v>15086564</v>
      </c>
    </row>
    <row r="17" spans="2:10">
      <c r="B17" s="61" t="s">
        <v>46</v>
      </c>
      <c r="C17" s="62"/>
      <c r="D17" s="62"/>
      <c r="E17" s="62"/>
      <c r="F17" s="62"/>
      <c r="G17" s="3"/>
      <c r="H17" s="19"/>
      <c r="I17" s="20"/>
      <c r="J17" s="30">
        <f>+J16*19%</f>
        <v>2866447.16</v>
      </c>
    </row>
    <row r="18" spans="2:10" ht="15.75" thickBot="1">
      <c r="B18" s="59" t="s">
        <v>13</v>
      </c>
      <c r="C18" s="60"/>
      <c r="D18" s="60"/>
      <c r="E18" s="60"/>
      <c r="F18" s="60"/>
      <c r="G18" s="11"/>
      <c r="H18" s="21"/>
      <c r="I18" s="22"/>
      <c r="J18" s="31">
        <f>+J16+J17</f>
        <v>17953011.16</v>
      </c>
    </row>
  </sheetData>
  <mergeCells count="22">
    <mergeCell ref="I1:J1"/>
    <mergeCell ref="B2:G2"/>
    <mergeCell ref="I2:J2"/>
    <mergeCell ref="J3:J4"/>
    <mergeCell ref="H3:H4"/>
    <mergeCell ref="I3:I4"/>
    <mergeCell ref="C3:C4"/>
    <mergeCell ref="D3:D4"/>
    <mergeCell ref="B3:B4"/>
    <mergeCell ref="E3:E4"/>
    <mergeCell ref="F3:F4"/>
    <mergeCell ref="G3:G4"/>
    <mergeCell ref="B1:G1"/>
    <mergeCell ref="C7:C8"/>
    <mergeCell ref="B7:B8"/>
    <mergeCell ref="B18:F18"/>
    <mergeCell ref="B5:B6"/>
    <mergeCell ref="C5:C6"/>
    <mergeCell ref="C9:C10"/>
    <mergeCell ref="B9:B10"/>
    <mergeCell ref="B16:F16"/>
    <mergeCell ref="B17:F17"/>
  </mergeCells>
  <pageMargins left="0.7" right="0.7" top="0.75" bottom="0.75" header="0.3" footer="0.3"/>
  <pageSetup paperSize="9" scale="67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2"/>
  <sheetViews>
    <sheetView tabSelected="1" topLeftCell="A12" zoomScaleNormal="100" workbookViewId="0">
      <selection activeCell="G25" sqref="G25"/>
    </sheetView>
  </sheetViews>
  <sheetFormatPr baseColWidth="10" defaultColWidth="10.7109375" defaultRowHeight="15"/>
  <cols>
    <col min="2" max="2" width="7" customWidth="1"/>
    <col min="3" max="3" width="12.42578125" customWidth="1"/>
    <col min="4" max="4" width="8.5703125" customWidth="1"/>
    <col min="5" max="5" width="44.5703125" customWidth="1"/>
    <col min="6" max="6" width="17.140625" customWidth="1"/>
    <col min="8" max="8" width="14.7109375" bestFit="1" customWidth="1"/>
  </cols>
  <sheetData>
    <row r="2" spans="2:8">
      <c r="B2" s="73"/>
      <c r="C2" s="74"/>
      <c r="D2" s="75"/>
      <c r="E2" s="85" t="s">
        <v>64</v>
      </c>
      <c r="F2" s="82"/>
    </row>
    <row r="3" spans="2:8">
      <c r="B3" s="76"/>
      <c r="C3" s="77"/>
      <c r="D3" s="78"/>
      <c r="E3" s="83"/>
      <c r="F3" s="83"/>
    </row>
    <row r="4" spans="2:8">
      <c r="B4" s="76"/>
      <c r="C4" s="77"/>
      <c r="D4" s="78"/>
      <c r="E4" s="83"/>
      <c r="F4" s="83"/>
    </row>
    <row r="5" spans="2:8">
      <c r="B5" s="79"/>
      <c r="C5" s="80"/>
      <c r="D5" s="81"/>
      <c r="E5" s="84"/>
      <c r="F5" s="84"/>
    </row>
    <row r="6" spans="2:8">
      <c r="B6" s="71" t="s">
        <v>63</v>
      </c>
      <c r="C6" s="72"/>
      <c r="D6" s="72"/>
      <c r="E6" s="72"/>
      <c r="F6" s="36"/>
    </row>
    <row r="7" spans="2:8" ht="15" customHeight="1">
      <c r="B7" s="69" t="s">
        <v>0</v>
      </c>
      <c r="C7" s="32" t="s">
        <v>41</v>
      </c>
      <c r="D7" s="32" t="s">
        <v>42</v>
      </c>
      <c r="E7" s="32" t="s">
        <v>1</v>
      </c>
      <c r="F7" s="68" t="s">
        <v>62</v>
      </c>
    </row>
    <row r="8" spans="2:8">
      <c r="B8" s="69"/>
      <c r="C8" s="32"/>
      <c r="D8" s="32"/>
      <c r="E8" s="32"/>
      <c r="F8" s="68"/>
    </row>
    <row r="9" spans="2:8" ht="61.5" customHeight="1">
      <c r="B9" s="58">
        <v>1</v>
      </c>
      <c r="C9" s="57" t="s">
        <v>44</v>
      </c>
      <c r="D9" s="2">
        <v>1</v>
      </c>
      <c r="E9" s="4" t="s">
        <v>49</v>
      </c>
      <c r="F9" s="70"/>
      <c r="H9" s="13"/>
    </row>
    <row r="10" spans="2:8" ht="31.5" customHeight="1">
      <c r="B10" s="58"/>
      <c r="C10" s="57"/>
      <c r="D10" s="2">
        <v>2</v>
      </c>
      <c r="E10" s="4" t="s">
        <v>60</v>
      </c>
      <c r="F10" s="70"/>
      <c r="H10" s="14"/>
    </row>
    <row r="11" spans="2:8" ht="66.75" customHeight="1">
      <c r="B11" s="58">
        <v>2</v>
      </c>
      <c r="C11" s="57" t="s">
        <v>43</v>
      </c>
      <c r="D11" s="2">
        <v>1</v>
      </c>
      <c r="E11" s="4" t="s">
        <v>50</v>
      </c>
      <c r="F11" s="70"/>
    </row>
    <row r="12" spans="2:8" ht="55.5" customHeight="1">
      <c r="B12" s="58"/>
      <c r="C12" s="57"/>
      <c r="D12" s="2">
        <v>2</v>
      </c>
      <c r="E12" s="4" t="s">
        <v>51</v>
      </c>
      <c r="F12" s="70"/>
    </row>
    <row r="13" spans="2:8" ht="54.75" customHeight="1">
      <c r="B13" s="58">
        <v>3</v>
      </c>
      <c r="C13" s="57" t="s">
        <v>48</v>
      </c>
      <c r="D13" s="2">
        <v>1</v>
      </c>
      <c r="E13" s="4" t="s">
        <v>52</v>
      </c>
      <c r="F13" s="70"/>
    </row>
    <row r="14" spans="2:8" ht="29.25" customHeight="1">
      <c r="B14" s="58"/>
      <c r="C14" s="57"/>
      <c r="D14" s="2">
        <v>2</v>
      </c>
      <c r="E14" s="4" t="s">
        <v>53</v>
      </c>
      <c r="F14" s="70"/>
    </row>
    <row r="15" spans="2:8">
      <c r="B15" s="25">
        <v>5</v>
      </c>
      <c r="C15" s="12" t="s">
        <v>54</v>
      </c>
      <c r="D15" s="2">
        <v>1</v>
      </c>
      <c r="E15" s="6" t="s">
        <v>57</v>
      </c>
      <c r="F15" s="70"/>
    </row>
    <row r="16" spans="2:8">
      <c r="B16" s="25"/>
      <c r="C16" s="12"/>
      <c r="D16" s="2">
        <v>2</v>
      </c>
      <c r="E16" s="6" t="s">
        <v>55</v>
      </c>
      <c r="F16" s="70"/>
    </row>
    <row r="17" spans="2:6" ht="30">
      <c r="B17" s="25">
        <v>6</v>
      </c>
      <c r="C17" s="12" t="s">
        <v>23</v>
      </c>
      <c r="D17" s="2"/>
      <c r="E17" s="6"/>
      <c r="F17" s="70"/>
    </row>
    <row r="18" spans="2:6" ht="30">
      <c r="B18" s="25">
        <v>7</v>
      </c>
      <c r="C18" s="12" t="s">
        <v>61</v>
      </c>
      <c r="D18" s="2"/>
      <c r="E18" s="6"/>
      <c r="F18" s="70"/>
    </row>
    <row r="19" spans="2:6" ht="30">
      <c r="B19" s="25">
        <v>8</v>
      </c>
      <c r="C19" s="12" t="s">
        <v>24</v>
      </c>
      <c r="D19" s="2"/>
      <c r="E19" s="6" t="s">
        <v>56</v>
      </c>
      <c r="F19" s="70"/>
    </row>
    <row r="20" spans="2:6">
      <c r="B20" s="61" t="s">
        <v>45</v>
      </c>
      <c r="C20" s="62"/>
      <c r="D20" s="62"/>
      <c r="E20" s="62"/>
      <c r="F20" s="28"/>
    </row>
    <row r="21" spans="2:6">
      <c r="B21" s="61" t="s">
        <v>46</v>
      </c>
      <c r="C21" s="62"/>
      <c r="D21" s="62"/>
      <c r="E21" s="62"/>
      <c r="F21" s="20"/>
    </row>
    <row r="22" spans="2:6" ht="15.75" thickBot="1">
      <c r="B22" s="59" t="s">
        <v>13</v>
      </c>
      <c r="C22" s="60"/>
      <c r="D22" s="60"/>
      <c r="E22" s="60"/>
      <c r="F22" s="20"/>
    </row>
  </sheetData>
  <mergeCells count="18">
    <mergeCell ref="B22:E22"/>
    <mergeCell ref="B6:F6"/>
    <mergeCell ref="B2:D5"/>
    <mergeCell ref="E2:E5"/>
    <mergeCell ref="F2:F5"/>
    <mergeCell ref="C9:C10"/>
    <mergeCell ref="B13:B14"/>
    <mergeCell ref="C13:C14"/>
    <mergeCell ref="B20:E20"/>
    <mergeCell ref="B21:E21"/>
    <mergeCell ref="B11:B12"/>
    <mergeCell ref="C11:C12"/>
    <mergeCell ref="B7:B8"/>
    <mergeCell ref="C7:C8"/>
    <mergeCell ref="D7:D8"/>
    <mergeCell ref="E7:E8"/>
    <mergeCell ref="F7:F8"/>
    <mergeCell ref="B9:B10"/>
  </mergeCells>
  <pageMargins left="0.7" right="0.7" top="0.75" bottom="0.75" header="0.3" footer="0.3"/>
  <pageSetup paperSize="9" scale="67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ok</vt:lpstr>
      <vt:lpstr>ok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Belen</dc:creator>
  <cp:lastModifiedBy>Administrador</cp:lastModifiedBy>
  <cp:lastPrinted>2024-01-23T20:19:16Z</cp:lastPrinted>
  <dcterms:created xsi:type="dcterms:W3CDTF">2015-12-16T21:52:13Z</dcterms:created>
  <dcterms:modified xsi:type="dcterms:W3CDTF">2025-01-03T22:08:20Z</dcterms:modified>
</cp:coreProperties>
</file>