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ROSA MARIA\EGRESOS\"/>
    </mc:Choice>
  </mc:AlternateContent>
  <bookViews>
    <workbookView xWindow="360" yWindow="915" windowWidth="15600" windowHeight="8700" activeTab="1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2" l="1"/>
  <c r="M19" i="2"/>
  <c r="M20" i="2"/>
  <c r="J24" i="2"/>
  <c r="K24" i="2"/>
  <c r="L24" i="2"/>
  <c r="E13" i="7"/>
  <c r="D13" i="7"/>
  <c r="M24" i="2" l="1"/>
  <c r="J14" i="2" s="1"/>
  <c r="C14" i="3" s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<sst xmlns="http://schemas.openxmlformats.org/spreadsheetml/2006/main" count="404" uniqueCount="214">
  <si>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</si>
  <si>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</si>
  <si>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</si>
  <si>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</si>
  <si>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</si>
  <si>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</si>
  <si>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</si>
  <si>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</si>
  <si>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</si>
  <si>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</si>
  <si>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</si>
  <si>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</si>
  <si>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</si>
  <si>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</si>
  <si>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</si>
  <si>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</si>
  <si>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</si>
  <si>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</si>
  <si>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</si>
  <si>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</si>
  <si>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</si>
  <si>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</si>
  <si>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</si>
  <si>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</si>
  <si>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</si>
  <si>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</si>
  <si>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</si>
  <si>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</si>
  <si>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</si>
  <si>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</si>
  <si>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</si>
  <si>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</si>
  <si>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</si>
  <si>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</si>
  <si>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</si>
  <si>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</si>
  <si>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</si>
  <si>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</si>
  <si>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</si>
  <si>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</si>
  <si>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</si>
  <si>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</si>
  <si>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</si>
  <si>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</si>
  <si>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</si>
  <si>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</si>
  <si>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</si>
  <si>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</si>
  <si>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</si>
  <si>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</si>
  <si>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</si>
  <si>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</si>
  <si>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</si>
  <si>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</si>
  <si>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</si>
  <si>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</si>
  <si>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</si>
  <si>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</si>
  <si>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</si>
  <si>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</si>
  <si>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</si>
  <si>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</si>
  <si>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</si>
  <si>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</si>
  <si>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</si>
  <si>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</si>
  <si>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</si>
  <si>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</si>
  <si>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</si>
  <si>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</si>
  <si>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</si>
  <si>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</si>
  <si>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</si>
  <si>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</si>
  <si>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</si>
  <si>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</si>
  <si>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</si>
  <si>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</si>
  <si>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</si>
  <si>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</si>
  <si>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</si>
  <si>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</si>
  <si>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</si>
  <si>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</si>
  <si>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</si>
  <si>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</si>
  <si>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</si>
  <si>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</si>
  <si>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</si>
  <si>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</si>
  <si>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</si>
  <si>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</si>
  <si>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</si>
  <si>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</si>
  <si>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</si>
  <si>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</si>
  <si>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</si>
  <si>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</si>
  <si>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</si>
  <si>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</si>
  <si>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</si>
  <si>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</si>
  <si>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</si>
  <si>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</si>
  <si>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</si>
  <si>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</si>
  <si>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</si>
  <si>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</si>
  <si>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</si>
  <si>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</si>
  <si>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</si>
  <si>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</si>
  <si>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</si>
  <si>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</si>
  <si>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</si>
  <si>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</si>
  <si>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</si>
  <si>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</si>
  <si>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</si>
  <si>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</si>
  <si>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</si>
  <si>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</si>
  <si>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</si>
  <si>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</si>
  <si>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</si>
  <si>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</si>
  <si>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</si>
  <si>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</si>
  <si>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</si>
  <si>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</si>
  <si>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</si>
  <si>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</si>
  <si>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</si>
  <si>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</si>
  <si>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</si>
  <si>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</si>
  <si>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</si>
  <si>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</si>
  <si>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</si>
  <si>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</si>
  <si>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</si>
  <si>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</si>
  <si>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</si>
  <si>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</si>
  <si>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</si>
  <si>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</si>
  <si>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</si>
  <si>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</si>
  <si>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</si>
  <si>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</si>
  <si>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</si>
  <si>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</si>
  <si>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</si>
  <si>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</si>
  <si>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</si>
  <si>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</si>
  <si>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</si>
  <si>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</si>
  <si>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</si>
  <si>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</si>
  <si>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</si>
  <si>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</si>
  <si>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</si>
  <si>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</si>
  <si>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</si>
  <si>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</si>
  <si>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</si>
  <si>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</si>
  <si>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</si>
  <si>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</si>
  <si>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</si>
  <si>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</si>
  <si>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</si>
  <si>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</si>
  <si>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</si>
  <si>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</si>
  <si>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</si>
  <si>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</si>
  <si>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</si>
  <si>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</si>
  <si>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</si>
  <si>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</si>
  <si>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</si>
  <si>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</si>
  <si>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</si>
  <si>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</si>
  <si>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</si>
  <si>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</si>
  <si>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</si>
  <si>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</si>
  <si>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</si>
  <si>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</si>
  <si>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</si>
  <si>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</si>
  <si>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</si>
  <si>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</si>
  <si>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</si>
  <si>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</si>
  <si>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</si>
  <si>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</si>
  <si>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</si>
  <si>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</si>
  <si>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</si>
  <si>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</si>
  <si>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INSTITUCIÓN EDUCATIVA ROSA MARIA HENAO PAVAS</t>
  </si>
  <si>
    <t>SONSON</t>
  </si>
  <si>
    <t>CRISTHIAN LEON ALZATE CARDONA</t>
  </si>
  <si>
    <t>INSTITUCION EDUCATIVA ROSA MARIA HENAO PAVAS</t>
  </si>
  <si>
    <t>ROSA MARIA</t>
  </si>
  <si>
    <t>BANCOLOMBIA</t>
  </si>
  <si>
    <t>CRISTINA MARIA LOPEZ AREIZA</t>
  </si>
  <si>
    <t>CRISTINA MARIA LOPEZ</t>
  </si>
  <si>
    <t>MATERIALES Y SUMINISTRO</t>
  </si>
  <si>
    <t xml:space="preserve">CRISTINA MARIA LOPEZ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</si>
</sst>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8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167" fontId="0" fillId="0" borderId="5" xfId="4" applyNumberFormat="1" applyFont="1" applyFill="1" applyBorder="1" applyAlignment="1">
      <alignment horizontal="center" vertical="center" wrapText="1"/>
    </xf>
    <xf numFmtId="166" fontId="8" fillId="2" borderId="5" xfId="3" applyNumberFormat="1" applyFont="1" applyFill="1" applyBorder="1" applyAlignment="1">
      <alignment horizontal="center" vertical="center"/>
    </xf>
    <xf numFmtId="166" fontId="8" fillId="0" borderId="5" xfId="3" applyNumberFormat="1" applyFont="1" applyBorder="1"/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167" fontId="8" fillId="0" borderId="12" xfId="4" applyNumberFormat="1" applyFont="1" applyFill="1" applyBorder="1" applyAlignment="1">
      <alignment horizontal="center"/>
    </xf>
    <xf numFmtId="167" fontId="8" fillId="0" borderId="13" xfId="4" applyNumberFormat="1" applyFont="1" applyFill="1" applyBorder="1" applyAlignment="1">
      <alignment horizontal="center"/>
    </xf>
    <xf numFmtId="167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03"/>
  <sheetViews>
    <sheetView topLeftCell="E20" zoomScale="80" zoomScaleNormal="80" workbookViewId="0">
      <selection activeCell="M37" sqref="M37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32" t="s">
        <v>0</v>
      </c>
      <c r="E2" s="132"/>
      <c r="F2" s="132"/>
      <c r="G2" s="132"/>
      <c r="H2" s="132"/>
      <c r="I2" s="132"/>
      <c r="J2" s="132"/>
      <c r="K2" s="132"/>
      <c r="L2" s="53" t="s">
        <v>1</v>
      </c>
      <c r="M2" s="54"/>
    </row>
    <row r="3" spans="2:13" ht="21" customHeight="1" x14ac:dyDescent="0.25">
      <c r="B3" s="10"/>
      <c r="D3" s="133" t="s">
        <v>2</v>
      </c>
      <c r="E3" s="133"/>
      <c r="F3" s="133"/>
      <c r="G3" s="133"/>
      <c r="H3" s="133"/>
      <c r="I3" s="133"/>
      <c r="J3" s="133"/>
      <c r="K3" s="133"/>
      <c r="L3" s="55" t="s">
        <v>3</v>
      </c>
      <c r="M3" s="56"/>
    </row>
    <row r="4" spans="2:13" ht="17.25" customHeight="1" x14ac:dyDescent="0.25">
      <c r="B4" s="10"/>
      <c r="D4" s="134" t="s">
        <v>4</v>
      </c>
      <c r="E4" s="134"/>
      <c r="F4" s="134"/>
      <c r="G4" s="134"/>
      <c r="H4" s="134"/>
      <c r="I4" s="134"/>
      <c r="J4" s="134"/>
      <c r="K4" s="134"/>
      <c r="L4" s="57" t="s">
        <v>5</v>
      </c>
      <c r="M4" s="58"/>
    </row>
    <row r="5" spans="2:13" ht="18.75" x14ac:dyDescent="0.25">
      <c r="B5" s="135" t="s">
        <v>2</v>
      </c>
      <c r="C5" s="135"/>
      <c r="D5" s="135"/>
      <c r="E5" s="135"/>
      <c r="F5" s="136" t="s">
        <v>204</v>
      </c>
      <c r="G5" s="136"/>
      <c r="H5" s="136"/>
      <c r="I5" s="136"/>
      <c r="J5" s="136"/>
      <c r="K5" s="136"/>
      <c r="L5" s="136"/>
      <c r="M5" s="136"/>
    </row>
    <row r="6" spans="2:13" ht="18.75" x14ac:dyDescent="0.25">
      <c r="B6" s="135" t="s">
        <v>6</v>
      </c>
      <c r="C6" s="135"/>
      <c r="D6" s="135"/>
      <c r="E6" s="135"/>
      <c r="F6" s="136" t="s">
        <v>205</v>
      </c>
      <c r="G6" s="136"/>
      <c r="H6" s="136"/>
      <c r="I6" s="136"/>
      <c r="J6" s="136"/>
      <c r="K6" s="136"/>
      <c r="L6" s="136"/>
      <c r="M6" s="136"/>
    </row>
    <row r="7" spans="2:13" x14ac:dyDescent="0.25">
      <c r="B7" s="10"/>
      <c r="J7" s="146" t="s">
        <v>7</v>
      </c>
      <c r="K7" s="156">
        <v>8</v>
      </c>
      <c r="L7" s="162" t="s">
        <v>8</v>
      </c>
      <c r="M7" s="158">
        <v>8</v>
      </c>
    </row>
    <row r="8" spans="2:13" ht="15.75" thickBot="1" x14ac:dyDescent="0.3">
      <c r="B8" s="160" t="s">
        <v>9</v>
      </c>
      <c r="C8" s="161"/>
      <c r="D8" s="65" t="s">
        <v>34</v>
      </c>
      <c r="E8" s="65" t="s">
        <v>59</v>
      </c>
      <c r="F8" s="65">
        <v>2024</v>
      </c>
      <c r="G8" s="3"/>
      <c r="J8" s="147"/>
      <c r="K8" s="157"/>
      <c r="L8" s="163"/>
      <c r="M8" s="159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48" t="s">
        <v>13</v>
      </c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50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0" t="s">
        <v>14</v>
      </c>
      <c r="J14" s="111">
        <f>+M24</f>
        <v>4002000</v>
      </c>
      <c r="M14" s="14"/>
    </row>
    <row r="15" spans="2:13" ht="34.5" customHeight="1" x14ac:dyDescent="0.3">
      <c r="B15" s="151" t="s">
        <v>15</v>
      </c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3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54" t="s">
        <v>16</v>
      </c>
      <c r="C17" s="155"/>
      <c r="D17" s="155"/>
      <c r="E17" s="155" t="s">
        <v>17</v>
      </c>
      <c r="F17" s="155"/>
      <c r="G17" s="155"/>
      <c r="H17" s="155" t="s">
        <v>18</v>
      </c>
      <c r="I17" s="155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37" t="s">
        <v>42</v>
      </c>
      <c r="C18" s="138"/>
      <c r="D18" s="139"/>
      <c r="E18" s="140" t="s">
        <v>109</v>
      </c>
      <c r="F18" s="141"/>
      <c r="G18" s="142"/>
      <c r="H18" s="39" t="s">
        <v>108</v>
      </c>
      <c r="I18" s="104" t="s">
        <v>208</v>
      </c>
      <c r="J18" s="112">
        <v>4002000</v>
      </c>
      <c r="K18" s="105">
        <v>0</v>
      </c>
      <c r="L18" s="105">
        <v>0</v>
      </c>
      <c r="M18" s="128">
        <f>+J18+K18-L18</f>
        <v>4002000</v>
      </c>
    </row>
    <row r="19" spans="2:13" ht="42" customHeight="1" x14ac:dyDescent="0.25">
      <c r="B19" s="137"/>
      <c r="C19" s="138"/>
      <c r="D19" s="139"/>
      <c r="E19" s="143"/>
      <c r="F19" s="144"/>
      <c r="G19" s="145"/>
      <c r="H19" s="106"/>
      <c r="I19" s="107"/>
      <c r="J19" s="112"/>
      <c r="K19" s="105"/>
      <c r="L19" s="105"/>
      <c r="M19" s="128">
        <f t="shared" ref="M19:M23" si="0">+J19+K19-L19</f>
        <v>0</v>
      </c>
    </row>
    <row r="20" spans="2:13" ht="42" customHeight="1" x14ac:dyDescent="0.25">
      <c r="B20" s="137"/>
      <c r="C20" s="138"/>
      <c r="D20" s="139"/>
      <c r="E20" s="143"/>
      <c r="F20" s="144"/>
      <c r="G20" s="145"/>
      <c r="H20" s="106"/>
      <c r="I20" s="107"/>
      <c r="J20" s="112"/>
      <c r="K20" s="105"/>
      <c r="L20" s="105"/>
      <c r="M20" s="128">
        <f t="shared" si="0"/>
        <v>0</v>
      </c>
    </row>
    <row r="21" spans="2:13" ht="42" customHeight="1" x14ac:dyDescent="0.25">
      <c r="B21" s="137"/>
      <c r="C21" s="138"/>
      <c r="D21" s="139"/>
      <c r="E21" s="143"/>
      <c r="F21" s="144"/>
      <c r="G21" s="145"/>
      <c r="H21" s="106"/>
      <c r="I21" s="107"/>
      <c r="J21" s="112"/>
      <c r="K21" s="105"/>
      <c r="L21" s="105"/>
      <c r="M21" s="128">
        <f t="shared" si="0"/>
        <v>0</v>
      </c>
    </row>
    <row r="22" spans="2:13" ht="42" customHeight="1" x14ac:dyDescent="0.25">
      <c r="B22" s="137"/>
      <c r="C22" s="138"/>
      <c r="D22" s="139"/>
      <c r="E22" s="143"/>
      <c r="F22" s="144"/>
      <c r="G22" s="145"/>
      <c r="H22" s="106"/>
      <c r="I22" s="107"/>
      <c r="J22" s="112"/>
      <c r="K22" s="105"/>
      <c r="L22" s="105"/>
      <c r="M22" s="128">
        <f t="shared" si="0"/>
        <v>0</v>
      </c>
    </row>
    <row r="23" spans="2:13" ht="42" customHeight="1" x14ac:dyDescent="0.25">
      <c r="B23" s="137"/>
      <c r="C23" s="138"/>
      <c r="D23" s="139"/>
      <c r="E23" s="143"/>
      <c r="F23" s="144"/>
      <c r="G23" s="145"/>
      <c r="H23" s="108"/>
      <c r="I23" s="107"/>
      <c r="J23" s="112"/>
      <c r="K23" s="105"/>
      <c r="L23" s="105"/>
      <c r="M23" s="128">
        <f t="shared" si="0"/>
        <v>0</v>
      </c>
    </row>
    <row r="24" spans="2:13" ht="15.75" x14ac:dyDescent="0.25">
      <c r="B24" s="176" t="s">
        <v>23</v>
      </c>
      <c r="C24" s="177"/>
      <c r="D24" s="177"/>
      <c r="E24" s="177"/>
      <c r="F24" s="177"/>
      <c r="G24" s="177"/>
      <c r="H24" s="177"/>
      <c r="I24" s="177"/>
      <c r="J24" s="113">
        <f>SUM(J18:J23)</f>
        <v>4002000</v>
      </c>
      <c r="K24" s="114">
        <f t="shared" ref="K24:L24" si="1">SUM(K18:K23)</f>
        <v>0</v>
      </c>
      <c r="L24" s="114">
        <f t="shared" si="1"/>
        <v>0</v>
      </c>
      <c r="M24" s="115">
        <f t="shared" ref="M24" si="2">+J24+K24-L24</f>
        <v>4002000</v>
      </c>
    </row>
    <row r="25" spans="2:13" x14ac:dyDescent="0.25">
      <c r="B25" s="10"/>
      <c r="M25" s="14"/>
    </row>
    <row r="26" spans="2:13" ht="31.5" customHeight="1" x14ac:dyDescent="0.25">
      <c r="B26" s="181" t="s">
        <v>24</v>
      </c>
      <c r="C26" s="182"/>
      <c r="D26" s="182"/>
      <c r="E26" s="183"/>
      <c r="F26" s="178">
        <v>2024</v>
      </c>
      <c r="G26" s="178"/>
      <c r="H26" s="178"/>
      <c r="I26" s="178"/>
      <c r="J26" s="179"/>
      <c r="K26" s="179"/>
      <c r="L26" s="179"/>
      <c r="M26" s="180"/>
    </row>
    <row r="27" spans="2:13" x14ac:dyDescent="0.25">
      <c r="B27" s="164" t="s">
        <v>25</v>
      </c>
      <c r="C27" s="165"/>
      <c r="D27" s="165"/>
      <c r="E27" s="166"/>
      <c r="F27" s="173" t="s">
        <v>212</v>
      </c>
      <c r="G27" s="173"/>
      <c r="H27" s="173"/>
      <c r="I27" s="173"/>
      <c r="J27" s="174"/>
      <c r="K27" s="174"/>
      <c r="L27" s="174"/>
      <c r="M27" s="175"/>
    </row>
    <row r="28" spans="2:13" x14ac:dyDescent="0.25">
      <c r="B28" s="167"/>
      <c r="C28" s="168"/>
      <c r="D28" s="168"/>
      <c r="E28" s="169"/>
      <c r="F28" s="173"/>
      <c r="G28" s="173"/>
      <c r="H28" s="173"/>
      <c r="I28" s="173"/>
      <c r="J28" s="174"/>
      <c r="K28" s="174"/>
      <c r="L28" s="174"/>
      <c r="M28" s="175"/>
    </row>
    <row r="29" spans="2:13" ht="16.5" customHeight="1" x14ac:dyDescent="0.25">
      <c r="B29" s="170"/>
      <c r="C29" s="171"/>
      <c r="D29" s="171"/>
      <c r="E29" s="172"/>
      <c r="F29" s="173"/>
      <c r="G29" s="173"/>
      <c r="H29" s="173"/>
      <c r="I29" s="173"/>
      <c r="J29" s="174"/>
      <c r="K29" s="174"/>
      <c r="L29" s="174"/>
      <c r="M29" s="175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206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D2:K2"/>
    <mergeCell ref="D3:K3"/>
    <mergeCell ref="D4:K4"/>
    <mergeCell ref="B6:E6"/>
    <mergeCell ref="F6:M6"/>
    <mergeCell ref="B5:E5"/>
    <mergeCell ref="F5:M5"/>
  </mergeCells>
  <dataValidations count="6">
    <dataValidation type="list" allowBlank="1" showInputMessage="1" showErrorMessage="1" sqref="E8">
      <formula1>$C$62:$C$73</formula1>
    </dataValidation>
    <dataValidation type="list" allowBlank="1" showInputMessage="1" showErrorMessage="1" sqref="F26:M26 F8">
      <formula1>$D$62</formula1>
    </dataValidation>
    <dataValidation type="list" allowBlank="1" showInputMessage="1" showErrorMessage="1" sqref="H18:H23">
      <formula1>$E$96:$E$97</formula1>
    </dataValidation>
    <dataValidation type="list" allowBlank="1" showInputMessage="1" showErrorMessage="1" sqref="E18:G23">
      <formula1>$F$96:$F$100</formula1>
    </dataValidation>
    <dataValidation type="list" allowBlank="1" showInputMessage="1" showErrorMessage="1" sqref="D8">
      <formula1>$B$62:$B$92</formula1>
    </dataValidation>
    <dataValidation type="list" allowBlank="1" showInputMessage="1" showErrorMessage="1" sqref="B18:B23 C19:D23">
      <formula1>$E$62:$E$94</formula1>
    </dataValidation>
  </dataValidations>
  <printOptions horizontalCentered="1"/>
  <pageMargins left="1" right="1" top="1" bottom="1" header="0.5" footer="0.5"/>
  <pageSetup scale="4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8"/>
  <sheetViews>
    <sheetView showGridLines="0" tabSelected="1" topLeftCell="B5" zoomScale="80" zoomScaleNormal="80" workbookViewId="0">
      <selection activeCell="B5" sqref="B5:D5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32" t="s">
        <v>114</v>
      </c>
      <c r="E2" s="132"/>
      <c r="F2" s="132"/>
      <c r="G2" s="132"/>
      <c r="H2" s="132"/>
      <c r="I2" s="132"/>
      <c r="J2" s="53" t="s">
        <v>1</v>
      </c>
      <c r="K2" s="54"/>
    </row>
    <row r="3" spans="2:11" ht="21" customHeight="1" x14ac:dyDescent="0.25">
      <c r="B3" s="10"/>
      <c r="D3" s="133" t="s">
        <v>2</v>
      </c>
      <c r="E3" s="133"/>
      <c r="F3" s="133"/>
      <c r="G3" s="133"/>
      <c r="H3" s="133"/>
      <c r="I3" s="133"/>
      <c r="J3" s="55" t="s">
        <v>3</v>
      </c>
      <c r="K3" s="56"/>
    </row>
    <row r="4" spans="2:11" ht="21.75" customHeight="1" x14ac:dyDescent="0.25">
      <c r="B4" s="10"/>
      <c r="D4" s="133" t="s">
        <v>115</v>
      </c>
      <c r="E4" s="133"/>
      <c r="F4" s="133"/>
      <c r="G4" s="133"/>
      <c r="H4" s="133"/>
      <c r="I4" s="133"/>
      <c r="J4" s="55" t="s">
        <v>5</v>
      </c>
      <c r="K4" s="56"/>
    </row>
    <row r="5" spans="2:11" ht="18.75" x14ac:dyDescent="0.3">
      <c r="B5" s="216" t="s">
        <v>2</v>
      </c>
      <c r="C5" s="216"/>
      <c r="D5" s="216"/>
      <c r="E5" s="217" t="s">
        <v>207</v>
      </c>
      <c r="F5" s="217"/>
      <c r="G5" s="217"/>
      <c r="H5" s="217"/>
      <c r="I5" s="217"/>
      <c r="J5" s="217"/>
      <c r="K5" s="217"/>
    </row>
    <row r="6" spans="2:11" ht="18.75" x14ac:dyDescent="0.3">
      <c r="B6" s="216" t="s">
        <v>6</v>
      </c>
      <c r="C6" s="216"/>
      <c r="D6" s="216"/>
      <c r="E6" s="217" t="s">
        <v>205</v>
      </c>
      <c r="F6" s="217"/>
      <c r="G6" s="217"/>
      <c r="H6" s="217"/>
      <c r="I6" s="217"/>
      <c r="J6" s="217"/>
      <c r="K6" s="217"/>
    </row>
    <row r="7" spans="2:11" ht="15.6" customHeight="1" x14ac:dyDescent="0.25">
      <c r="B7" s="10"/>
      <c r="G7" s="218" t="s">
        <v>116</v>
      </c>
      <c r="H7" s="220">
        <v>8</v>
      </c>
      <c r="I7" s="13"/>
      <c r="J7" s="218" t="s">
        <v>8</v>
      </c>
      <c r="K7" s="214">
        <v>8</v>
      </c>
    </row>
    <row r="8" spans="2:11" ht="15.75" thickBot="1" x14ac:dyDescent="0.3">
      <c r="B8" s="10"/>
      <c r="E8" s="37"/>
      <c r="F8" s="37"/>
      <c r="G8" s="219"/>
      <c r="H8" s="221"/>
      <c r="I8" s="37"/>
      <c r="J8" s="219"/>
      <c r="K8" s="215"/>
    </row>
    <row r="9" spans="2:11" x14ac:dyDescent="0.25">
      <c r="B9" s="15" t="s">
        <v>9</v>
      </c>
      <c r="D9" s="65" t="s">
        <v>52</v>
      </c>
      <c r="E9" s="65" t="s">
        <v>59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208" t="s">
        <v>117</v>
      </c>
      <c r="C12" s="209"/>
      <c r="D12" s="209"/>
      <c r="E12" s="209"/>
      <c r="F12" s="209"/>
      <c r="G12" s="209"/>
      <c r="H12" s="209"/>
      <c r="I12" s="209"/>
      <c r="J12" s="209"/>
      <c r="K12" s="210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31">
        <f>+'1. Disponibilidad'!J14</f>
        <v>4002000</v>
      </c>
      <c r="G14" s="99" t="s">
        <v>119</v>
      </c>
      <c r="H14" s="213">
        <f>+K25</f>
        <v>4002000</v>
      </c>
      <c r="I14" s="213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208" t="s">
        <v>120</v>
      </c>
      <c r="C16" s="209"/>
      <c r="D16" s="209"/>
      <c r="E16" s="209"/>
      <c r="F16" s="209"/>
      <c r="G16" s="209"/>
      <c r="H16" s="209"/>
      <c r="I16" s="209"/>
      <c r="J16" s="209"/>
      <c r="K16" s="210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77" t="s">
        <v>16</v>
      </c>
      <c r="D18" s="177"/>
      <c r="E18" s="86" t="s">
        <v>17</v>
      </c>
      <c r="F18" s="211" t="s">
        <v>122</v>
      </c>
      <c r="G18" s="212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86">
        <f>+'1. Disponibilidad'!M7</f>
        <v>8</v>
      </c>
      <c r="C19" s="184" t="str">
        <f>'1. Disponibilidad'!B18</f>
        <v>2.1.2.02.02.008.03 Materiales y Suministros</v>
      </c>
      <c r="D19" s="185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>ROSA MARIA</v>
      </c>
      <c r="H19" s="129">
        <v>4002000</v>
      </c>
      <c r="I19" s="96"/>
      <c r="J19" s="96"/>
      <c r="K19" s="64">
        <f>+H19+I19-J19</f>
        <v>4002000</v>
      </c>
    </row>
    <row r="20" spans="2:11" ht="30.75" customHeight="1" x14ac:dyDescent="0.25">
      <c r="B20" s="187"/>
      <c r="C20" s="184">
        <f>'1. Disponibilidad'!B19</f>
        <v>0</v>
      </c>
      <c r="D20" s="185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187"/>
      <c r="C21" s="184">
        <f>'1. Disponibilidad'!B20</f>
        <v>0</v>
      </c>
      <c r="D21" s="185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87"/>
      <c r="C22" s="184">
        <f>'1. Disponibilidad'!B21</f>
        <v>0</v>
      </c>
      <c r="D22" s="185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87"/>
      <c r="C23" s="184">
        <f>'1. Disponibilidad'!B22</f>
        <v>0</v>
      </c>
      <c r="D23" s="185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188"/>
      <c r="C24" s="184">
        <f>'1. Disponibilidad'!B23</f>
        <v>0</v>
      </c>
      <c r="D24" s="185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189" t="s">
        <v>23</v>
      </c>
      <c r="C25" s="190"/>
      <c r="D25" s="190"/>
      <c r="E25" s="190"/>
      <c r="F25" s="190"/>
      <c r="G25" s="190"/>
      <c r="H25" s="130">
        <f>SUM(H19:H24)</f>
        <v>4002000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4002000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192" t="s">
        <v>127</v>
      </c>
      <c r="C27" s="193"/>
      <c r="D27" s="194"/>
      <c r="E27" s="206">
        <f>'1. Disponibilidad'!F26</f>
        <v>2024</v>
      </c>
      <c r="F27" s="206"/>
      <c r="G27" s="206"/>
      <c r="H27" s="206"/>
      <c r="I27" s="206"/>
      <c r="J27" s="206"/>
      <c r="K27" s="207"/>
    </row>
    <row r="28" spans="2:11" x14ac:dyDescent="0.25">
      <c r="B28" s="195" t="s">
        <v>128</v>
      </c>
      <c r="C28" s="61" t="s">
        <v>129</v>
      </c>
      <c r="D28" s="197" t="s">
        <v>213</v>
      </c>
      <c r="E28" s="198"/>
      <c r="F28" s="198"/>
      <c r="G28" s="198"/>
      <c r="H28" s="198"/>
      <c r="I28" s="198"/>
      <c r="J28" s="198"/>
      <c r="K28" s="199"/>
    </row>
    <row r="29" spans="2:11" ht="20.25" customHeight="1" x14ac:dyDescent="0.25">
      <c r="B29" s="196"/>
      <c r="C29" s="62" t="s">
        <v>130</v>
      </c>
      <c r="D29" s="200">
        <v>43381768</v>
      </c>
      <c r="E29" s="201"/>
      <c r="F29" s="201"/>
      <c r="G29" s="201"/>
      <c r="H29" s="201"/>
      <c r="I29" s="201"/>
      <c r="J29" s="201"/>
      <c r="K29" s="202"/>
    </row>
    <row r="30" spans="2:11" x14ac:dyDescent="0.25">
      <c r="B30" s="164" t="s">
        <v>25</v>
      </c>
      <c r="C30" s="166"/>
      <c r="D30" s="203" t="str">
        <f>+'1. Disponibilidad'!F27</f>
        <v>MATERIALES Y SUMINISTRO</v>
      </c>
      <c r="E30" s="203"/>
      <c r="F30" s="203"/>
      <c r="G30" s="203"/>
      <c r="H30" s="204"/>
      <c r="I30" s="204"/>
      <c r="J30" s="204"/>
      <c r="K30" s="205"/>
    </row>
    <row r="31" spans="2:11" x14ac:dyDescent="0.25">
      <c r="B31" s="170"/>
      <c r="C31" s="172"/>
      <c r="D31" s="203"/>
      <c r="E31" s="203"/>
      <c r="F31" s="203"/>
      <c r="G31" s="203"/>
      <c r="H31" s="204"/>
      <c r="I31" s="204"/>
      <c r="J31" s="204"/>
      <c r="K31" s="205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191" t="s">
        <v>131</v>
      </c>
      <c r="D36" s="191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27</v>
      </c>
      <c r="G37" s="13" t="s">
        <v>27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50"/>
  <sheetViews>
    <sheetView showGridLines="0" topLeftCell="C16" zoomScaleNormal="100" workbookViewId="0">
      <selection activeCell="H16" sqref="H16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46" t="s">
        <v>114</v>
      </c>
      <c r="F2" s="246"/>
      <c r="G2" s="246"/>
      <c r="H2" s="246"/>
      <c r="I2" s="246"/>
      <c r="J2" s="246"/>
      <c r="K2" s="67" t="s">
        <v>1</v>
      </c>
    </row>
    <row r="3" spans="2:11" ht="13.5" customHeight="1" x14ac:dyDescent="0.25">
      <c r="B3" s="10"/>
      <c r="E3" s="247" t="s">
        <v>2</v>
      </c>
      <c r="F3" s="247"/>
      <c r="G3" s="247"/>
      <c r="H3" s="247"/>
      <c r="I3" s="247"/>
      <c r="J3" s="247"/>
      <c r="K3" s="68" t="s">
        <v>3</v>
      </c>
    </row>
    <row r="4" spans="2:11" ht="28.5" customHeight="1" x14ac:dyDescent="0.25">
      <c r="B4" s="10"/>
      <c r="E4" s="247" t="s">
        <v>163</v>
      </c>
      <c r="F4" s="247"/>
      <c r="G4" s="247"/>
      <c r="H4" s="247"/>
      <c r="I4" s="247"/>
      <c r="J4" s="247"/>
      <c r="K4" s="69" t="s">
        <v>5</v>
      </c>
    </row>
    <row r="5" spans="2:11" ht="18.75" x14ac:dyDescent="0.3">
      <c r="B5" s="243" t="s">
        <v>2</v>
      </c>
      <c r="C5" s="243"/>
      <c r="D5" s="243"/>
      <c r="E5" s="243"/>
      <c r="F5" s="244" t="s">
        <v>207</v>
      </c>
      <c r="G5" s="244"/>
      <c r="H5" s="244"/>
      <c r="I5" s="244"/>
      <c r="J5" s="244"/>
      <c r="K5" s="245"/>
    </row>
    <row r="6" spans="2:11" ht="18.75" x14ac:dyDescent="0.3">
      <c r="B6" s="243" t="s">
        <v>6</v>
      </c>
      <c r="C6" s="243"/>
      <c r="D6" s="243"/>
      <c r="E6" s="243"/>
      <c r="F6" s="244" t="s">
        <v>205</v>
      </c>
      <c r="G6" s="244"/>
      <c r="H6" s="244"/>
      <c r="I6" s="244"/>
      <c r="J6" s="244"/>
      <c r="K6" s="245"/>
    </row>
    <row r="7" spans="2:11" x14ac:dyDescent="0.25">
      <c r="B7" s="10"/>
      <c r="J7" s="13" t="s">
        <v>8</v>
      </c>
      <c r="K7" s="75"/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>
        <v>8</v>
      </c>
      <c r="E12" s="38">
        <v>8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02Octubre2024</v>
      </c>
      <c r="E13" s="70" t="str">
        <f>+CONCATENATE('2. Compromiso '!D9,'2. Compromiso '!E9,'2. Compromiso '!F9)</f>
        <v>08Octubre2024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7" t="s">
        <v>128</v>
      </c>
      <c r="C16" s="229" t="s">
        <v>210</v>
      </c>
      <c r="D16" s="229"/>
      <c r="E16" s="229"/>
      <c r="F16" s="20"/>
      <c r="G16" s="125" t="s">
        <v>166</v>
      </c>
      <c r="H16" s="126">
        <v>43381768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65"/>
      <c r="E19" s="165"/>
      <c r="F19" s="165"/>
      <c r="G19" s="165"/>
      <c r="H19" s="165"/>
      <c r="I19" s="165"/>
      <c r="J19" s="165"/>
      <c r="K19" s="230"/>
    </row>
    <row r="20" spans="2:11" ht="31.5" customHeight="1" x14ac:dyDescent="0.25">
      <c r="B20" s="34"/>
      <c r="C20" s="81"/>
      <c r="D20" s="171"/>
      <c r="E20" s="171"/>
      <c r="F20" s="171"/>
      <c r="G20" s="171"/>
      <c r="H20" s="171"/>
      <c r="I20" s="171"/>
      <c r="J20" s="171"/>
      <c r="K20" s="231"/>
    </row>
    <row r="21" spans="2:11" ht="12.75" customHeight="1" x14ac:dyDescent="0.25">
      <c r="B21" s="30"/>
      <c r="C21" s="116"/>
      <c r="D21" s="18"/>
      <c r="E21" s="18"/>
      <c r="F21" s="18"/>
      <c r="G21" s="18"/>
      <c r="H21" s="232"/>
      <c r="I21" s="232"/>
      <c r="J21" s="18"/>
      <c r="K21" s="19"/>
    </row>
    <row r="22" spans="2:11" ht="12.75" customHeight="1" x14ac:dyDescent="0.25">
      <c r="B22" s="30"/>
      <c r="C22" s="116"/>
      <c r="D22" s="18"/>
      <c r="E22" s="18"/>
      <c r="F22" s="18"/>
      <c r="G22" s="18"/>
      <c r="H22" s="116"/>
      <c r="I22" s="116"/>
      <c r="J22" s="18"/>
      <c r="K22" s="19"/>
    </row>
    <row r="23" spans="2:11" ht="12.75" customHeight="1" x14ac:dyDescent="0.25">
      <c r="B23" s="239" t="s">
        <v>16</v>
      </c>
      <c r="C23" s="235" t="s">
        <v>168</v>
      </c>
      <c r="D23" s="233" t="s">
        <v>169</v>
      </c>
      <c r="E23" s="241" t="s">
        <v>170</v>
      </c>
      <c r="F23" s="242"/>
      <c r="G23" s="233" t="s">
        <v>171</v>
      </c>
      <c r="H23" s="233" t="s">
        <v>172</v>
      </c>
      <c r="I23" s="233" t="s">
        <v>173</v>
      </c>
      <c r="J23" s="235" t="s">
        <v>174</v>
      </c>
      <c r="K23" s="237" t="s">
        <v>175</v>
      </c>
    </row>
    <row r="24" spans="2:11" ht="18" customHeight="1" x14ac:dyDescent="0.25">
      <c r="B24" s="240"/>
      <c r="C24" s="236"/>
      <c r="D24" s="234"/>
      <c r="E24" s="52" t="s">
        <v>176</v>
      </c>
      <c r="F24" s="117" t="s">
        <v>14</v>
      </c>
      <c r="G24" s="234"/>
      <c r="H24" s="234"/>
      <c r="I24" s="234"/>
      <c r="J24" s="236"/>
      <c r="K24" s="238"/>
    </row>
    <row r="25" spans="2:11" ht="27" customHeight="1" x14ac:dyDescent="0.25">
      <c r="B25" s="50" t="s">
        <v>42</v>
      </c>
      <c r="C25" s="82" t="s">
        <v>109</v>
      </c>
      <c r="D25" s="49">
        <v>4002000</v>
      </c>
      <c r="E25" s="118"/>
      <c r="F25" s="119"/>
      <c r="G25" s="120"/>
      <c r="H25" s="120"/>
      <c r="I25" s="120"/>
      <c r="J25" s="222">
        <f>+F35+G35+H35+I35</f>
        <v>0</v>
      </c>
      <c r="K25" s="225">
        <f>+D35-J25</f>
        <v>4002000</v>
      </c>
    </row>
    <row r="26" spans="2:11" ht="31.5" customHeight="1" x14ac:dyDescent="0.25">
      <c r="B26" s="50"/>
      <c r="C26" s="82"/>
      <c r="D26" s="49"/>
      <c r="E26" s="118"/>
      <c r="F26" s="119"/>
      <c r="G26" s="120"/>
      <c r="H26" s="120"/>
      <c r="I26" s="120"/>
      <c r="J26" s="223"/>
      <c r="K26" s="226"/>
    </row>
    <row r="27" spans="2:11" ht="33.75" customHeight="1" x14ac:dyDescent="0.25">
      <c r="B27" s="50"/>
      <c r="C27" s="82"/>
      <c r="D27" s="49"/>
      <c r="E27" s="118"/>
      <c r="F27" s="119"/>
      <c r="G27" s="120"/>
      <c r="H27" s="120"/>
      <c r="I27" s="120"/>
      <c r="J27" s="223"/>
      <c r="K27" s="226"/>
    </row>
    <row r="28" spans="2:11" ht="33.75" customHeight="1" x14ac:dyDescent="0.25">
      <c r="B28" s="50"/>
      <c r="C28" s="82"/>
      <c r="D28" s="49"/>
      <c r="E28" s="118"/>
      <c r="F28" s="119"/>
      <c r="G28" s="120"/>
      <c r="H28" s="120"/>
      <c r="I28" s="120"/>
      <c r="J28" s="223"/>
      <c r="K28" s="226"/>
    </row>
    <row r="29" spans="2:11" ht="33.75" customHeight="1" x14ac:dyDescent="0.25">
      <c r="B29" s="50"/>
      <c r="C29" s="82"/>
      <c r="D29" s="49"/>
      <c r="E29" s="118"/>
      <c r="F29" s="46"/>
      <c r="G29" s="47"/>
      <c r="H29" s="47"/>
      <c r="I29" s="47"/>
      <c r="J29" s="223"/>
      <c r="K29" s="226"/>
    </row>
    <row r="30" spans="2:11" ht="33.75" customHeight="1" x14ac:dyDescent="0.25">
      <c r="B30" s="50"/>
      <c r="C30" s="82"/>
      <c r="D30" s="49"/>
      <c r="E30" s="118"/>
      <c r="F30" s="46"/>
      <c r="G30" s="47"/>
      <c r="H30" s="47"/>
      <c r="I30" s="47"/>
      <c r="J30" s="223"/>
      <c r="K30" s="226"/>
    </row>
    <row r="31" spans="2:11" ht="33.75" customHeight="1" x14ac:dyDescent="0.25">
      <c r="B31" s="50"/>
      <c r="C31" s="82"/>
      <c r="D31" s="49"/>
      <c r="E31" s="118"/>
      <c r="F31" s="46"/>
      <c r="G31" s="47"/>
      <c r="H31" s="47"/>
      <c r="I31" s="47"/>
      <c r="J31" s="223"/>
      <c r="K31" s="226"/>
    </row>
    <row r="32" spans="2:11" ht="33.75" customHeight="1" x14ac:dyDescent="0.25">
      <c r="B32" s="50"/>
      <c r="C32" s="82"/>
      <c r="D32" s="49"/>
      <c r="E32" s="118"/>
      <c r="F32" s="46"/>
      <c r="G32" s="47"/>
      <c r="H32" s="47"/>
      <c r="I32" s="47"/>
      <c r="J32" s="223"/>
      <c r="K32" s="226"/>
    </row>
    <row r="33" spans="2:12" ht="33.75" customHeight="1" x14ac:dyDescent="0.25">
      <c r="B33" s="50"/>
      <c r="C33" s="82"/>
      <c r="D33" s="49"/>
      <c r="E33" s="118"/>
      <c r="F33" s="46"/>
      <c r="G33" s="47"/>
      <c r="H33" s="47"/>
      <c r="I33" s="47"/>
      <c r="J33" s="223"/>
      <c r="K33" s="226"/>
    </row>
    <row r="34" spans="2:12" ht="33.75" customHeight="1" x14ac:dyDescent="0.25">
      <c r="B34" s="50"/>
      <c r="C34" s="82"/>
      <c r="D34" s="49"/>
      <c r="E34" s="118"/>
      <c r="F34" s="46"/>
      <c r="G34" s="47"/>
      <c r="H34" s="47"/>
      <c r="I34" s="47"/>
      <c r="J34" s="223"/>
      <c r="K34" s="226"/>
    </row>
    <row r="35" spans="2:12" x14ac:dyDescent="0.25">
      <c r="B35" s="124" t="s">
        <v>23</v>
      </c>
      <c r="C35" s="83"/>
      <c r="D35" s="72">
        <f>SUM(D25:D34)</f>
        <v>4002000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24"/>
      <c r="K35" s="227"/>
    </row>
    <row r="36" spans="2:12" ht="12.75" customHeight="1" x14ac:dyDescent="0.25">
      <c r="B36" s="30"/>
      <c r="C36" s="116"/>
      <c r="D36" s="18"/>
      <c r="E36" s="18"/>
      <c r="F36" s="18"/>
      <c r="G36" s="18"/>
      <c r="H36" s="116"/>
      <c r="I36" s="116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 t="s">
        <v>211</v>
      </c>
      <c r="E40" s="76"/>
      <c r="F40" s="41" t="s">
        <v>200</v>
      </c>
      <c r="G40" s="51" t="s">
        <v>209</v>
      </c>
      <c r="H40" s="41"/>
      <c r="I40" s="123">
        <f>+K25</f>
        <v>4002000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28" t="s">
        <v>23</v>
      </c>
      <c r="H42" s="228"/>
      <c r="I42" s="74">
        <f>+I40</f>
        <v>4002000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2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1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B6:E6"/>
    <mergeCell ref="F6:K6"/>
    <mergeCell ref="E2:J2"/>
    <mergeCell ref="E3:J3"/>
    <mergeCell ref="E4:J4"/>
    <mergeCell ref="B5:E5"/>
    <mergeCell ref="F5:K5"/>
    <mergeCell ref="B23:B24"/>
    <mergeCell ref="C23:C24"/>
    <mergeCell ref="D23:D24"/>
    <mergeCell ref="E23:F23"/>
    <mergeCell ref="G23:G24"/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</mergeCells>
  <dataValidations count="7">
    <dataValidation type="list" allowBlank="1" showInputMessage="1" showErrorMessage="1" sqref="D8">
      <formula1>$B$101:$B$131</formula1>
    </dataValidation>
    <dataValidation type="list" allowBlank="1" showInputMessage="1" showErrorMessage="1" sqref="E25:E34">
      <formula1>$D$117:$D$128</formula1>
    </dataValidation>
    <dataValidation type="list" allowBlank="1" showInputMessage="1" showErrorMessage="1" sqref="B25:B34">
      <formula1>$G$101:$G$133</formula1>
    </dataValidation>
    <dataValidation type="list" allowBlank="1" showInputMessage="1" showErrorMessage="1" sqref="C25:C34">
      <formula1>$C$138:$C$142</formula1>
    </dataValidation>
    <dataValidation type="list" allowBlank="1" showInputMessage="1" showErrorMessage="1" sqref="F8">
      <formula1>$E$101</formula1>
    </dataValidation>
    <dataValidation type="list" allowBlank="1" showInputMessage="1" showErrorMessage="1" sqref="F40:F41">
      <formula1>$B$138:$B$140</formula1>
    </dataValidation>
    <dataValidation type="list" allowBlank="1" showInputMessage="1" showErrorMessage="1" sqref="E8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2024-10-02T14:59:35Z</cp:lastPrinted>
  <dcterms:created xsi:type="dcterms:W3CDTF">2015-01-22T19:17:17Z</dcterms:created>
  <dcterms:modified xsi:type="dcterms:W3CDTF">2024-10-02T14:59:48Z</dcterms:modified>
  <cp:category/>
  <cp:contentStatus/>
</cp:coreProperties>
</file>