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K:\CONTROL SERVICES\Nuevos\pendientes\FGN-RNOCC-MC-0020-2020\"/>
    </mc:Choice>
  </mc:AlternateContent>
  <bookViews>
    <workbookView xWindow="390" yWindow="390" windowWidth="9300" windowHeight="10545"/>
  </bookViews>
  <sheets>
    <sheet name="Finales" sheetId="1" r:id="rId1"/>
    <sheet name="Hoja2" sheetId="2" state="hidden" r:id="rId2"/>
    <sheet name="Hoja3" sheetId="3" state="hidden" r:id="rId3"/>
  </sheets>
  <definedNames>
    <definedName name="_xlnm.Print_Area" localSheetId="0">Finales!$B$2:$I$48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2" i="1" l="1"/>
  <c r="H45" i="1"/>
  <c r="H43" i="1"/>
  <c r="H41" i="1"/>
  <c r="H39" i="1"/>
  <c r="H36" i="1"/>
  <c r="H34" i="1"/>
  <c r="H30" i="1"/>
  <c r="H28" i="1"/>
  <c r="H26" i="1"/>
  <c r="H24" i="1"/>
  <c r="H22" i="1"/>
  <c r="H18" i="1"/>
  <c r="H16" i="1"/>
  <c r="H14" i="1"/>
  <c r="I14" i="1" l="1"/>
  <c r="I45" i="1" l="1"/>
  <c r="I43" i="1"/>
  <c r="I41" i="1"/>
  <c r="I39" i="1"/>
  <c r="I36" i="1"/>
  <c r="I34" i="1"/>
  <c r="I32" i="1"/>
  <c r="I30" i="1"/>
  <c r="I28" i="1"/>
  <c r="I26" i="1"/>
  <c r="I24" i="1"/>
  <c r="I22" i="1"/>
  <c r="I20" i="1"/>
  <c r="I18" i="1"/>
  <c r="I16" i="1"/>
  <c r="I46" i="1" l="1"/>
  <c r="F10" i="2" l="1"/>
  <c r="H10" i="2"/>
  <c r="F13" i="2"/>
  <c r="H14" i="2"/>
  <c r="H13" i="2" s="1"/>
  <c r="H17" i="2"/>
  <c r="H18" i="2"/>
  <c r="H19" i="2"/>
  <c r="G12" i="1"/>
  <c r="G47" i="1"/>
  <c r="G46" i="1" s="1"/>
  <c r="H16" i="2" l="1"/>
  <c r="F20" i="2"/>
  <c r="F22" i="2" s="1"/>
  <c r="F21" i="2" s="1"/>
  <c r="F26" i="2" s="1"/>
  <c r="I47" i="1"/>
  <c r="I48" i="1" s="1"/>
  <c r="F23" i="2" l="1"/>
  <c r="F24" i="2"/>
  <c r="F25" i="2" s="1"/>
</calcChain>
</file>

<file path=xl/sharedStrings.xml><?xml version="1.0" encoding="utf-8"?>
<sst xmlns="http://schemas.openxmlformats.org/spreadsheetml/2006/main" count="108" uniqueCount="83">
  <si>
    <t>Presupuesto Oficial</t>
  </si>
  <si>
    <t>ITEM</t>
  </si>
  <si>
    <t>Descripcion</t>
  </si>
  <si>
    <t>UN</t>
  </si>
  <si>
    <t>Cant.</t>
  </si>
  <si>
    <t>Valor Unitario</t>
  </si>
  <si>
    <t>Valor Parcial</t>
  </si>
  <si>
    <t>TOTAL COSTO DIRECTO</t>
  </si>
  <si>
    <t>TOTAL COSTOS INDIRECTOS</t>
  </si>
  <si>
    <t>Administracion</t>
  </si>
  <si>
    <t xml:space="preserve">Imprevistos </t>
  </si>
  <si>
    <t>Utilidad</t>
  </si>
  <si>
    <t>IVA Sobre Utilidad</t>
  </si>
  <si>
    <t>VALOR TOTAL OBRA</t>
  </si>
  <si>
    <t>Calculo de Cantidades y costos de Obra.</t>
  </si>
  <si>
    <t>%</t>
  </si>
  <si>
    <t>Código: FGN-61200-F-01</t>
  </si>
  <si>
    <t>Versión: 01</t>
  </si>
  <si>
    <t>GRUPO DE CONSTRUCCIONES PROYECTO</t>
  </si>
  <si>
    <r>
      <t xml:space="preserve">Página: </t>
    </r>
    <r>
      <rPr>
        <b/>
        <sz val="9"/>
        <rFont val="Arial"/>
        <family val="2"/>
      </rPr>
      <t>1 de  4</t>
    </r>
  </si>
  <si>
    <t>Código: FGN-61200-F-03</t>
  </si>
  <si>
    <t>IVA</t>
  </si>
  <si>
    <t>1.3</t>
  </si>
  <si>
    <t>1.5</t>
  </si>
  <si>
    <t xml:space="preserve">TOTAL    </t>
  </si>
  <si>
    <t>SEDE CARIBE</t>
  </si>
  <si>
    <t>un</t>
  </si>
  <si>
    <r>
      <t xml:space="preserve">Página: </t>
    </r>
    <r>
      <rPr>
        <b/>
        <sz val="11"/>
        <rFont val="Arial"/>
        <family val="2"/>
      </rPr>
      <t xml:space="preserve">1 </t>
    </r>
  </si>
  <si>
    <t>MEDELLIN ANTIOQUIA</t>
  </si>
  <si>
    <t>global</t>
  </si>
  <si>
    <t>gobal</t>
  </si>
  <si>
    <t xml:space="preserve">sistema de bombeo de aguas negras </t>
  </si>
  <si>
    <t>sistema de bombeo de pozo eyector bloque I</t>
  </si>
  <si>
    <t>espejo de agua</t>
  </si>
  <si>
    <t>fuentes de agua</t>
  </si>
  <si>
    <t>sistema alterno agua potable bloque CAF</t>
  </si>
  <si>
    <t>sistema BYPASS  red de incendio a red publica  bloque CAF</t>
  </si>
  <si>
    <t>instalar sistema alterno de la red de incendio a la red publica a  120 psi en 2" la cual incluye  repuestos y mano de obra 2 barriles 2" galvanizados macho para cheque antes y despues cheque   tipo cortina y  accesorios en 2"</t>
  </si>
  <si>
    <t xml:space="preserve">unidad </t>
  </si>
  <si>
    <t>sistema de medicion consumos por zonas sede caribe</t>
  </si>
  <si>
    <t>reparacion valvulas de paso de agua potable sede caribe</t>
  </si>
  <si>
    <t>reparacion valvula de diafragma llenado tanque agua potable</t>
  </si>
  <si>
    <t>sistema de bombeo sotano</t>
  </si>
  <si>
    <t>SEDE EDIFICIO DIPLOMATICO</t>
  </si>
  <si>
    <t xml:space="preserve">reparacion sistema de bombeo sotano edificio diplomatico con cambio de una motobomba barnes  de 1 HP salida en 2" a 220 monofasica incluya tablero con termico contactor y star stop a 3 metros de distancia </t>
  </si>
  <si>
    <t>mantenimiento sistemas de bombeo de aguas negras, incluye cambio de dos bombas de aguas residuales  barnes de 2 HP a 220 voltios ac trifasica de 163 gpm ref 3-20-4-220  salida en 3" cambio de 1metro de salida en tuberia de presion de 3" con brida doble, y 4 abrazaderas de 3" en acero inoxidable, terminal de 3" roscada en acero</t>
  </si>
  <si>
    <t>reparacion union en brida antivibratoria bomba yoker red de incendio</t>
  </si>
  <si>
    <t>drenaje piscinas</t>
  </si>
  <si>
    <t xml:space="preserve">mantenimiento sistema de bombeo del nivel freatico bloque I con cambio de una bomba sumergible barnes de 2HP a 220v trifasica salida en 3" ref 3-20-4-220 </t>
  </si>
  <si>
    <t>mantenimiento sistemas de bombeo de fuentes del espejo de agua con cambio de 6 bombas sumergibles tipo barnes  de 1 1/2 HP a 220 trifasicas    con salida de 2" y 5 bombas de 1 HP a 220 monofasicas  con salida en  11/2 "  instaladas a cero metros</t>
  </si>
  <si>
    <t>instalacion sistema de bypass para alimentar bloque CAF de la tuberia de la alimentacion principal  la cual incluye ( 2 valvulas de cierre rapido de 2" y 1 en 1 1/2, un flotador tipo pera de cobre en 1 1/2  1 valvula reguladora DE 120 A 50 PSI EN 2" 1 contador de flujo en 2"  reduccion de 2 a 1 1/2   con cambio de 3 metros de tuberia de  1 1/2. y rediccuin de de 2 1/2" a 2" incluye todos los accesorios necesarios.</t>
  </si>
  <si>
    <t>adecuacion sensor de humedad con cierre automatico agua cuarto maquinas bloque CAF</t>
  </si>
  <si>
    <t>suministro e instalacion sistema de sensor de humedad cuarto de maquinas, incluye ( sensores tipo electrodo, tablero de control con su alimentacion electrovalvula  en 1 1/2  N/C reduccion de tuberia en de 2" a 1 1/2 incluye accesorios necesarios y alimentacion tablero de control.</t>
  </si>
  <si>
    <t>suministro e instalacion sistema de medicion consumo por bloques o lasos de distribucion de agua potable de los diferentes bloques y zonas el  cual incluye ( cheque antirretorno en 3" medidor de flujo tipo brida en 3" valvula de cierre</t>
  </si>
  <si>
    <t>suministro e instalacion valvulas de paso en 2 "  con cambio de valvulas en mal,estado  existentes embebidas en piso, pared o cajas de paso</t>
  </si>
  <si>
    <t>suministro e instalacion de union antivibratoria tipo brida metalica de 2" a la salida de bomba yoker de la red de incendio.</t>
  </si>
  <si>
    <t>cambio de valvula tipo diafragma de 4" por valvula de 2" del  mismo tipo incluye desmonte valvula de 4" reduccion de tuberia metaliica de 4 a 2" suministro e instalacion y puesta en marcha de valvula de 2"</t>
  </si>
  <si>
    <t>instalacion sisterma de drenaje de piscinas fuera de servicio incluye perforacion con sacanucleo en 1 1/2" sistema de drenaje a 6 metros en 1 1/2" sellos contra fugas de agua</t>
  </si>
  <si>
    <t>reparacion fuga embebida bajo piso enttre alimentacion epm y tanque de reserva incluye reparaciones piso en mismas condiciones  existentes .</t>
  </si>
  <si>
    <t>2.1</t>
  </si>
  <si>
    <t>2.2</t>
  </si>
  <si>
    <t>2.3</t>
  </si>
  <si>
    <t>1.1</t>
  </si>
  <si>
    <t>1.2</t>
  </si>
  <si>
    <t>1.4</t>
  </si>
  <si>
    <t>1.6</t>
  </si>
  <si>
    <t>1.7</t>
  </si>
  <si>
    <t>1.8</t>
  </si>
  <si>
    <t>1.9</t>
  </si>
  <si>
    <t>1.10</t>
  </si>
  <si>
    <t>1.11</t>
  </si>
  <si>
    <t>sistema de extraccion de gases cuarto bombas CAF</t>
  </si>
  <si>
    <t>suministro e instalacion de extractor tipo 1 antiexplosivos   en cuarto de maquinas del bloque CAF</t>
  </si>
  <si>
    <t>sistema de medicion consumos por zonas sede veracruz diplomatico</t>
  </si>
  <si>
    <t xml:space="preserve">reparacion fuga bajo piso </t>
  </si>
  <si>
    <t>suministro e instalacion sistema de medicion consumo por bloques o lasos de distribucion de agua potable de los diferentes bloques y zonas el  cual incluye ( cheque antirretorno en 2" medidor de flujo tipo brida en 2" valvula de cierre</t>
  </si>
  <si>
    <t>mantenimiento sistema de recirculacion espejo de agua con cambio de dos bomba centrifuga autocebante  barnes de 3 hp trifasica a 440v  con salida en 3" 160 gpm  y salida en manguera hidraulica de 3" por 3 metros para entrada y  3 metros de  salida  con acoples y abrazaderas en acero por cada bomba inoxidable, dos uniones de 3" tipo red de incendio con empaque, accesorios en pvc en 3"  reparacion tuberia de 3" con escabacion en tierra a 1 metro de profundidad</t>
  </si>
  <si>
    <t>2.4</t>
  </si>
  <si>
    <t>1.12</t>
  </si>
  <si>
    <t>valor unitario</t>
  </si>
  <si>
    <t xml:space="preserve">valor total </t>
  </si>
  <si>
    <t>Cuadro de cantidades mantenimiento de los sistemas de bombeo (apoyo para preparar oferta)</t>
  </si>
  <si>
    <t xml:space="preserve">
FIRMA: _____________________________
ADOLFO MANJARRES PIÑACUE
Representante Legal.
C.C. 80.777.737 de Bogotá D.C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</si>
</sst>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b/>
      <i/>
      <sz val="14"/>
      <name val="Tahoma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i/>
      <sz val="11"/>
      <name val="Arial"/>
      <family val="2"/>
    </font>
    <font>
      <sz val="11"/>
      <color theme="0"/>
      <name val="Arial"/>
      <family val="2"/>
    </font>
    <font>
      <sz val="8"/>
      <color theme="0"/>
      <name val="Arial"/>
      <family val="2"/>
    </font>
    <font>
      <sz val="10"/>
      <color theme="0"/>
      <name val="Arial"/>
      <family val="2"/>
    </font>
    <font>
      <b/>
      <sz val="8"/>
      <color theme="0"/>
      <name val="Arial"/>
      <family val="2"/>
    </font>
    <font>
      <i/>
      <sz val="8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/>
    <xf numFmtId="0" fontId="1" fillId="2" borderId="4" xfId="0" applyFont="1" applyFill="1" applyBorder="1" applyAlignment="1">
      <alignment horizontal="center"/>
    </xf>
    <xf numFmtId="0" fontId="1" fillId="0" borderId="5" xfId="0" applyFont="1" applyFill="1" applyBorder="1"/>
    <xf numFmtId="0" fontId="1" fillId="0" borderId="5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left"/>
    </xf>
    <xf numFmtId="4" fontId="1" fillId="2" borderId="3" xfId="0" applyNumberFormat="1" applyFont="1" applyFill="1" applyBorder="1" applyAlignment="1">
      <alignment horizontal="center"/>
    </xf>
    <xf numFmtId="4" fontId="1" fillId="2" borderId="3" xfId="0" applyNumberFormat="1" applyFont="1" applyFill="1" applyBorder="1"/>
    <xf numFmtId="0" fontId="1" fillId="0" borderId="3" xfId="0" applyFont="1" applyBorder="1" applyAlignment="1">
      <alignment horizontal="left"/>
    </xf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4" fontId="1" fillId="0" borderId="3" xfId="0" applyNumberFormat="1" applyFont="1" applyFill="1" applyBorder="1" applyAlignment="1">
      <alignment horizontal="center"/>
    </xf>
    <xf numFmtId="4" fontId="1" fillId="0" borderId="3" xfId="0" applyNumberFormat="1" applyFont="1" applyBorder="1"/>
    <xf numFmtId="0" fontId="1" fillId="0" borderId="3" xfId="0" applyFont="1" applyFill="1" applyBorder="1" applyAlignment="1">
      <alignment horizontal="left"/>
    </xf>
    <xf numFmtId="4" fontId="1" fillId="0" borderId="3" xfId="0" applyNumberFormat="1" applyFont="1" applyBorder="1" applyAlignment="1">
      <alignment horizontal="center"/>
    </xf>
    <xf numFmtId="4" fontId="1" fillId="0" borderId="3" xfId="0" applyNumberFormat="1" applyFont="1" applyFill="1" applyBorder="1"/>
    <xf numFmtId="2" fontId="2" fillId="2" borderId="3" xfId="0" applyNumberFormat="1" applyFont="1" applyFill="1" applyBorder="1" applyAlignment="1">
      <alignment horizontal="left"/>
    </xf>
    <xf numFmtId="2" fontId="1" fillId="2" borderId="3" xfId="0" applyNumberFormat="1" applyFont="1" applyFill="1" applyBorder="1"/>
    <xf numFmtId="2" fontId="1" fillId="2" borderId="3" xfId="0" applyNumberFormat="1" applyFont="1" applyFill="1" applyBorder="1" applyAlignment="1">
      <alignment horizontal="center"/>
    </xf>
    <xf numFmtId="0" fontId="2" fillId="2" borderId="3" xfId="0" applyFont="1" applyFill="1" applyBorder="1"/>
    <xf numFmtId="9" fontId="1" fillId="0" borderId="3" xfId="0" applyNumberFormat="1" applyFont="1" applyBorder="1" applyAlignment="1">
      <alignment horizontal="center"/>
    </xf>
    <xf numFmtId="9" fontId="1" fillId="0" borderId="3" xfId="0" applyNumberFormat="1" applyFont="1" applyBorder="1"/>
    <xf numFmtId="0" fontId="4" fillId="0" borderId="6" xfId="0" applyFont="1" applyBorder="1" applyAlignment="1">
      <alignment wrapText="1"/>
    </xf>
    <xf numFmtId="0" fontId="4" fillId="0" borderId="7" xfId="0" applyFont="1" applyBorder="1" applyAlignment="1">
      <alignment wrapText="1"/>
    </xf>
    <xf numFmtId="0" fontId="4" fillId="0" borderId="8" xfId="0" applyFont="1" applyBorder="1" applyAlignment="1">
      <alignment wrapText="1"/>
    </xf>
    <xf numFmtId="0" fontId="6" fillId="0" borderId="0" xfId="0" applyFont="1"/>
    <xf numFmtId="0" fontId="7" fillId="0" borderId="9" xfId="0" applyFont="1" applyBorder="1" applyAlignment="1">
      <alignment horizontal="center"/>
    </xf>
    <xf numFmtId="0" fontId="6" fillId="0" borderId="10" xfId="0" applyFont="1" applyBorder="1" applyAlignment="1"/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6" fillId="0" borderId="0" xfId="0" applyFont="1" applyBorder="1" applyAlignment="1"/>
    <xf numFmtId="0" fontId="7" fillId="0" borderId="0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6" fillId="0" borderId="13" xfId="0" applyFont="1" applyBorder="1" applyAlignment="1"/>
    <xf numFmtId="0" fontId="6" fillId="2" borderId="1" xfId="0" applyFont="1" applyFill="1" applyBorder="1"/>
    <xf numFmtId="0" fontId="6" fillId="2" borderId="2" xfId="0" applyFont="1" applyFill="1" applyBorder="1"/>
    <xf numFmtId="0" fontId="6" fillId="2" borderId="3" xfId="0" applyFont="1" applyFill="1" applyBorder="1" applyAlignment="1">
      <alignment horizontal="center"/>
    </xf>
    <xf numFmtId="0" fontId="7" fillId="2" borderId="3" xfId="0" applyFont="1" applyFill="1" applyBorder="1"/>
    <xf numFmtId="0" fontId="7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6" fillId="0" borderId="5" xfId="0" applyFont="1" applyFill="1" applyBorder="1"/>
    <xf numFmtId="0" fontId="6" fillId="0" borderId="5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left"/>
    </xf>
    <xf numFmtId="0" fontId="6" fillId="2" borderId="3" xfId="0" applyFont="1" applyFill="1" applyBorder="1"/>
    <xf numFmtId="4" fontId="6" fillId="2" borderId="3" xfId="0" applyNumberFormat="1" applyFont="1" applyFill="1" applyBorder="1" applyAlignment="1">
      <alignment horizontal="center"/>
    </xf>
    <xf numFmtId="4" fontId="6" fillId="2" borderId="3" xfId="0" applyNumberFormat="1" applyFont="1" applyFill="1" applyBorder="1"/>
    <xf numFmtId="0" fontId="6" fillId="0" borderId="3" xfId="0" applyFont="1" applyBorder="1" applyAlignment="1">
      <alignment horizontal="left"/>
    </xf>
    <xf numFmtId="0" fontId="6" fillId="0" borderId="3" xfId="0" applyFont="1" applyBorder="1" applyAlignment="1">
      <alignment horizontal="center"/>
    </xf>
    <xf numFmtId="4" fontId="6" fillId="0" borderId="3" xfId="0" applyNumberFormat="1" applyFont="1" applyFill="1" applyBorder="1" applyAlignment="1">
      <alignment horizontal="center"/>
    </xf>
    <xf numFmtId="4" fontId="6" fillId="0" borderId="3" xfId="0" applyNumberFormat="1" applyFont="1" applyBorder="1"/>
    <xf numFmtId="9" fontId="6" fillId="0" borderId="0" xfId="0" applyNumberFormat="1" applyFont="1" applyBorder="1"/>
    <xf numFmtId="4" fontId="6" fillId="0" borderId="3" xfId="0" applyNumberFormat="1" applyFont="1" applyFill="1" applyBorder="1"/>
    <xf numFmtId="2" fontId="6" fillId="0" borderId="3" xfId="0" applyNumberFormat="1" applyFont="1" applyFill="1" applyBorder="1"/>
    <xf numFmtId="2" fontId="6" fillId="0" borderId="3" xfId="0" applyNumberFormat="1" applyFont="1" applyFill="1" applyBorder="1" applyAlignment="1">
      <alignment horizontal="center"/>
    </xf>
    <xf numFmtId="0" fontId="7" fillId="0" borderId="3" xfId="0" applyFont="1" applyFill="1" applyBorder="1"/>
    <xf numFmtId="0" fontId="6" fillId="0" borderId="3" xfId="0" applyFont="1" applyFill="1" applyBorder="1"/>
    <xf numFmtId="3" fontId="6" fillId="0" borderId="0" xfId="0" applyNumberFormat="1" applyFont="1"/>
    <xf numFmtId="0" fontId="9" fillId="0" borderId="3" xfId="0" applyFont="1" applyBorder="1"/>
    <xf numFmtId="9" fontId="9" fillId="0" borderId="3" xfId="0" applyNumberFormat="1" applyFont="1" applyBorder="1" applyAlignment="1">
      <alignment horizontal="center"/>
    </xf>
    <xf numFmtId="4" fontId="9" fillId="0" borderId="3" xfId="0" applyNumberFormat="1" applyFont="1" applyBorder="1"/>
    <xf numFmtId="0" fontId="9" fillId="0" borderId="0" xfId="0" applyFont="1"/>
    <xf numFmtId="164" fontId="7" fillId="0" borderId="3" xfId="0" applyNumberFormat="1" applyFont="1" applyFill="1" applyBorder="1" applyAlignment="1">
      <alignment horizontal="left"/>
    </xf>
    <xf numFmtId="0" fontId="6" fillId="0" borderId="3" xfId="0" applyFont="1" applyBorder="1" applyAlignment="1">
      <alignment wrapText="1"/>
    </xf>
    <xf numFmtId="0" fontId="6" fillId="3" borderId="3" xfId="0" applyFont="1" applyFill="1" applyBorder="1" applyAlignment="1">
      <alignment horizontal="left"/>
    </xf>
    <xf numFmtId="0" fontId="6" fillId="3" borderId="3" xfId="0" applyFont="1" applyFill="1" applyBorder="1" applyAlignment="1">
      <alignment horizontal="center"/>
    </xf>
    <xf numFmtId="4" fontId="6" fillId="3" borderId="3" xfId="0" applyNumberFormat="1" applyFont="1" applyFill="1" applyBorder="1" applyAlignment="1">
      <alignment horizontal="center"/>
    </xf>
    <xf numFmtId="4" fontId="6" fillId="3" borderId="3" xfId="0" applyNumberFormat="1" applyFont="1" applyFill="1" applyBorder="1"/>
    <xf numFmtId="0" fontId="6" fillId="4" borderId="3" xfId="0" applyFont="1" applyFill="1" applyBorder="1" applyAlignment="1">
      <alignment horizontal="left"/>
    </xf>
    <xf numFmtId="0" fontId="6" fillId="4" borderId="3" xfId="0" applyFont="1" applyFill="1" applyBorder="1" applyAlignment="1">
      <alignment horizontal="center"/>
    </xf>
    <xf numFmtId="4" fontId="6" fillId="4" borderId="3" xfId="0" applyNumberFormat="1" applyFont="1" applyFill="1" applyBorder="1" applyAlignment="1">
      <alignment horizontal="center"/>
    </xf>
    <xf numFmtId="4" fontId="6" fillId="4" borderId="3" xfId="0" applyNumberFormat="1" applyFont="1" applyFill="1" applyBorder="1"/>
    <xf numFmtId="0" fontId="7" fillId="4" borderId="3" xfId="0" applyFont="1" applyFill="1" applyBorder="1" applyAlignment="1">
      <alignment wrapText="1"/>
    </xf>
    <xf numFmtId="0" fontId="7" fillId="3" borderId="3" xfId="0" applyFont="1" applyFill="1" applyBorder="1" applyAlignment="1">
      <alignment wrapText="1"/>
    </xf>
    <xf numFmtId="0" fontId="7" fillId="4" borderId="3" xfId="0" applyFont="1" applyFill="1" applyBorder="1" applyAlignment="1">
      <alignment horizontal="left"/>
    </xf>
    <xf numFmtId="0" fontId="7" fillId="4" borderId="3" xfId="0" applyFont="1" applyFill="1" applyBorder="1" applyAlignment="1">
      <alignment horizontal="center"/>
    </xf>
    <xf numFmtId="4" fontId="7" fillId="4" borderId="3" xfId="0" applyNumberFormat="1" applyFont="1" applyFill="1" applyBorder="1" applyAlignment="1">
      <alignment horizontal="center"/>
    </xf>
    <xf numFmtId="4" fontId="7" fillId="4" borderId="3" xfId="0" applyNumberFormat="1" applyFont="1" applyFill="1" applyBorder="1"/>
    <xf numFmtId="0" fontId="1" fillId="4" borderId="3" xfId="0" applyFont="1" applyFill="1" applyBorder="1" applyAlignment="1">
      <alignment wrapText="1"/>
    </xf>
    <xf numFmtId="0" fontId="7" fillId="3" borderId="3" xfId="0" applyFont="1" applyFill="1" applyBorder="1" applyAlignment="1">
      <alignment horizontal="left"/>
    </xf>
    <xf numFmtId="0" fontId="7" fillId="3" borderId="3" xfId="0" applyFont="1" applyFill="1" applyBorder="1" applyAlignment="1">
      <alignment horizontal="center"/>
    </xf>
    <xf numFmtId="4" fontId="7" fillId="3" borderId="3" xfId="0" applyNumberFormat="1" applyFont="1" applyFill="1" applyBorder="1" applyAlignment="1">
      <alignment horizontal="center"/>
    </xf>
    <xf numFmtId="4" fontId="7" fillId="3" borderId="3" xfId="0" applyNumberFormat="1" applyFont="1" applyFill="1" applyBorder="1"/>
    <xf numFmtId="3" fontId="8" fillId="0" borderId="11" xfId="0" applyNumberFormat="1" applyFont="1" applyBorder="1" applyAlignment="1">
      <alignment horizontal="left" wrapText="1"/>
    </xf>
    <xf numFmtId="3" fontId="8" fillId="0" borderId="0" xfId="0" applyNumberFormat="1" applyFont="1" applyBorder="1" applyAlignment="1">
      <alignment horizontal="left" wrapText="1"/>
    </xf>
    <xf numFmtId="3" fontId="6" fillId="2" borderId="3" xfId="0" applyNumberFormat="1" applyFont="1" applyFill="1" applyBorder="1" applyAlignment="1">
      <alignment horizontal="center"/>
    </xf>
    <xf numFmtId="3" fontId="7" fillId="2" borderId="3" xfId="0" applyNumberFormat="1" applyFont="1" applyFill="1" applyBorder="1" applyAlignment="1">
      <alignment horizontal="center" wrapText="1"/>
    </xf>
    <xf numFmtId="3" fontId="6" fillId="0" borderId="5" xfId="0" applyNumberFormat="1" applyFont="1" applyFill="1" applyBorder="1" applyAlignment="1">
      <alignment horizontal="center"/>
    </xf>
    <xf numFmtId="3" fontId="6" fillId="2" borderId="3" xfId="0" applyNumberFormat="1" applyFont="1" applyFill="1" applyBorder="1"/>
    <xf numFmtId="3" fontId="6" fillId="0" borderId="3" xfId="0" applyNumberFormat="1" applyFont="1" applyBorder="1"/>
    <xf numFmtId="3" fontId="6" fillId="3" borderId="3" xfId="0" applyNumberFormat="1" applyFont="1" applyFill="1" applyBorder="1"/>
    <xf numFmtId="3" fontId="6" fillId="4" borderId="3" xfId="0" applyNumberFormat="1" applyFont="1" applyFill="1" applyBorder="1"/>
    <xf numFmtId="3" fontId="7" fillId="4" borderId="3" xfId="0" applyNumberFormat="1" applyFont="1" applyFill="1" applyBorder="1"/>
    <xf numFmtId="3" fontId="7" fillId="3" borderId="3" xfId="0" applyNumberFormat="1" applyFont="1" applyFill="1" applyBorder="1"/>
    <xf numFmtId="3" fontId="6" fillId="0" borderId="3" xfId="0" applyNumberFormat="1" applyFont="1" applyFill="1" applyBorder="1"/>
    <xf numFmtId="3" fontId="9" fillId="0" borderId="3" xfId="0" applyNumberFormat="1" applyFont="1" applyBorder="1"/>
    <xf numFmtId="3" fontId="6" fillId="0" borderId="7" xfId="0" applyNumberFormat="1" applyFont="1" applyBorder="1" applyAlignment="1">
      <alignment horizontal="left"/>
    </xf>
    <xf numFmtId="3" fontId="7" fillId="2" borderId="3" xfId="0" applyNumberFormat="1" applyFont="1" applyFill="1" applyBorder="1" applyAlignment="1">
      <alignment horizontal="center"/>
    </xf>
    <xf numFmtId="3" fontId="7" fillId="0" borderId="3" xfId="0" applyNumberFormat="1" applyFont="1" applyBorder="1"/>
    <xf numFmtId="3" fontId="7" fillId="0" borderId="3" xfId="0" applyNumberFormat="1" applyFont="1" applyFill="1" applyBorder="1"/>
    <xf numFmtId="0" fontId="6" fillId="0" borderId="0" xfId="0" applyFont="1" applyAlignment="1">
      <alignment wrapText="1"/>
    </xf>
    <xf numFmtId="3" fontId="10" fillId="5" borderId="0" xfId="0" applyNumberFormat="1" applyFont="1" applyFill="1" applyBorder="1"/>
    <xf numFmtId="0" fontId="10" fillId="5" borderId="0" xfId="0" applyFont="1" applyFill="1" applyBorder="1"/>
    <xf numFmtId="4" fontId="11" fillId="5" borderId="0" xfId="0" applyNumberFormat="1" applyFont="1" applyFill="1" applyBorder="1" applyAlignment="1">
      <alignment horizontal="center" shrinkToFit="1"/>
    </xf>
    <xf numFmtId="0" fontId="12" fillId="5" borderId="0" xfId="0" applyFont="1" applyFill="1" applyBorder="1" applyAlignment="1">
      <alignment horizontal="left" vertical="top" wrapText="1"/>
    </xf>
    <xf numFmtId="0" fontId="12" fillId="5" borderId="0" xfId="0" applyFont="1" applyFill="1" applyBorder="1" applyAlignment="1">
      <alignment horizontal="left" vertical="center" wrapText="1"/>
    </xf>
    <xf numFmtId="4" fontId="11" fillId="5" borderId="0" xfId="0" applyNumberFormat="1" applyFont="1" applyFill="1" applyBorder="1" applyAlignment="1">
      <alignment horizontal="right" shrinkToFit="1"/>
    </xf>
    <xf numFmtId="4" fontId="13" fillId="5" borderId="0" xfId="0" applyNumberFormat="1" applyFont="1" applyFill="1" applyBorder="1" applyAlignment="1">
      <alignment horizontal="center" vertical="center" shrinkToFit="1"/>
    </xf>
    <xf numFmtId="4" fontId="14" fillId="5" borderId="0" xfId="0" applyNumberFormat="1" applyFont="1" applyFill="1" applyBorder="1" applyAlignment="1">
      <alignment horizontal="center" vertical="top" shrinkToFit="1"/>
    </xf>
    <xf numFmtId="0" fontId="6" fillId="2" borderId="5" xfId="0" applyFont="1" applyFill="1" applyBorder="1" applyAlignment="1">
      <alignment horizontal="center"/>
    </xf>
    <xf numFmtId="0" fontId="8" fillId="0" borderId="9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8" fillId="0" borderId="7" xfId="0" applyFont="1" applyBorder="1" applyAlignment="1">
      <alignment horizontal="left" wrapText="1"/>
    </xf>
    <xf numFmtId="0" fontId="8" fillId="0" borderId="12" xfId="0" applyFont="1" applyBorder="1" applyAlignment="1">
      <alignment horizontal="left" wrapText="1"/>
    </xf>
    <xf numFmtId="0" fontId="8" fillId="0" borderId="8" xfId="0" applyFont="1" applyBorder="1" applyAlignment="1">
      <alignment horizontal="left" wrapText="1"/>
    </xf>
    <xf numFmtId="0" fontId="7" fillId="0" borderId="3" xfId="0" applyFont="1" applyBorder="1" applyAlignment="1">
      <alignment horizontal="left" vertical="center"/>
    </xf>
    <xf numFmtId="0" fontId="7" fillId="0" borderId="0" xfId="0" applyFont="1" applyBorder="1" applyAlignment="1">
      <alignment horizontal="center"/>
    </xf>
    <xf numFmtId="0" fontId="3" fillId="0" borderId="14" xfId="0" applyFont="1" applyBorder="1" applyAlignment="1">
      <alignment wrapText="1"/>
    </xf>
    <xf numFmtId="0" fontId="3" fillId="0" borderId="15" xfId="0" applyFont="1" applyBorder="1" applyAlignment="1">
      <alignment wrapText="1"/>
    </xf>
    <xf numFmtId="0" fontId="3" fillId="0" borderId="16" xfId="0" applyFont="1" applyBorder="1" applyAlignment="1">
      <alignment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47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263" name="Rectangle 1">
          <a:extLst>
            <a:ext uri="{FF2B5EF4-FFF2-40B4-BE49-F238E27FC236}">
              <a16:creationId xmlns:a16="http://schemas.microsoft.com/office/drawing/2014/main" xmlns="" id="{00000000-0008-0000-0000-0000EF040000}"/>
            </a:ext>
          </a:extLst>
        </xdr:cNvPr>
        <xdr:cNvSpPr>
          <a:spLocks noChangeArrowheads="1"/>
        </xdr:cNvSpPr>
      </xdr:nvSpPr>
      <xdr:spPr bwMode="auto">
        <a:xfrm>
          <a:off x="114300" y="12677775"/>
          <a:ext cx="4457700" cy="2571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s-CO"/>
            <a:t>19</a:t>
          </a:r>
        </a:p>
      </xdr:txBody>
    </xdr:sp>
    <xdr:clientData/>
  </xdr:twoCellAnchor>
  <xdr:twoCellAnchor>
    <xdr:from>
      <xdr:col>1</xdr:col>
      <xdr:colOff>161925</xdr:colOff>
      <xdr:row>2</xdr:row>
      <xdr:rowOff>9525</xdr:rowOff>
    </xdr:from>
    <xdr:to>
      <xdr:col>2</xdr:col>
      <xdr:colOff>1200150</xdr:colOff>
      <xdr:row>4</xdr:row>
      <xdr:rowOff>114300</xdr:rowOff>
    </xdr:to>
    <xdr:pic>
      <xdr:nvPicPr>
        <xdr:cNvPr id="1264" name="Picture 4">
          <a:extLst>
            <a:ext uri="{FF2B5EF4-FFF2-40B4-BE49-F238E27FC236}">
              <a16:creationId xmlns:a16="http://schemas.microsoft.com/office/drawing/2014/main" xmlns="" id="{00000000-0008-0000-0000-0000F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390525"/>
          <a:ext cx="1447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1562100</xdr:colOff>
      <xdr:row>1</xdr:row>
      <xdr:rowOff>9525</xdr:rowOff>
    </xdr:from>
    <xdr:to>
      <xdr:col>2</xdr:col>
      <xdr:colOff>1562100</xdr:colOff>
      <xdr:row>5</xdr:row>
      <xdr:rowOff>200025</xdr:rowOff>
    </xdr:to>
    <xdr:sp macro="" textlink="">
      <xdr:nvSpPr>
        <xdr:cNvPr id="1265" name="Line 5">
          <a:extLst>
            <a:ext uri="{FF2B5EF4-FFF2-40B4-BE49-F238E27FC236}">
              <a16:creationId xmlns:a16="http://schemas.microsoft.com/office/drawing/2014/main" xmlns="" id="{00000000-0008-0000-0000-0000F1040000}"/>
            </a:ext>
          </a:extLst>
        </xdr:cNvPr>
        <xdr:cNvSpPr>
          <a:spLocks noChangeShapeType="1"/>
        </xdr:cNvSpPr>
      </xdr:nvSpPr>
      <xdr:spPr bwMode="auto">
        <a:xfrm>
          <a:off x="2085975" y="200025"/>
          <a:ext cx="0" cy="80010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1584960</xdr:colOff>
      <xdr:row>1</xdr:row>
      <xdr:rowOff>106680</xdr:rowOff>
    </xdr:from>
    <xdr:to>
      <xdr:col>4</xdr:col>
      <xdr:colOff>701017</xdr:colOff>
      <xdr:row>5</xdr:row>
      <xdr:rowOff>133375</xdr:rowOff>
    </xdr:to>
    <xdr:sp macro="" textlink="">
      <xdr:nvSpPr>
        <xdr:cNvPr id="1030" name="Text Box 6">
          <a:extLst>
            <a:ext uri="{FF2B5EF4-FFF2-40B4-BE49-F238E27FC236}">
              <a16:creationId xmlns:a16="http://schemas.microsoft.com/office/drawing/2014/main" xmlns="" id="{00000000-0008-0000-0000-000006040000}"/>
            </a:ext>
          </a:extLst>
        </xdr:cNvPr>
        <xdr:cNvSpPr txBox="1">
          <a:spLocks noChangeArrowheads="1"/>
        </xdr:cNvSpPr>
      </xdr:nvSpPr>
      <xdr:spPr bwMode="auto">
        <a:xfrm>
          <a:off x="2156460" y="289560"/>
          <a:ext cx="2468880" cy="62484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s-MX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SUBPROCESO DE ADQUISICION DE BIENES Y SERVICIOS</a:t>
          </a:r>
        </a:p>
        <a:p>
          <a:pPr algn="ctr" rtl="0">
            <a:defRPr sz="1000"/>
          </a:pPr>
          <a:endParaRPr lang="es-MX" sz="9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s-MX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Cuadro promedio</a:t>
          </a:r>
        </a:p>
      </xdr:txBody>
    </xdr:sp>
    <xdr:clientData/>
  </xdr:twoCellAnchor>
  <xdr:twoCellAnchor editAs="oneCell">
    <xdr:from>
      <xdr:col>2</xdr:col>
      <xdr:colOff>616323</xdr:colOff>
      <xdr:row>48</xdr:row>
      <xdr:rowOff>22412</xdr:rowOff>
    </xdr:from>
    <xdr:to>
      <xdr:col>2</xdr:col>
      <xdr:colOff>2024118</xdr:colOff>
      <xdr:row>49</xdr:row>
      <xdr:rowOff>1017233</xdr:rowOff>
    </xdr:to>
    <xdr:pic>
      <xdr:nvPicPr>
        <xdr:cNvPr id="6" name="Imagen 5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2999" y="29942118"/>
          <a:ext cx="1407795" cy="11741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</xdr:row>
      <xdr:rowOff>47625</xdr:rowOff>
    </xdr:from>
    <xdr:to>
      <xdr:col>0</xdr:col>
      <xdr:colOff>1028700</xdr:colOff>
      <xdr:row>2</xdr:row>
      <xdr:rowOff>123825</xdr:rowOff>
    </xdr:to>
    <xdr:pic>
      <xdr:nvPicPr>
        <xdr:cNvPr id="2165" name="Picture 1">
          <a:extLst>
            <a:ext uri="{FF2B5EF4-FFF2-40B4-BE49-F238E27FC236}">
              <a16:creationId xmlns:a16="http://schemas.microsoft.com/office/drawing/2014/main" xmlns="" id="{00000000-0008-0000-0100-00007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38125"/>
          <a:ext cx="9906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2166" name="Rectangle 2">
          <a:extLst>
            <a:ext uri="{FF2B5EF4-FFF2-40B4-BE49-F238E27FC236}">
              <a16:creationId xmlns:a16="http://schemas.microsoft.com/office/drawing/2014/main" xmlns="" id="{00000000-0008-0000-0100-000076080000}"/>
            </a:ext>
          </a:extLst>
        </xdr:cNvPr>
        <xdr:cNvSpPr>
          <a:spLocks noChangeArrowheads="1"/>
        </xdr:cNvSpPr>
      </xdr:nvSpPr>
      <xdr:spPr bwMode="auto">
        <a:xfrm>
          <a:off x="0" y="4648200"/>
          <a:ext cx="7715250" cy="2000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50"/>
  <sheetViews>
    <sheetView tabSelected="1" topLeftCell="A40" zoomScale="85" zoomScaleNormal="85" workbookViewId="0">
      <selection activeCell="I48" sqref="I48"/>
    </sheetView>
  </sheetViews>
  <sheetFormatPr baseColWidth="10" defaultRowHeight="14.25" outlineLevelCol="1" x14ac:dyDescent="0.2"/>
  <cols>
    <col min="1" max="1" width="1.7109375" style="28" customWidth="1"/>
    <col min="2" max="2" width="6.140625" style="28" customWidth="1"/>
    <col min="3" max="3" width="38.7109375" style="28" customWidth="1"/>
    <col min="4" max="4" width="10.5703125" style="28" customWidth="1"/>
    <col min="5" max="5" width="11.42578125" style="28"/>
    <col min="6" max="6" width="12.140625" style="28" hidden="1" customWidth="1" outlineLevel="1"/>
    <col min="7" max="7" width="13.5703125" style="28" hidden="1" customWidth="1" outlineLevel="1"/>
    <col min="8" max="8" width="14.140625" style="59" customWidth="1" collapsed="1"/>
    <col min="9" max="9" width="15.42578125" style="59" customWidth="1"/>
    <col min="10" max="10" width="13.140625" style="28" bestFit="1" customWidth="1"/>
    <col min="11" max="11" width="12.7109375" style="103" customWidth="1"/>
    <col min="12" max="16384" width="11.42578125" style="28"/>
  </cols>
  <sheetData>
    <row r="1" spans="2:11" ht="15" thickBot="1" x14ac:dyDescent="0.25"/>
    <row r="2" spans="2:11" ht="15" customHeight="1" x14ac:dyDescent="0.25">
      <c r="B2" s="29"/>
      <c r="C2" s="30"/>
      <c r="D2" s="31"/>
      <c r="E2" s="30"/>
      <c r="F2" s="30"/>
      <c r="G2" s="30"/>
      <c r="H2" s="112" t="s">
        <v>20</v>
      </c>
      <c r="I2" s="113"/>
    </row>
    <row r="3" spans="2:11" ht="9" customHeight="1" x14ac:dyDescent="0.25">
      <c r="B3" s="32"/>
      <c r="C3" s="33"/>
      <c r="D3" s="119"/>
      <c r="E3" s="33"/>
      <c r="F3" s="33"/>
      <c r="G3" s="33"/>
      <c r="H3" s="85"/>
      <c r="I3" s="98"/>
    </row>
    <row r="4" spans="2:11" ht="14.25" customHeight="1" x14ac:dyDescent="0.25">
      <c r="B4" s="32"/>
      <c r="C4" s="33"/>
      <c r="D4" s="119"/>
      <c r="E4" s="33"/>
      <c r="F4" s="33"/>
      <c r="G4" s="33"/>
      <c r="H4" s="114" t="s">
        <v>17</v>
      </c>
      <c r="I4" s="115"/>
    </row>
    <row r="5" spans="2:11" ht="9.75" customHeight="1" x14ac:dyDescent="0.25">
      <c r="B5" s="32"/>
      <c r="C5" s="33"/>
      <c r="D5" s="119"/>
      <c r="E5" s="33"/>
      <c r="F5" s="33"/>
      <c r="G5" s="33"/>
      <c r="H5" s="85"/>
      <c r="I5" s="98"/>
    </row>
    <row r="6" spans="2:11" ht="15.75" thickBot="1" x14ac:dyDescent="0.3">
      <c r="B6" s="35"/>
      <c r="C6" s="36"/>
      <c r="D6" s="36"/>
      <c r="E6" s="36"/>
      <c r="F6" s="36"/>
      <c r="G6" s="36"/>
      <c r="H6" s="116" t="s">
        <v>27</v>
      </c>
      <c r="I6" s="117"/>
    </row>
    <row r="7" spans="2:11" ht="7.5" customHeight="1" x14ac:dyDescent="0.25">
      <c r="B7" s="34"/>
      <c r="C7" s="33"/>
      <c r="D7" s="33"/>
      <c r="E7" s="33"/>
      <c r="F7" s="33"/>
      <c r="G7" s="33"/>
      <c r="H7" s="86"/>
      <c r="I7" s="86"/>
    </row>
    <row r="8" spans="2:11" ht="24.75" customHeight="1" x14ac:dyDescent="0.2">
      <c r="B8" s="118" t="s">
        <v>81</v>
      </c>
      <c r="C8" s="118"/>
      <c r="D8" s="118"/>
      <c r="E8" s="118"/>
      <c r="F8" s="118"/>
      <c r="G8" s="118"/>
      <c r="H8" s="118"/>
      <c r="I8" s="118"/>
      <c r="K8" s="104"/>
    </row>
    <row r="9" spans="2:11" ht="22.5" customHeight="1" x14ac:dyDescent="0.2">
      <c r="B9" s="37"/>
      <c r="C9" s="38"/>
      <c r="D9" s="38"/>
      <c r="E9" s="38"/>
      <c r="F9" s="111" t="s">
        <v>0</v>
      </c>
      <c r="G9" s="111"/>
      <c r="H9" s="87"/>
      <c r="I9" s="87"/>
    </row>
    <row r="10" spans="2:11" ht="42" customHeight="1" x14ac:dyDescent="0.25">
      <c r="B10" s="40"/>
      <c r="C10" s="40" t="s">
        <v>28</v>
      </c>
      <c r="D10" s="41" t="s">
        <v>26</v>
      </c>
      <c r="E10" s="41" t="s">
        <v>4</v>
      </c>
      <c r="F10" s="41" t="s">
        <v>5</v>
      </c>
      <c r="G10" s="42" t="s">
        <v>6</v>
      </c>
      <c r="H10" s="88" t="s">
        <v>79</v>
      </c>
      <c r="I10" s="99" t="s">
        <v>80</v>
      </c>
      <c r="K10" s="104"/>
    </row>
    <row r="11" spans="2:11" ht="7.5" customHeight="1" x14ac:dyDescent="0.2">
      <c r="B11" s="43"/>
      <c r="C11" s="43"/>
      <c r="D11" s="44"/>
      <c r="E11" s="44"/>
      <c r="F11" s="44"/>
      <c r="G11" s="44"/>
      <c r="H11" s="89"/>
      <c r="I11" s="89"/>
    </row>
    <row r="12" spans="2:11" x14ac:dyDescent="0.2">
      <c r="B12" s="45">
        <v>1</v>
      </c>
      <c r="C12" s="46" t="s">
        <v>25</v>
      </c>
      <c r="D12" s="39"/>
      <c r="E12" s="47"/>
      <c r="F12" s="48"/>
      <c r="G12" s="48">
        <f>SUM(G14:G14)</f>
        <v>0</v>
      </c>
      <c r="H12" s="90"/>
      <c r="I12" s="90"/>
      <c r="J12"/>
    </row>
    <row r="13" spans="2:11" ht="15" x14ac:dyDescent="0.25">
      <c r="B13" s="45"/>
      <c r="C13" s="40" t="s">
        <v>31</v>
      </c>
      <c r="D13" s="39"/>
      <c r="E13" s="47"/>
      <c r="F13" s="48"/>
      <c r="G13" s="48"/>
      <c r="H13" s="90"/>
      <c r="I13" s="90"/>
      <c r="J13"/>
    </row>
    <row r="14" spans="2:11" ht="132.75" customHeight="1" x14ac:dyDescent="0.2">
      <c r="B14" s="49" t="s">
        <v>62</v>
      </c>
      <c r="C14" s="65" t="s">
        <v>45</v>
      </c>
      <c r="D14" s="50" t="s">
        <v>29</v>
      </c>
      <c r="E14" s="51">
        <v>1</v>
      </c>
      <c r="F14" s="52"/>
      <c r="G14" s="52"/>
      <c r="H14" s="91">
        <f>K14*0.58</f>
        <v>4637426.54</v>
      </c>
      <c r="I14" s="91">
        <f>E14*H14</f>
        <v>4637426.54</v>
      </c>
      <c r="J14" s="53"/>
      <c r="K14" s="105">
        <v>7995563</v>
      </c>
    </row>
    <row r="15" spans="2:11" ht="30" x14ac:dyDescent="0.25">
      <c r="B15" s="66"/>
      <c r="C15" s="75" t="s">
        <v>32</v>
      </c>
      <c r="D15" s="67"/>
      <c r="E15" s="68"/>
      <c r="F15" s="69"/>
      <c r="G15" s="69"/>
      <c r="H15" s="92"/>
      <c r="I15" s="92"/>
      <c r="J15" s="53"/>
      <c r="K15" s="106"/>
    </row>
    <row r="16" spans="2:11" ht="71.25" x14ac:dyDescent="0.2">
      <c r="B16" s="49" t="s">
        <v>63</v>
      </c>
      <c r="C16" s="65" t="s">
        <v>48</v>
      </c>
      <c r="D16" s="50" t="s">
        <v>29</v>
      </c>
      <c r="E16" s="51">
        <v>1</v>
      </c>
      <c r="F16" s="52"/>
      <c r="G16" s="52"/>
      <c r="H16" s="91">
        <f>K16*0.58</f>
        <v>2141686.54</v>
      </c>
      <c r="I16" s="91">
        <f>E16*H16</f>
        <v>2141686.54</v>
      </c>
      <c r="J16" s="53"/>
      <c r="K16" s="105">
        <v>3692563</v>
      </c>
    </row>
    <row r="17" spans="2:11" ht="15" x14ac:dyDescent="0.25">
      <c r="B17" s="70"/>
      <c r="C17" s="74" t="s">
        <v>33</v>
      </c>
      <c r="D17" s="71"/>
      <c r="E17" s="72"/>
      <c r="F17" s="73"/>
      <c r="G17" s="73"/>
      <c r="H17" s="93"/>
      <c r="I17" s="93"/>
      <c r="J17" s="53"/>
      <c r="K17" s="107"/>
    </row>
    <row r="18" spans="2:11" ht="191.25" customHeight="1" x14ac:dyDescent="0.2">
      <c r="B18" s="49" t="s">
        <v>22</v>
      </c>
      <c r="C18" s="65" t="s">
        <v>76</v>
      </c>
      <c r="D18" s="50" t="s">
        <v>30</v>
      </c>
      <c r="E18" s="51">
        <v>1</v>
      </c>
      <c r="F18" s="52"/>
      <c r="G18" s="52"/>
      <c r="H18" s="91">
        <f>K18*0.58</f>
        <v>4286404.7399999993</v>
      </c>
      <c r="I18" s="91">
        <f>E18*H18</f>
        <v>4286404.7399999993</v>
      </c>
      <c r="J18" s="53"/>
      <c r="K18" s="105">
        <v>7390353</v>
      </c>
    </row>
    <row r="19" spans="2:11" ht="15" x14ac:dyDescent="0.25">
      <c r="B19" s="66"/>
      <c r="C19" s="75" t="s">
        <v>34</v>
      </c>
      <c r="D19" s="67"/>
      <c r="E19" s="68"/>
      <c r="F19" s="69"/>
      <c r="G19" s="69"/>
      <c r="H19" s="92"/>
      <c r="I19" s="92"/>
      <c r="J19" s="53"/>
      <c r="K19" s="107"/>
    </row>
    <row r="20" spans="2:11" ht="105.75" customHeight="1" x14ac:dyDescent="0.2">
      <c r="B20" s="49" t="s">
        <v>64</v>
      </c>
      <c r="C20" s="65" t="s">
        <v>49</v>
      </c>
      <c r="D20" s="50" t="s">
        <v>29</v>
      </c>
      <c r="E20" s="51">
        <v>1</v>
      </c>
      <c r="F20" s="52"/>
      <c r="G20" s="52"/>
      <c r="H20" s="91">
        <v>7300000</v>
      </c>
      <c r="I20" s="91">
        <f>E20*H20</f>
        <v>7300000</v>
      </c>
      <c r="J20" s="53"/>
      <c r="K20" s="105">
        <v>11774958</v>
      </c>
    </row>
    <row r="21" spans="2:11" ht="30" x14ac:dyDescent="0.25">
      <c r="B21" s="70"/>
      <c r="C21" s="74" t="s">
        <v>35</v>
      </c>
      <c r="D21" s="71"/>
      <c r="E21" s="72"/>
      <c r="F21" s="73"/>
      <c r="G21" s="73"/>
      <c r="H21" s="93"/>
      <c r="I21" s="93"/>
      <c r="K21" s="106"/>
    </row>
    <row r="22" spans="2:11" ht="162" customHeight="1" x14ac:dyDescent="0.2">
      <c r="B22" s="49" t="s">
        <v>23</v>
      </c>
      <c r="C22" s="65" t="s">
        <v>50</v>
      </c>
      <c r="D22" s="50" t="s">
        <v>29</v>
      </c>
      <c r="E22" s="51">
        <v>1</v>
      </c>
      <c r="F22" s="52"/>
      <c r="G22" s="52"/>
      <c r="H22" s="91">
        <f>K22*0.58</f>
        <v>1705922.0999999999</v>
      </c>
      <c r="I22" s="91">
        <f>E22*H22</f>
        <v>1705922.0999999999</v>
      </c>
      <c r="K22" s="108">
        <v>2941245</v>
      </c>
    </row>
    <row r="23" spans="2:11" ht="40.5" customHeight="1" x14ac:dyDescent="0.25">
      <c r="B23" s="70"/>
      <c r="C23" s="74" t="s">
        <v>36</v>
      </c>
      <c r="D23" s="71"/>
      <c r="E23" s="72"/>
      <c r="F23" s="73"/>
      <c r="G23" s="73"/>
      <c r="H23" s="93"/>
      <c r="I23" s="93"/>
      <c r="K23" s="106"/>
    </row>
    <row r="24" spans="2:11" ht="87" customHeight="1" x14ac:dyDescent="0.2">
      <c r="B24" s="49" t="s">
        <v>65</v>
      </c>
      <c r="C24" s="65" t="s">
        <v>37</v>
      </c>
      <c r="D24" s="50" t="s">
        <v>29</v>
      </c>
      <c r="E24" s="51">
        <v>1</v>
      </c>
      <c r="F24" s="52"/>
      <c r="G24" s="52"/>
      <c r="H24" s="91">
        <f>K24*0.58</f>
        <v>927362.38859999995</v>
      </c>
      <c r="I24" s="91">
        <f>E24*H24</f>
        <v>927362.38859999995</v>
      </c>
      <c r="K24" s="108">
        <v>1598900.67</v>
      </c>
    </row>
    <row r="25" spans="2:11" ht="44.25" customHeight="1" x14ac:dyDescent="0.25">
      <c r="B25" s="70"/>
      <c r="C25" s="74" t="s">
        <v>51</v>
      </c>
      <c r="D25" s="71"/>
      <c r="E25" s="72"/>
      <c r="F25" s="73"/>
      <c r="G25" s="73"/>
      <c r="H25" s="93"/>
      <c r="I25" s="93"/>
      <c r="K25" s="106"/>
    </row>
    <row r="26" spans="2:11" ht="111.75" customHeight="1" x14ac:dyDescent="0.2">
      <c r="B26" s="49" t="s">
        <v>66</v>
      </c>
      <c r="C26" s="65" t="s">
        <v>52</v>
      </c>
      <c r="D26" s="50" t="s">
        <v>29</v>
      </c>
      <c r="E26" s="51">
        <v>1</v>
      </c>
      <c r="F26" s="52"/>
      <c r="G26" s="52"/>
      <c r="H26" s="91">
        <f>K26*0.58</f>
        <v>1342087.52</v>
      </c>
      <c r="I26" s="91">
        <f>E26*H26</f>
        <v>1342087.52</v>
      </c>
      <c r="K26" s="108">
        <v>2313944</v>
      </c>
    </row>
    <row r="27" spans="2:11" ht="30" customHeight="1" x14ac:dyDescent="0.25">
      <c r="B27" s="66"/>
      <c r="C27" s="75" t="s">
        <v>71</v>
      </c>
      <c r="D27" s="67"/>
      <c r="E27" s="68"/>
      <c r="F27" s="69"/>
      <c r="G27" s="69"/>
      <c r="H27" s="92"/>
      <c r="I27" s="92"/>
      <c r="K27" s="106"/>
    </row>
    <row r="28" spans="2:11" ht="44.25" customHeight="1" x14ac:dyDescent="0.2">
      <c r="B28" s="49" t="s">
        <v>67</v>
      </c>
      <c r="C28" s="65" t="s">
        <v>72</v>
      </c>
      <c r="D28" s="50" t="s">
        <v>29</v>
      </c>
      <c r="E28" s="51">
        <v>1</v>
      </c>
      <c r="F28" s="52"/>
      <c r="G28" s="52"/>
      <c r="H28" s="91">
        <f>K28*0.58</f>
        <v>2517586.6686</v>
      </c>
      <c r="I28" s="91">
        <f>E28*H28</f>
        <v>2517586.6686</v>
      </c>
      <c r="K28" s="108">
        <v>4340666.67</v>
      </c>
    </row>
    <row r="29" spans="2:11" ht="36.75" customHeight="1" x14ac:dyDescent="0.25">
      <c r="B29" s="70"/>
      <c r="C29" s="74" t="s">
        <v>39</v>
      </c>
      <c r="D29" s="71"/>
      <c r="E29" s="72"/>
      <c r="F29" s="73"/>
      <c r="G29" s="73"/>
      <c r="H29" s="93"/>
      <c r="I29" s="93"/>
      <c r="K29" s="106"/>
    </row>
    <row r="30" spans="2:11" ht="88.5" customHeight="1" x14ac:dyDescent="0.2">
      <c r="B30" s="49" t="s">
        <v>68</v>
      </c>
      <c r="C30" s="65" t="s">
        <v>53</v>
      </c>
      <c r="D30" s="50" t="s">
        <v>38</v>
      </c>
      <c r="E30" s="51">
        <v>8</v>
      </c>
      <c r="F30" s="52"/>
      <c r="G30" s="52"/>
      <c r="H30" s="91">
        <f>K30*0.58</f>
        <v>6367499.8399999999</v>
      </c>
      <c r="I30" s="91">
        <f>E30*H30</f>
        <v>50939998.719999999</v>
      </c>
      <c r="K30" s="108">
        <v>10978448</v>
      </c>
    </row>
    <row r="31" spans="2:11" ht="35.25" customHeight="1" x14ac:dyDescent="0.25">
      <c r="B31" s="76"/>
      <c r="C31" s="74" t="s">
        <v>40</v>
      </c>
      <c r="D31" s="77"/>
      <c r="E31" s="78"/>
      <c r="F31" s="79"/>
      <c r="G31" s="79"/>
      <c r="H31" s="94"/>
      <c r="I31" s="94"/>
      <c r="K31" s="106"/>
    </row>
    <row r="32" spans="2:11" ht="70.5" customHeight="1" x14ac:dyDescent="0.2">
      <c r="B32" s="49" t="s">
        <v>69</v>
      </c>
      <c r="C32" s="65" t="s">
        <v>54</v>
      </c>
      <c r="D32" s="50" t="s">
        <v>38</v>
      </c>
      <c r="E32" s="51">
        <v>13</v>
      </c>
      <c r="F32" s="52"/>
      <c r="G32" s="52"/>
      <c r="H32" s="91">
        <f>K32*0.63</f>
        <v>2889309.15</v>
      </c>
      <c r="I32" s="91">
        <f>E32*H32</f>
        <v>37561018.949999996</v>
      </c>
      <c r="K32" s="108">
        <v>4586205</v>
      </c>
    </row>
    <row r="33" spans="2:11" ht="43.5" customHeight="1" x14ac:dyDescent="0.25">
      <c r="B33" s="76"/>
      <c r="C33" s="74" t="s">
        <v>46</v>
      </c>
      <c r="D33" s="77"/>
      <c r="E33" s="78"/>
      <c r="F33" s="79"/>
      <c r="G33" s="79"/>
      <c r="H33" s="94"/>
      <c r="I33" s="94"/>
      <c r="K33" s="106"/>
    </row>
    <row r="34" spans="2:11" ht="57" customHeight="1" x14ac:dyDescent="0.2">
      <c r="B34" s="49" t="s">
        <v>70</v>
      </c>
      <c r="C34" s="65" t="s">
        <v>55</v>
      </c>
      <c r="D34" s="50" t="s">
        <v>38</v>
      </c>
      <c r="E34" s="51">
        <v>1</v>
      </c>
      <c r="F34" s="52"/>
      <c r="G34" s="52"/>
      <c r="H34" s="91">
        <f>K34*0.58</f>
        <v>278527.21139999997</v>
      </c>
      <c r="I34" s="91">
        <f>E34*H34</f>
        <v>278527.21139999997</v>
      </c>
      <c r="K34" s="108">
        <v>480219.33</v>
      </c>
    </row>
    <row r="35" spans="2:11" ht="39.75" customHeight="1" x14ac:dyDescent="0.25">
      <c r="B35" s="76"/>
      <c r="C35" s="74" t="s">
        <v>41</v>
      </c>
      <c r="D35" s="77"/>
      <c r="E35" s="78"/>
      <c r="F35" s="79"/>
      <c r="G35" s="79"/>
      <c r="H35" s="94"/>
      <c r="I35" s="94"/>
      <c r="K35" s="106"/>
    </row>
    <row r="36" spans="2:11" ht="90" customHeight="1" x14ac:dyDescent="0.2">
      <c r="B36" s="49" t="s">
        <v>78</v>
      </c>
      <c r="C36" s="65" t="s">
        <v>56</v>
      </c>
      <c r="D36" s="50" t="s">
        <v>29</v>
      </c>
      <c r="E36" s="51">
        <v>1</v>
      </c>
      <c r="F36" s="52"/>
      <c r="G36" s="52"/>
      <c r="H36" s="91">
        <f>K36*0.58</f>
        <v>1345995.7514</v>
      </c>
      <c r="I36" s="91">
        <f>E36*H36</f>
        <v>1345995.7514</v>
      </c>
      <c r="K36" s="108">
        <v>2320682.33</v>
      </c>
    </row>
    <row r="37" spans="2:11" ht="35.25" customHeight="1" x14ac:dyDescent="0.2">
      <c r="B37" s="70">
        <v>2</v>
      </c>
      <c r="C37" s="80" t="s">
        <v>43</v>
      </c>
      <c r="D37" s="71"/>
      <c r="E37" s="72"/>
      <c r="F37" s="73"/>
      <c r="G37" s="73"/>
      <c r="H37" s="93"/>
      <c r="I37" s="93"/>
      <c r="K37" s="106"/>
    </row>
    <row r="38" spans="2:11" ht="39.75" customHeight="1" x14ac:dyDescent="0.25">
      <c r="B38" s="76"/>
      <c r="C38" s="74" t="s">
        <v>42</v>
      </c>
      <c r="D38" s="77"/>
      <c r="E38" s="78"/>
      <c r="F38" s="79"/>
      <c r="G38" s="79"/>
      <c r="H38" s="94"/>
      <c r="I38" s="94"/>
      <c r="K38" s="106"/>
    </row>
    <row r="39" spans="2:11" ht="88.5" customHeight="1" x14ac:dyDescent="0.2">
      <c r="B39" s="49" t="s">
        <v>59</v>
      </c>
      <c r="C39" s="65" t="s">
        <v>44</v>
      </c>
      <c r="D39" s="50" t="s">
        <v>29</v>
      </c>
      <c r="E39" s="51">
        <v>1</v>
      </c>
      <c r="F39" s="52"/>
      <c r="G39" s="52"/>
      <c r="H39" s="91">
        <f>K39*0.58</f>
        <v>1537429.7799999998</v>
      </c>
      <c r="I39" s="91">
        <f>E39*H39</f>
        <v>1537429.7799999998</v>
      </c>
      <c r="K39" s="105">
        <v>2650741</v>
      </c>
    </row>
    <row r="40" spans="2:11" ht="32.25" customHeight="1" x14ac:dyDescent="0.25">
      <c r="B40" s="70"/>
      <c r="C40" s="74" t="s">
        <v>47</v>
      </c>
      <c r="D40" s="71"/>
      <c r="E40" s="72"/>
      <c r="F40" s="73"/>
      <c r="G40" s="73"/>
      <c r="H40" s="93"/>
      <c r="I40" s="93"/>
      <c r="K40" s="106"/>
    </row>
    <row r="41" spans="2:11" ht="72" customHeight="1" x14ac:dyDescent="0.2">
      <c r="B41" s="49" t="s">
        <v>60</v>
      </c>
      <c r="C41" s="65" t="s">
        <v>57</v>
      </c>
      <c r="D41" s="50" t="s">
        <v>29</v>
      </c>
      <c r="E41" s="51">
        <v>1</v>
      </c>
      <c r="F41" s="52"/>
      <c r="G41" s="52"/>
      <c r="H41" s="91">
        <f>K41*0.58</f>
        <v>1370963.98</v>
      </c>
      <c r="I41" s="91">
        <f>E41*H41</f>
        <v>1370963.98</v>
      </c>
      <c r="K41" s="105">
        <v>2363731</v>
      </c>
    </row>
    <row r="42" spans="2:11" ht="34.5" customHeight="1" x14ac:dyDescent="0.25">
      <c r="B42" s="81"/>
      <c r="C42" s="75" t="s">
        <v>74</v>
      </c>
      <c r="D42" s="82"/>
      <c r="E42" s="83"/>
      <c r="F42" s="84"/>
      <c r="G42" s="84"/>
      <c r="H42" s="95"/>
      <c r="I42" s="95"/>
      <c r="K42" s="106"/>
    </row>
    <row r="43" spans="2:11" ht="59.25" customHeight="1" x14ac:dyDescent="0.2">
      <c r="B43" s="49" t="s">
        <v>61</v>
      </c>
      <c r="C43" s="65" t="s">
        <v>58</v>
      </c>
      <c r="D43" s="50" t="s">
        <v>29</v>
      </c>
      <c r="E43" s="51">
        <v>1</v>
      </c>
      <c r="F43" s="52"/>
      <c r="G43" s="52"/>
      <c r="H43" s="91">
        <f>K43*0.58</f>
        <v>1262936.6599999999</v>
      </c>
      <c r="I43" s="91">
        <f>E43*H43</f>
        <v>1262936.6599999999</v>
      </c>
      <c r="K43" s="105">
        <v>2177477</v>
      </c>
    </row>
    <row r="44" spans="2:11" ht="43.5" customHeight="1" x14ac:dyDescent="0.25">
      <c r="B44" s="81"/>
      <c r="C44" s="75" t="s">
        <v>73</v>
      </c>
      <c r="D44" s="82"/>
      <c r="E44" s="83"/>
      <c r="F44" s="84"/>
      <c r="G44" s="84"/>
      <c r="H44" s="95"/>
      <c r="I44" s="95"/>
      <c r="K44" s="106"/>
    </row>
    <row r="45" spans="2:11" ht="106.5" customHeight="1" x14ac:dyDescent="0.2">
      <c r="B45" s="49" t="s">
        <v>77</v>
      </c>
      <c r="C45" s="65" t="s">
        <v>75</v>
      </c>
      <c r="D45" s="50" t="s">
        <v>38</v>
      </c>
      <c r="E45" s="51">
        <v>4</v>
      </c>
      <c r="F45" s="52"/>
      <c r="G45" s="52"/>
      <c r="H45" s="91">
        <f>K45*0.58</f>
        <v>2142539.3314</v>
      </c>
      <c r="I45" s="91">
        <f>E45*H45</f>
        <v>8570157.3256000001</v>
      </c>
      <c r="K45" s="105">
        <v>3694033.33</v>
      </c>
    </row>
    <row r="46" spans="2:11" ht="22.5" customHeight="1" x14ac:dyDescent="0.25">
      <c r="B46" s="57" t="s">
        <v>8</v>
      </c>
      <c r="C46" s="58"/>
      <c r="D46" s="58"/>
      <c r="E46" s="58"/>
      <c r="F46" s="58"/>
      <c r="G46" s="54" t="e">
        <f>SUM(G47:G47)</f>
        <v>#REF!</v>
      </c>
      <c r="H46" s="96"/>
      <c r="I46" s="100">
        <f>SUM(I14:I45)</f>
        <v>127725504.8756</v>
      </c>
      <c r="K46" s="109">
        <v>71299730.329999998</v>
      </c>
    </row>
    <row r="47" spans="2:11" s="63" customFormat="1" x14ac:dyDescent="0.2">
      <c r="B47" s="60"/>
      <c r="C47" s="60" t="s">
        <v>21</v>
      </c>
      <c r="D47" s="61" t="s">
        <v>15</v>
      </c>
      <c r="E47" s="60">
        <v>19</v>
      </c>
      <c r="F47" s="60"/>
      <c r="G47" s="62" t="e">
        <f>+#REF!*D47</f>
        <v>#REF!</v>
      </c>
      <c r="H47" s="97"/>
      <c r="I47" s="97">
        <f>+I46*0.19</f>
        <v>24267845.926364001</v>
      </c>
      <c r="J47" s="28"/>
      <c r="K47" s="110">
        <v>13546948.76</v>
      </c>
    </row>
    <row r="48" spans="2:11" ht="20.25" customHeight="1" x14ac:dyDescent="0.25">
      <c r="B48" s="64" t="s">
        <v>24</v>
      </c>
      <c r="C48" s="55"/>
      <c r="D48" s="56"/>
      <c r="E48" s="56"/>
      <c r="F48" s="55"/>
      <c r="G48" s="54"/>
      <c r="H48" s="96"/>
      <c r="I48" s="101">
        <f>+I46+I47</f>
        <v>151993350.80196398</v>
      </c>
      <c r="K48" s="109">
        <v>84846679.099999994</v>
      </c>
    </row>
    <row r="50" spans="3:3" ht="156.75" x14ac:dyDescent="0.2">
      <c r="C50" s="102" t="s">
        <v>82</v>
      </c>
    </row>
  </sheetData>
  <sheetProtection formatCells="0" formatColumns="0" formatRows="0" insertColumns="0" insertRows="0" insertHyperlinks="0" deleteColumns="0" deleteRows="0" sort="0" autoFilter="0" pivotTables="0"/>
  <mergeCells count="6">
    <mergeCell ref="F9:G9"/>
    <mergeCell ref="H2:I2"/>
    <mergeCell ref="H4:I4"/>
    <mergeCell ref="H6:I6"/>
    <mergeCell ref="B8:I8"/>
    <mergeCell ref="D3:D5"/>
  </mergeCells>
  <phoneticPr fontId="0" type="noConversion"/>
  <printOptions horizontalCentered="1" verticalCentered="1"/>
  <pageMargins left="0.75" right="0.75" top="1" bottom="4.22" header="0" footer="0"/>
  <pageSetup paperSize="9" scale="7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workbookViewId="0">
      <selection activeCell="G11" sqref="G11"/>
    </sheetView>
  </sheetViews>
  <sheetFormatPr baseColWidth="10" defaultRowHeight="12.75" x14ac:dyDescent="0.2"/>
  <cols>
    <col min="1" max="1" width="17.140625" customWidth="1"/>
    <col min="2" max="2" width="39.42578125" customWidth="1"/>
    <col min="3" max="3" width="20.28515625" customWidth="1"/>
    <col min="4" max="4" width="9.85546875" customWidth="1"/>
    <col min="5" max="5" width="14.28515625" customWidth="1"/>
    <col min="6" max="6" width="14.7109375" customWidth="1"/>
    <col min="7" max="7" width="13.85546875" customWidth="1"/>
    <col min="8" max="8" width="15.7109375" customWidth="1"/>
  </cols>
  <sheetData>
    <row r="1" spans="1:8" ht="15" customHeight="1" x14ac:dyDescent="0.2">
      <c r="A1" s="120"/>
      <c r="B1" s="123" t="s">
        <v>18</v>
      </c>
      <c r="C1" s="25" t="s">
        <v>16</v>
      </c>
    </row>
    <row r="2" spans="1:8" x14ac:dyDescent="0.2">
      <c r="A2" s="121"/>
      <c r="B2" s="124"/>
      <c r="C2" s="26"/>
    </row>
    <row r="3" spans="1:8" x14ac:dyDescent="0.2">
      <c r="A3" s="121"/>
      <c r="B3" s="124"/>
      <c r="C3" s="26" t="s">
        <v>17</v>
      </c>
    </row>
    <row r="4" spans="1:8" x14ac:dyDescent="0.2">
      <c r="A4" s="121"/>
      <c r="B4" s="124"/>
      <c r="C4" s="26"/>
    </row>
    <row r="5" spans="1:8" ht="13.5" thickBot="1" x14ac:dyDescent="0.25">
      <c r="A5" s="122"/>
      <c r="B5" s="125"/>
      <c r="C5" s="27" t="s">
        <v>19</v>
      </c>
    </row>
    <row r="7" spans="1:8" ht="15" x14ac:dyDescent="0.2">
      <c r="A7" s="1" t="s">
        <v>14</v>
      </c>
      <c r="B7" s="2"/>
      <c r="C7" s="2"/>
      <c r="D7" s="2"/>
      <c r="E7" s="126" t="s">
        <v>0</v>
      </c>
      <c r="F7" s="126"/>
      <c r="G7" s="3"/>
      <c r="H7" s="3"/>
    </row>
    <row r="8" spans="1:8" ht="15" x14ac:dyDescent="0.2">
      <c r="A8" s="4" t="s">
        <v>1</v>
      </c>
      <c r="B8" s="4" t="s">
        <v>2</v>
      </c>
      <c r="C8" s="3" t="s">
        <v>3</v>
      </c>
      <c r="D8" s="3" t="s">
        <v>4</v>
      </c>
      <c r="E8" s="3" t="s">
        <v>5</v>
      </c>
      <c r="F8" s="5" t="s">
        <v>6</v>
      </c>
      <c r="G8" s="3" t="s">
        <v>5</v>
      </c>
      <c r="H8" s="3" t="s">
        <v>6</v>
      </c>
    </row>
    <row r="9" spans="1:8" ht="15" x14ac:dyDescent="0.2">
      <c r="A9" s="6"/>
      <c r="B9" s="6"/>
      <c r="C9" s="7"/>
      <c r="D9" s="7"/>
      <c r="E9" s="7"/>
      <c r="F9" s="7"/>
      <c r="G9" s="7"/>
      <c r="H9" s="7"/>
    </row>
    <row r="10" spans="1:8" ht="15" x14ac:dyDescent="0.2">
      <c r="A10" s="8">
        <v>1</v>
      </c>
      <c r="B10" s="4"/>
      <c r="C10" s="3"/>
      <c r="D10" s="9"/>
      <c r="E10" s="10"/>
      <c r="F10" s="10">
        <f>SUM(F11:F11)</f>
        <v>0</v>
      </c>
      <c r="G10" s="10"/>
      <c r="H10" s="10">
        <f>SUM(H11:H11)</f>
        <v>0</v>
      </c>
    </row>
    <row r="11" spans="1:8" ht="15" x14ac:dyDescent="0.2">
      <c r="A11" s="11">
        <v>1.1000000000000001</v>
      </c>
      <c r="B11" s="12"/>
      <c r="C11" s="13"/>
      <c r="D11" s="14"/>
      <c r="E11" s="15"/>
      <c r="F11" s="15"/>
      <c r="G11" s="15"/>
      <c r="H11" s="15"/>
    </row>
    <row r="12" spans="1:8" ht="15" x14ac:dyDescent="0.2">
      <c r="A12" s="11">
        <v>1.2</v>
      </c>
      <c r="B12" s="12"/>
      <c r="C12" s="13"/>
      <c r="D12" s="14"/>
      <c r="E12" s="15"/>
      <c r="F12" s="15"/>
      <c r="G12" s="15"/>
      <c r="H12" s="15"/>
    </row>
    <row r="13" spans="1:8" ht="15" x14ac:dyDescent="0.2">
      <c r="A13" s="8">
        <v>2</v>
      </c>
      <c r="B13" s="4"/>
      <c r="C13" s="3"/>
      <c r="D13" s="9"/>
      <c r="E13" s="10"/>
      <c r="F13" s="10">
        <f>SUM(F14)</f>
        <v>0</v>
      </c>
      <c r="G13" s="10"/>
      <c r="H13" s="10">
        <f>SUM(H14)</f>
        <v>0</v>
      </c>
    </row>
    <row r="14" spans="1:8" ht="15" x14ac:dyDescent="0.2">
      <c r="A14" s="16">
        <v>2.1</v>
      </c>
      <c r="B14" s="12"/>
      <c r="C14" s="13"/>
      <c r="D14" s="17"/>
      <c r="E14" s="18"/>
      <c r="F14" s="15"/>
      <c r="G14" s="18"/>
      <c r="H14" s="15">
        <f>+G14*D14</f>
        <v>0</v>
      </c>
    </row>
    <row r="15" spans="1:8" ht="15" x14ac:dyDescent="0.2">
      <c r="A15" s="16">
        <v>2.1</v>
      </c>
      <c r="B15" s="12"/>
      <c r="C15" s="13"/>
      <c r="D15" s="17"/>
      <c r="E15" s="18"/>
      <c r="F15" s="15"/>
      <c r="G15" s="18"/>
      <c r="H15" s="15"/>
    </row>
    <row r="16" spans="1:8" ht="15" x14ac:dyDescent="0.2">
      <c r="A16" s="8">
        <v>3</v>
      </c>
      <c r="B16" s="4"/>
      <c r="C16" s="3"/>
      <c r="D16" s="9"/>
      <c r="E16" s="10"/>
      <c r="F16" s="10"/>
      <c r="G16" s="10"/>
      <c r="H16" s="10">
        <f>SUM(H17:H19)</f>
        <v>0</v>
      </c>
    </row>
    <row r="17" spans="1:8" ht="15" x14ac:dyDescent="0.2">
      <c r="A17" s="11">
        <v>3.1</v>
      </c>
      <c r="B17" s="12"/>
      <c r="C17" s="13"/>
      <c r="D17" s="17"/>
      <c r="E17" s="15"/>
      <c r="F17" s="15"/>
      <c r="G17" s="15"/>
      <c r="H17" s="15">
        <f>+G17*D17</f>
        <v>0</v>
      </c>
    </row>
    <row r="18" spans="1:8" ht="15" x14ac:dyDescent="0.2">
      <c r="A18" s="11">
        <v>3.2</v>
      </c>
      <c r="B18" s="12"/>
      <c r="C18" s="13"/>
      <c r="D18" s="17"/>
      <c r="E18" s="15"/>
      <c r="F18" s="15"/>
      <c r="G18" s="15"/>
      <c r="H18" s="15">
        <f>+G18*D18</f>
        <v>0</v>
      </c>
    </row>
    <row r="19" spans="1:8" ht="15" x14ac:dyDescent="0.2">
      <c r="A19" s="11"/>
      <c r="B19" s="12"/>
      <c r="C19" s="13"/>
      <c r="D19" s="17"/>
      <c r="E19" s="15"/>
      <c r="F19" s="15"/>
      <c r="G19" s="15"/>
      <c r="H19" s="15">
        <f>+G19*D19</f>
        <v>0</v>
      </c>
    </row>
    <row r="20" spans="1:8" ht="15.75" x14ac:dyDescent="0.25">
      <c r="A20" s="19" t="s">
        <v>7</v>
      </c>
      <c r="B20" s="20"/>
      <c r="C20" s="21"/>
      <c r="D20" s="21"/>
      <c r="E20" s="20"/>
      <c r="F20" s="10" t="e">
        <f>+#REF!+#REF!+#REF!+#REF!+#REF!+F16+F13+F10+#REF!+#REF!</f>
        <v>#REF!</v>
      </c>
      <c r="G20" s="20"/>
      <c r="H20" s="10"/>
    </row>
    <row r="21" spans="1:8" ht="15.75" x14ac:dyDescent="0.25">
      <c r="A21" s="22" t="s">
        <v>8</v>
      </c>
      <c r="B21" s="4"/>
      <c r="C21" s="4"/>
      <c r="D21" s="4"/>
      <c r="E21" s="4"/>
      <c r="F21" s="10" t="e">
        <f>SUM(F22:F25)</f>
        <v>#REF!</v>
      </c>
      <c r="G21" s="4"/>
      <c r="H21" s="10">
        <v>0</v>
      </c>
    </row>
    <row r="22" spans="1:8" ht="15" x14ac:dyDescent="0.2">
      <c r="A22" s="12"/>
      <c r="B22" s="12" t="s">
        <v>9</v>
      </c>
      <c r="C22" s="23" t="s">
        <v>15</v>
      </c>
      <c r="D22" s="12"/>
      <c r="E22" s="12"/>
      <c r="F22" s="15" t="e">
        <f>+F20*C22</f>
        <v>#REF!</v>
      </c>
      <c r="G22" s="24"/>
      <c r="H22" s="15">
        <v>0</v>
      </c>
    </row>
    <row r="23" spans="1:8" ht="15" x14ac:dyDescent="0.2">
      <c r="A23" s="12"/>
      <c r="B23" s="12" t="s">
        <v>10</v>
      </c>
      <c r="C23" s="23" t="s">
        <v>15</v>
      </c>
      <c r="D23" s="12"/>
      <c r="E23" s="12"/>
      <c r="F23" s="15" t="e">
        <f>+F20*C23</f>
        <v>#REF!</v>
      </c>
      <c r="G23" s="24"/>
      <c r="H23" s="15">
        <v>0</v>
      </c>
    </row>
    <row r="24" spans="1:8" ht="15" x14ac:dyDescent="0.2">
      <c r="A24" s="12"/>
      <c r="B24" s="12" t="s">
        <v>11</v>
      </c>
      <c r="C24" s="23" t="s">
        <v>15</v>
      </c>
      <c r="D24" s="12"/>
      <c r="E24" s="12"/>
      <c r="F24" s="15" t="e">
        <f>+F20*C24</f>
        <v>#REF!</v>
      </c>
      <c r="G24" s="24"/>
      <c r="H24" s="15">
        <v>0</v>
      </c>
    </row>
    <row r="25" spans="1:8" ht="15" x14ac:dyDescent="0.2">
      <c r="A25" s="12"/>
      <c r="B25" s="12" t="s">
        <v>12</v>
      </c>
      <c r="C25" s="23" t="s">
        <v>15</v>
      </c>
      <c r="D25" s="12"/>
      <c r="E25" s="12"/>
      <c r="F25" s="15" t="e">
        <f>+F24*C25</f>
        <v>#REF!</v>
      </c>
      <c r="G25" s="24"/>
      <c r="H25" s="15">
        <v>0</v>
      </c>
    </row>
    <row r="26" spans="1:8" ht="15.75" x14ac:dyDescent="0.25">
      <c r="A26" s="22" t="s">
        <v>13</v>
      </c>
      <c r="B26" s="4"/>
      <c r="C26" s="4"/>
      <c r="D26" s="4"/>
      <c r="E26" s="4"/>
      <c r="F26" s="10" t="e">
        <f>+F21+F20</f>
        <v>#REF!</v>
      </c>
      <c r="G26" s="4"/>
      <c r="H26" s="10">
        <v>0</v>
      </c>
    </row>
  </sheetData>
  <mergeCells count="3">
    <mergeCell ref="A1:A5"/>
    <mergeCell ref="B1:B5"/>
    <mergeCell ref="E7:F7"/>
  </mergeCells>
  <phoneticPr fontId="0" type="noConversion"/>
  <pageMargins left="0.75" right="0.75" top="1" bottom="1" header="0" footer="0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Finales</vt:lpstr>
      <vt:lpstr>Hoja2</vt:lpstr>
      <vt:lpstr>Hoja3</vt:lpstr>
      <vt:lpstr>Finales!Área_de_impresión</vt:lpstr>
    </vt:vector>
  </TitlesOfParts>
  <Company>FISCALIA GENERAL DE LA NACION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FISCALIA GENERAL DE LA NACION</dc:creator>
  <cp:lastModifiedBy>CCANG-LAB08</cp:lastModifiedBy>
  <cp:lastPrinted>2011-12-06T16:06:41Z</cp:lastPrinted>
  <dcterms:created xsi:type="dcterms:W3CDTF">2002-07-22T15:53:43Z</dcterms:created>
  <dcterms:modified xsi:type="dcterms:W3CDTF">2020-07-27T14:25:04Z</dcterms:modified>
</cp:coreProperties>
</file>