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RNAVAL\"/>
    </mc:Choice>
  </mc:AlternateContent>
  <bookViews>
    <workbookView xWindow="0" yWindow="0" windowWidth="28800" windowHeight="1132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5" i="1" l="1"/>
  <c r="G134" i="1"/>
  <c r="G133" i="1"/>
  <c r="G132" i="1"/>
  <c r="G131" i="1"/>
  <c r="G130" i="1"/>
  <c r="G129" i="1"/>
  <c r="G128" i="1"/>
  <c r="G136" i="1" s="1"/>
  <c r="G137" i="1" s="1"/>
  <c r="G127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24" i="1" s="1"/>
  <c r="G106" i="1"/>
  <c r="G105" i="1"/>
  <c r="G104" i="1"/>
  <c r="G101" i="1"/>
  <c r="G100" i="1"/>
  <c r="G99" i="1"/>
  <c r="G98" i="1"/>
  <c r="G97" i="1"/>
  <c r="G96" i="1"/>
  <c r="G95" i="1"/>
  <c r="G94" i="1"/>
  <c r="G93" i="1"/>
  <c r="G102" i="1" s="1"/>
  <c r="G92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90" i="1" s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68" i="1" s="1"/>
  <c r="G54" i="1"/>
  <c r="G53" i="1"/>
  <c r="G50" i="1"/>
  <c r="G49" i="1"/>
  <c r="G48" i="1"/>
  <c r="G47" i="1"/>
  <c r="G46" i="1"/>
  <c r="G45" i="1"/>
  <c r="G44" i="1"/>
  <c r="G43" i="1"/>
  <c r="G42" i="1"/>
  <c r="G51" i="1" s="1"/>
  <c r="G41" i="1"/>
  <c r="G38" i="1"/>
  <c r="G37" i="1"/>
  <c r="G36" i="1"/>
  <c r="G35" i="1"/>
  <c r="G34" i="1"/>
  <c r="G39" i="1" s="1"/>
  <c r="G31" i="1"/>
  <c r="G30" i="1"/>
  <c r="G29" i="1"/>
  <c r="G28" i="1"/>
  <c r="G27" i="1"/>
  <c r="G26" i="1"/>
  <c r="G25" i="1"/>
  <c r="G24" i="1"/>
  <c r="G32" i="1" s="1"/>
  <c r="G23" i="1"/>
  <c r="G22" i="1"/>
  <c r="G21" i="1"/>
  <c r="G18" i="1"/>
  <c r="G17" i="1"/>
  <c r="G16" i="1"/>
  <c r="G15" i="1"/>
  <c r="G14" i="1"/>
  <c r="G13" i="1"/>
  <c r="G12" i="1"/>
  <c r="G11" i="1"/>
  <c r="G19" i="1" s="1"/>
  <c r="G10" i="1"/>
  <c r="G9" i="1"/>
  <c r="G8" i="1"/>
  <c r="G6" i="1"/>
  <c r="G5" i="1"/>
  <c r="G125" i="1" l="1"/>
  <c r="G138" i="1" s="1"/>
</calcChain>
</file>

<file path=xl/comments1.xml><?xml version="1.0" encoding="utf-8"?>
<comments xmlns="http://schemas.openxmlformats.org/spreadsheetml/2006/main">
  <authors>
    <author>Usuario de Windows</author>
  </authors>
  <commentList>
    <comment ref="G2" authorId="0" shapeId="0">
      <text>
        <r>
          <rPr>
            <b/>
            <sz val="9"/>
            <color rgb="FF000000"/>
            <rFont val="Tahoma"/>
            <family val="2"/>
          </rPr>
          <t xml:space="preserve">FUNDACIÓN SOCIAL FUENTE DE ESPERANZA
</t>
        </r>
        <r>
          <rPr>
            <b/>
            <sz val="9"/>
            <color rgb="FF000000"/>
            <rFont val="Tahoma"/>
            <family val="2"/>
          </rPr>
          <t>NIT: 900.380.382-2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<sst xmlns="http://schemas.openxmlformats.org/spreadsheetml/2006/main" count="362" uniqueCount="196">
  <si>
    <t>ITEM</t>
  </si>
  <si>
    <t>CANT.</t>
  </si>
  <si>
    <t>DETALLE</t>
  </si>
  <si>
    <t>VALOR</t>
  </si>
  <si>
    <t>TOTAL</t>
  </si>
  <si>
    <t>APORTE DEL MUNICIPIO 96%</t>
  </si>
  <si>
    <t>APORTES A GRUPOS FOLCLORICOS</t>
  </si>
  <si>
    <t>GRUPO FOLC.</t>
  </si>
  <si>
    <t xml:space="preserve"> APOYO GRUPOS FOLCLORICOS</t>
  </si>
  <si>
    <t xml:space="preserve">Estimulo a grupos de tradición, comparsas y disfraces individuales  del municipio de Galapa </t>
  </si>
  <si>
    <t>SUBTOTAL APORTES A GRUPOS FOLCLORICOS</t>
  </si>
  <si>
    <t>REINAS Y REYES</t>
  </si>
  <si>
    <t>APORTES</t>
  </si>
  <si>
    <t xml:space="preserve">REINA CENTRAL </t>
  </si>
  <si>
    <t>Vestidos folclóricos para diferentes  presentaciones culturales</t>
  </si>
  <si>
    <t xml:space="preserve">Maquillajes artísticos para diferentes eventos </t>
  </si>
  <si>
    <t>Estimulo a reina central del carnaval de Galapa  y Preparación artística para pasarela y modelaje</t>
  </si>
  <si>
    <t>Publicidad y comunicaciones reina central</t>
  </si>
  <si>
    <t>REY MOMO CENTRAL</t>
  </si>
  <si>
    <t>Vestidos folclóricos para presentaciones culturales</t>
  </si>
  <si>
    <t xml:space="preserve">REYES INFANTILES </t>
  </si>
  <si>
    <t xml:space="preserve">Vestidos folclóricos para presentaciones culturales   y preparación para los eventos </t>
  </si>
  <si>
    <t>REINA SIN LIMITES</t>
  </si>
  <si>
    <t>REY SIN LIMITES</t>
  </si>
  <si>
    <t>REINA ADULTO MAYOR</t>
  </si>
  <si>
    <t xml:space="preserve">Vestidos folclóricos para presentaciones culturales </t>
  </si>
  <si>
    <t>REY ADULTO MAYOR</t>
  </si>
  <si>
    <t>CORONAS Y BANDAS</t>
  </si>
  <si>
    <t>12 Set de corona y banda a cada rey y reina;  10 bandas de reinas infantiles invitadas; cetro artesanal reina central</t>
  </si>
  <si>
    <t xml:space="preserve">SUBTOTAL APORTES A REINAS Y REYES </t>
  </si>
  <si>
    <t>PARTICIPACIÓN REINADOS</t>
  </si>
  <si>
    <t>REINADOS</t>
  </si>
  <si>
    <t>CARNAVAL INTERMUNICIPAL DE SANTO TOMÁS</t>
  </si>
  <si>
    <t>Carroza fabricada por maestro artesano</t>
  </si>
  <si>
    <t>Alquiler trailer para desfile</t>
  </si>
  <si>
    <t>Transporte comitiva</t>
  </si>
  <si>
    <t>Grupo para recorrido en trailer</t>
  </si>
  <si>
    <t xml:space="preserve">SANTO TOMÁS ADULTO MAYOR </t>
  </si>
  <si>
    <t>Millo</t>
  </si>
  <si>
    <t>Transporte grupos</t>
  </si>
  <si>
    <t>Hidratación y meriendas de comparsas y participantes</t>
  </si>
  <si>
    <t>PUERTO COLOMBIA  SIRENATO</t>
  </si>
  <si>
    <t>Millo reyes infantiles</t>
  </si>
  <si>
    <t>Millo reina central</t>
  </si>
  <si>
    <t>Transporte comparsas acompañantes</t>
  </si>
  <si>
    <t>Transporte comitivas</t>
  </si>
  <si>
    <t>SUBTOTAL APORTES A REINADOS DEPARTAMENTAL</t>
  </si>
  <si>
    <t>CORONACIÓN Y REINADO DEL FOLCLOR DIVERSO</t>
  </si>
  <si>
    <t>CARNAVAL DIVERSO</t>
  </si>
  <si>
    <t>CORONACIÓN Y REINADO</t>
  </si>
  <si>
    <t xml:space="preserve">Reinado y coronación (vestuario, maquillaje, premios a los ganadores, transporte, etc.) </t>
  </si>
  <si>
    <t>ALIMENTACIÓN FUERZA DE APOYO</t>
  </si>
  <si>
    <t xml:space="preserve">ALMUERZO - MERIENDA Y CENA / FUERZA PUBLICA (Policia - Defensa civil - Bomberos - Ejército)                </t>
  </si>
  <si>
    <t>Transporte, tarima, producción, efectos</t>
  </si>
  <si>
    <t xml:space="preserve">LOGISTICA Y SEGURIDAD </t>
  </si>
  <si>
    <t>Personal de logística acreditado</t>
  </si>
  <si>
    <t>Personal de seguridad acreditado</t>
  </si>
  <si>
    <t>LECTURA DEL BANDO Y CORONACION</t>
  </si>
  <si>
    <t>BANDO</t>
  </si>
  <si>
    <t xml:space="preserve">CAMERINOS </t>
  </si>
  <si>
    <t xml:space="preserve">Camerinos </t>
  </si>
  <si>
    <t>SHOW DE BANDO Y CORONACIÓN</t>
  </si>
  <si>
    <t>Montaje artístico con bailarines profesionales</t>
  </si>
  <si>
    <t>SERVICIO DE AMBULANCIA</t>
  </si>
  <si>
    <t>Ambulancia medicalizada</t>
  </si>
  <si>
    <t>VALLAS DE CONTENCIÓN</t>
  </si>
  <si>
    <t>Vallas de contención para trenzado de seguridad, controles de acceso y contención de público</t>
  </si>
  <si>
    <t xml:space="preserve">ARTISTAS </t>
  </si>
  <si>
    <t xml:space="preserve">PRODUCCIÓN </t>
  </si>
  <si>
    <t>PERSONAL LOGÍSTICA</t>
  </si>
  <si>
    <t>Personal logístico acreditado para montaje y desmontaje por 2 dias de trabajo</t>
  </si>
  <si>
    <t xml:space="preserve">PERSONAL SEGURIDAD </t>
  </si>
  <si>
    <t xml:space="preserve">CABINAS SANITARIAS </t>
  </si>
  <si>
    <t>Cabinas sanitarias portátiles</t>
  </si>
  <si>
    <t>SUBTOTAL LECTURA DEL BANDO Y CORONACIÓN</t>
  </si>
  <si>
    <t>GRAN PARADA</t>
  </si>
  <si>
    <t>G. PARADA</t>
  </si>
  <si>
    <t xml:space="preserve">PROMOCIÓN GRAN PARADA </t>
  </si>
  <si>
    <t>Cuñas radiales</t>
  </si>
  <si>
    <t xml:space="preserve">PROMOCION DEL CARNAVAL DE GALA PA EN MEDIOS </t>
  </si>
  <si>
    <t>Comision de hacedores y reyes del carnaval en ruedas de prensa departamental y medios locales y n/les</t>
  </si>
  <si>
    <t xml:space="preserve">APORTES A JURADOS </t>
  </si>
  <si>
    <t>Transporte y viáticos jurados especialistas</t>
  </si>
  <si>
    <t>PREMIACIÓN GRUPOS GANADORES</t>
  </si>
  <si>
    <t>Estímulos a grupos premiados</t>
  </si>
  <si>
    <t xml:space="preserve">Personal logístico acreditado para montaje y desmontaje durante 2 dias </t>
  </si>
  <si>
    <t>INVITADOS ESPECIALES</t>
  </si>
  <si>
    <t xml:space="preserve">Logística invitado especiales </t>
  </si>
  <si>
    <t>PRODUCCIÓN</t>
  </si>
  <si>
    <t>Tarima, sonido y transporte</t>
  </si>
  <si>
    <t>CAMERINOS</t>
  </si>
  <si>
    <t>Camerinos</t>
  </si>
  <si>
    <t>TRANSMISIÓN TELECARIBE</t>
  </si>
  <si>
    <t>Transmisión de la Gran Parada departamental en los Especiales Telecaribe</t>
  </si>
  <si>
    <t>SUBTOTAL GRAN PARADA</t>
  </si>
  <si>
    <t>CARNAVAL DE LOS NIÑOS</t>
  </si>
  <si>
    <t>C. INFANTIL</t>
  </si>
  <si>
    <t>VESTUARIO GRUPOS INFANTILES</t>
  </si>
  <si>
    <t xml:space="preserve">Vestidos, zapatillas y accesorios para los grupos </t>
  </si>
  <si>
    <t>TRANSPORTE NIÑOS</t>
  </si>
  <si>
    <t>Transporte niños villa o. , mundo feliz y las veredas</t>
  </si>
  <si>
    <t>Personal logístico acreditado para montaje y desmontaje</t>
  </si>
  <si>
    <t>COREOGRAFOS</t>
  </si>
  <si>
    <t>Coreografos para las comparsas de los niños</t>
  </si>
  <si>
    <t>PASACALLES COMPARSAS NIÑOS</t>
  </si>
  <si>
    <t>Pendones informativos en banner</t>
  </si>
  <si>
    <t>AUXILIOS GRUPOS FOLCLORICOS INVITADOS</t>
  </si>
  <si>
    <t>Transporte, viaticos y/o música de grupos invitados</t>
  </si>
  <si>
    <t>CAR AUDIOS</t>
  </si>
  <si>
    <t>Caraudio para cada grupo infantil local</t>
  </si>
  <si>
    <t>MERIENDAS GRUPOS</t>
  </si>
  <si>
    <t>Meriendas grupos invitados y locales</t>
  </si>
  <si>
    <t xml:space="preserve">SHOW DE CORONACION REYES INFANTILES </t>
  </si>
  <si>
    <t>Montaje artístico show de coronación infantil</t>
  </si>
  <si>
    <t>APORTES A REINA INVITADAS</t>
  </si>
  <si>
    <t>Estimulos a reinas invitadas</t>
  </si>
  <si>
    <t>LOGISTICA DEL REINADO</t>
  </si>
  <si>
    <t>Personal de logistica de la realización reinado</t>
  </si>
  <si>
    <t>PREMIOS</t>
  </si>
  <si>
    <t xml:space="preserve">Premios a reinas ganadoras </t>
  </si>
  <si>
    <t>RECEPCIÓN</t>
  </si>
  <si>
    <t>Lugar de recepción, almuerzos y meriendas a reinas invitadas</t>
  </si>
  <si>
    <t>PUBLICIDAD REINADO</t>
  </si>
  <si>
    <t>Papelería, publicidad, diseño</t>
  </si>
  <si>
    <t>SUBTOTAL CARNAVAL INFANTIL</t>
  </si>
  <si>
    <t>MARTES CONQUISTA</t>
  </si>
  <si>
    <t>CONQUISTA</t>
  </si>
  <si>
    <t>Trofeos y estímulos a grupos premiados</t>
  </si>
  <si>
    <t>APORTES A JURADOS</t>
  </si>
  <si>
    <t>Personal logístico acreditado para montaje y desmontaje por 3 dias</t>
  </si>
  <si>
    <t>Tarima, luces, sonido, transporte, otros.</t>
  </si>
  <si>
    <t>SUBTOTAL CONQUISTA</t>
  </si>
  <si>
    <t>TRANSPORTE GENERAL</t>
  </si>
  <si>
    <t>TRANSPORTE</t>
  </si>
  <si>
    <t>GRUPOS FOLCLORICOS LOCALES E INVITADOS</t>
  </si>
  <si>
    <t>Apoyo trasnporte a grupos folclóricos para representación intermunicipal</t>
  </si>
  <si>
    <t>FUERZA PÚBLICA</t>
  </si>
  <si>
    <t>Transporte fuerza pública</t>
  </si>
  <si>
    <t>SUBTOTAL TRANSPORTES</t>
  </si>
  <si>
    <t>OTROS</t>
  </si>
  <si>
    <t>CARNAVAL DE LAS INSTITUCIONES EDUCATIVAS</t>
  </si>
  <si>
    <t>Apoyo a desfiles de las instituciones educativas en el municipio</t>
  </si>
  <si>
    <t>TRAMITES ADMINISTRATIVOS</t>
  </si>
  <si>
    <t xml:space="preserve">Gastos de legalización de los eventos </t>
  </si>
  <si>
    <t>PUBLICIDAD</t>
  </si>
  <si>
    <t>Publicidad del carnaval de Galapa a través de camisetas, pasacalles y otros</t>
  </si>
  <si>
    <t xml:space="preserve">TRANSMISIONES </t>
  </si>
  <si>
    <t>Transmisión de desfiles y eventos de carnaval en redes sociales y/o pagina web  de la alcaldía</t>
  </si>
  <si>
    <t xml:space="preserve">DESFILES PRINCIPALES </t>
  </si>
  <si>
    <t>Elaboración de máscaras de carnaval para la apertura de los diferentes desfiles l en el municipio</t>
  </si>
  <si>
    <t>DESFILE DE CARNAVAL VILLA OLIMPICA</t>
  </si>
  <si>
    <t>Apoyo a  desfiles de carnaval en villa olímpica</t>
  </si>
  <si>
    <t>MAQUILLAJE REINAS INFANTIL, TERCERA EDAD E INCLUSION</t>
  </si>
  <si>
    <t xml:space="preserve">Maquillador para los diferentes eventos de las reinas infantil, tercera edad e inclusion </t>
  </si>
  <si>
    <t>DESFILE DE CARNAVAL MUNDO FELIZ</t>
  </si>
  <si>
    <t>Apoyo de eventos de carnaval en Mundo Feliz</t>
  </si>
  <si>
    <t>RUEDA DE CUMBIA</t>
  </si>
  <si>
    <t>Producción, tarima, sonido, otros</t>
  </si>
  <si>
    <t>TOMA DEL PUEBLO</t>
  </si>
  <si>
    <t>logistica para la realización del recorrido por las calles principales</t>
  </si>
  <si>
    <t>APOYO A GRUPOS FOLCLORICOS INVITADOS</t>
  </si>
  <si>
    <t xml:space="preserve">Estimulo a hacedores de carnaval invitados en los diferentes eventos </t>
  </si>
  <si>
    <t>PENDONES Y PASACALLES  REYES</t>
  </si>
  <si>
    <t xml:space="preserve">Pasacalles y/o pendones para las reinas </t>
  </si>
  <si>
    <t xml:space="preserve">ADECUACIONES Y MANTENIMIENTO </t>
  </si>
  <si>
    <t xml:space="preserve">Escenario (alquiler del lugar, adecuaciones, iluminación, limpieza, otros) </t>
  </si>
  <si>
    <t xml:space="preserve">Gastos operativos para garantizar la seguridad durante los eventos programados durante la temporada de pre-carnaval y carnaval en el municipio de Galapa </t>
  </si>
  <si>
    <t>INSUMOS LOGÍSTICA</t>
  </si>
  <si>
    <t xml:space="preserve">Gastos de insumos materiales en la logística de los diferentes eventos de carnaval (1300 kg de alambre, bloques de hielo, transporte de insumos, otros insumos) </t>
  </si>
  <si>
    <t>HIDRATACION</t>
  </si>
  <si>
    <t>Hidratación comparsas</t>
  </si>
  <si>
    <t>SUBTOTAL OTROS CARNAVAL</t>
  </si>
  <si>
    <t>TOTAL APORTE DEL MUNICIPIO</t>
  </si>
  <si>
    <t>APORTE DE LA ESAL 4%</t>
  </si>
  <si>
    <t>PERSONAL</t>
  </si>
  <si>
    <t>COORDINACIÓN LOGÍSTICA</t>
  </si>
  <si>
    <t>Coordinador logístico</t>
  </si>
  <si>
    <t>LOGÍSITCA</t>
  </si>
  <si>
    <t>Auxiliar logístico</t>
  </si>
  <si>
    <t>COMUNICACIÓN Y MEDIOS</t>
  </si>
  <si>
    <t>Coordinador de prensa</t>
  </si>
  <si>
    <t xml:space="preserve">Comunicador social </t>
  </si>
  <si>
    <t>Diseñador gráfico</t>
  </si>
  <si>
    <t>Fotógrafo</t>
  </si>
  <si>
    <t>LOGÍSTICA</t>
  </si>
  <si>
    <t>Asesor de eventos</t>
  </si>
  <si>
    <t>PRESENTADORES</t>
  </si>
  <si>
    <t>Animación en tarima</t>
  </si>
  <si>
    <t>ESTRUCTURAS Y MONTAJE</t>
  </si>
  <si>
    <t>Tarima, luces, sonido, transporte, otros para el carnaval infantil</t>
  </si>
  <si>
    <t xml:space="preserve">TOTAL  </t>
  </si>
  <si>
    <t>TOTAL APORTE DE LA ESAL</t>
  </si>
  <si>
    <t>VALOR DEL CONVENIO</t>
  </si>
  <si>
    <t>PRESUPUESTO ESTIMADO CARNAVAL DE GALAPA 2025</t>
  </si>
  <si>
    <t xml:space="preserve">Artistas invitados </t>
  </si>
  <si>
    <t>Artistas invitados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</si>
</sst>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\ * #,##0_-;\-&quot;$&quot;\ * #,##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9"/>
      <color theme="1"/>
      <name val="Century Gothic"/>
      <family val="2"/>
    </font>
    <font>
      <b/>
      <sz val="9"/>
      <color rgb="FF000000"/>
      <name val="Century Gothic"/>
      <family val="2"/>
    </font>
    <font>
      <sz val="9"/>
      <color rgb="FF000000"/>
      <name val="Century Gothic"/>
      <family val="2"/>
    </font>
    <font>
      <sz val="9"/>
      <color theme="1"/>
      <name val="Century Gothic"/>
      <family val="2"/>
    </font>
    <font>
      <b/>
      <sz val="9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59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42" fontId="4" fillId="0" borderId="7" xfId="1" applyFont="1" applyFill="1" applyBorder="1" applyAlignment="1">
      <alignment horizontal="center" vertical="center" wrapText="1"/>
    </xf>
    <xf numFmtId="42" fontId="4" fillId="0" borderId="8" xfId="0" applyNumberFormat="1" applyFont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42" fontId="5" fillId="3" borderId="12" xfId="1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3" fontId="6" fillId="2" borderId="14" xfId="0" applyNumberFormat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3" fontId="6" fillId="2" borderId="20" xfId="0" applyNumberFormat="1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3" fontId="6" fillId="2" borderId="29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42" fontId="5" fillId="3" borderId="9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49" fontId="6" fillId="2" borderId="20" xfId="1" applyNumberFormat="1" applyFont="1" applyFill="1" applyBorder="1" applyAlignment="1">
      <alignment horizontal="center" vertical="center" wrapText="1"/>
    </xf>
    <xf numFmtId="42" fontId="6" fillId="2" borderId="20" xfId="1" applyFont="1" applyFill="1" applyBorder="1" applyAlignment="1">
      <alignment horizontal="center" vertical="center" wrapText="1"/>
    </xf>
    <xf numFmtId="42" fontId="6" fillId="2" borderId="21" xfId="0" applyNumberFormat="1" applyFont="1" applyFill="1" applyBorder="1" applyAlignment="1">
      <alignment horizontal="center" vertical="center" wrapText="1"/>
    </xf>
    <xf numFmtId="49" fontId="6" fillId="2" borderId="14" xfId="1" applyNumberFormat="1" applyFont="1" applyFill="1" applyBorder="1" applyAlignment="1">
      <alignment horizontal="center" vertical="center" wrapText="1"/>
    </xf>
    <xf numFmtId="42" fontId="6" fillId="2" borderId="14" xfId="1" applyFont="1" applyFill="1" applyBorder="1" applyAlignment="1">
      <alignment horizontal="center" vertical="center" wrapText="1"/>
    </xf>
    <xf numFmtId="42" fontId="6" fillId="2" borderId="15" xfId="0" applyNumberFormat="1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42" fontId="6" fillId="2" borderId="29" xfId="1" applyFont="1" applyFill="1" applyBorder="1" applyAlignment="1">
      <alignment horizontal="center" vertical="center" wrapText="1"/>
    </xf>
    <xf numFmtId="42" fontId="6" fillId="2" borderId="30" xfId="0" applyNumberFormat="1" applyFont="1" applyFill="1" applyBorder="1" applyAlignment="1">
      <alignment horizontal="center" vertical="center" wrapText="1"/>
    </xf>
    <xf numFmtId="42" fontId="6" fillId="2" borderId="20" xfId="0" applyNumberFormat="1" applyFont="1" applyFill="1" applyBorder="1" applyAlignment="1">
      <alignment horizontal="center" vertical="center" wrapText="1"/>
    </xf>
    <xf numFmtId="42" fontId="5" fillId="3" borderId="12" xfId="0" applyNumberFormat="1" applyFont="1" applyFill="1" applyBorder="1" applyAlignment="1">
      <alignment horizontal="center" vertical="center" wrapText="1"/>
    </xf>
    <xf numFmtId="42" fontId="5" fillId="3" borderId="27" xfId="0" applyNumberFormat="1" applyFont="1" applyFill="1" applyBorder="1" applyAlignment="1">
      <alignment horizontal="center" vertical="center" wrapText="1"/>
    </xf>
    <xf numFmtId="42" fontId="5" fillId="4" borderId="27" xfId="0" applyNumberFormat="1" applyFont="1" applyFill="1" applyBorder="1" applyAlignment="1">
      <alignment horizontal="center" vertical="center" wrapText="1"/>
    </xf>
    <xf numFmtId="3" fontId="7" fillId="2" borderId="20" xfId="0" applyNumberFormat="1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38"/>
  <sheetViews>
    <sheetView tabSelected="1" topLeftCell="A130" workbookViewId="0">
      <selection activeCell="H144" sqref="H144"/>
    </sheetView>
  </sheetViews>
  <sheetFormatPr baseColWidth="10" defaultRowHeight="15" x14ac:dyDescent="0.25"/>
  <cols>
    <col min="1" max="1" width="5" style="58" customWidth="1"/>
    <col min="2" max="2" width="9.140625" style="58" customWidth="1"/>
    <col min="3" max="3" width="13.5703125" style="58" customWidth="1"/>
    <col min="4" max="4" width="7.42578125" style="58" customWidth="1"/>
    <col min="5" max="5" width="24.28515625" style="58" customWidth="1"/>
    <col min="6" max="7" width="19" style="58" customWidth="1"/>
  </cols>
  <sheetData>
    <row r="1" spans="1:7" ht="15.75" customHeight="1" thickBot="1" x14ac:dyDescent="0.3">
      <c r="A1" s="21" t="s">
        <v>193</v>
      </c>
      <c r="B1" s="22"/>
      <c r="C1" s="22"/>
      <c r="D1" s="22"/>
      <c r="E1" s="22"/>
      <c r="F1" s="22"/>
      <c r="G1" s="23"/>
    </row>
    <row r="2" spans="1:7" ht="15.75" thickBot="1" x14ac:dyDescent="0.3">
      <c r="A2" s="1" t="s">
        <v>0</v>
      </c>
      <c r="B2" s="2"/>
      <c r="C2" s="3"/>
      <c r="D2" s="4" t="s">
        <v>1</v>
      </c>
      <c r="E2" s="5" t="s">
        <v>2</v>
      </c>
      <c r="F2" s="5" t="s">
        <v>3</v>
      </c>
      <c r="G2" s="6" t="s">
        <v>4</v>
      </c>
    </row>
    <row r="3" spans="1:7" ht="15.75" customHeight="1" thickBot="1" x14ac:dyDescent="0.3">
      <c r="A3" s="7" t="s">
        <v>5</v>
      </c>
      <c r="B3" s="8"/>
      <c r="C3" s="8"/>
      <c r="D3" s="8"/>
      <c r="E3" s="8"/>
      <c r="F3" s="8"/>
      <c r="G3" s="9"/>
    </row>
    <row r="4" spans="1:7" ht="15.75" customHeight="1" thickBot="1" x14ac:dyDescent="0.3">
      <c r="A4" s="10" t="s">
        <v>6</v>
      </c>
      <c r="B4" s="11"/>
      <c r="C4" s="11"/>
      <c r="D4" s="11"/>
      <c r="E4" s="11"/>
      <c r="F4" s="11"/>
      <c r="G4" s="12"/>
    </row>
    <row r="5" spans="1:7" ht="64.5" customHeight="1" x14ac:dyDescent="0.25">
      <c r="A5" s="17">
        <v>1</v>
      </c>
      <c r="B5" s="18" t="s">
        <v>7</v>
      </c>
      <c r="C5" s="18" t="s">
        <v>8</v>
      </c>
      <c r="D5" s="18">
        <v>1</v>
      </c>
      <c r="E5" s="46" t="s">
        <v>9</v>
      </c>
      <c r="F5" s="47">
        <v>180000000</v>
      </c>
      <c r="G5" s="48">
        <f>(F5*D5)</f>
        <v>180000000</v>
      </c>
    </row>
    <row r="6" spans="1:7" ht="15.75" customHeight="1" thickBot="1" x14ac:dyDescent="0.3">
      <c r="A6" s="13" t="s">
        <v>10</v>
      </c>
      <c r="B6" s="14"/>
      <c r="C6" s="14"/>
      <c r="D6" s="14"/>
      <c r="E6" s="14"/>
      <c r="F6" s="15"/>
      <c r="G6" s="16">
        <f>G5</f>
        <v>180000000</v>
      </c>
    </row>
    <row r="7" spans="1:7" ht="15" customHeight="1" x14ac:dyDescent="0.25">
      <c r="A7" s="30" t="s">
        <v>11</v>
      </c>
      <c r="B7" s="31"/>
      <c r="C7" s="31"/>
      <c r="D7" s="31"/>
      <c r="E7" s="31"/>
      <c r="F7" s="31"/>
      <c r="G7" s="32"/>
    </row>
    <row r="8" spans="1:7" ht="48.75" customHeight="1" x14ac:dyDescent="0.25">
      <c r="A8" s="19">
        <v>2</v>
      </c>
      <c r="B8" s="20" t="s">
        <v>12</v>
      </c>
      <c r="C8" s="36" t="s">
        <v>13</v>
      </c>
      <c r="D8" s="20">
        <v>1</v>
      </c>
      <c r="E8" s="36" t="s">
        <v>14</v>
      </c>
      <c r="F8" s="44">
        <v>70000000</v>
      </c>
      <c r="G8" s="45">
        <f>F8*D8</f>
        <v>70000000</v>
      </c>
    </row>
    <row r="9" spans="1:7" ht="42.75" customHeight="1" x14ac:dyDescent="0.25">
      <c r="A9" s="19">
        <v>3</v>
      </c>
      <c r="B9" s="20" t="s">
        <v>12</v>
      </c>
      <c r="C9" s="36" t="s">
        <v>13</v>
      </c>
      <c r="D9" s="20">
        <v>1</v>
      </c>
      <c r="E9" s="36" t="s">
        <v>15</v>
      </c>
      <c r="F9" s="44">
        <v>6000000</v>
      </c>
      <c r="G9" s="45">
        <f t="shared" ref="G9:G18" si="0">F9*D9</f>
        <v>6000000</v>
      </c>
    </row>
    <row r="10" spans="1:7" ht="60" customHeight="1" x14ac:dyDescent="0.25">
      <c r="A10" s="19">
        <v>4</v>
      </c>
      <c r="B10" s="20" t="s">
        <v>12</v>
      </c>
      <c r="C10" s="36" t="s">
        <v>13</v>
      </c>
      <c r="D10" s="20">
        <v>1</v>
      </c>
      <c r="E10" s="20" t="s">
        <v>16</v>
      </c>
      <c r="F10" s="44">
        <v>10000000</v>
      </c>
      <c r="G10" s="45">
        <f t="shared" si="0"/>
        <v>10000000</v>
      </c>
    </row>
    <row r="11" spans="1:7" ht="42.75" x14ac:dyDescent="0.25">
      <c r="A11" s="19">
        <v>5</v>
      </c>
      <c r="B11" s="20" t="s">
        <v>12</v>
      </c>
      <c r="C11" s="36" t="s">
        <v>13</v>
      </c>
      <c r="D11" s="20">
        <v>1</v>
      </c>
      <c r="E11" s="36" t="s">
        <v>17</v>
      </c>
      <c r="F11" s="44">
        <v>5000000</v>
      </c>
      <c r="G11" s="45">
        <f t="shared" si="0"/>
        <v>5000000</v>
      </c>
    </row>
    <row r="12" spans="1:7" ht="33.75" customHeight="1" x14ac:dyDescent="0.25">
      <c r="A12" s="19">
        <v>6</v>
      </c>
      <c r="B12" s="20" t="s">
        <v>12</v>
      </c>
      <c r="C12" s="36" t="s">
        <v>18</v>
      </c>
      <c r="D12" s="20">
        <v>1</v>
      </c>
      <c r="E12" s="36" t="s">
        <v>19</v>
      </c>
      <c r="F12" s="44">
        <v>15000000</v>
      </c>
      <c r="G12" s="45">
        <f t="shared" si="0"/>
        <v>15000000</v>
      </c>
    </row>
    <row r="13" spans="1:7" ht="60" customHeight="1" x14ac:dyDescent="0.25">
      <c r="A13" s="19">
        <v>7</v>
      </c>
      <c r="B13" s="20" t="s">
        <v>12</v>
      </c>
      <c r="C13" s="36" t="s">
        <v>20</v>
      </c>
      <c r="D13" s="20">
        <v>1</v>
      </c>
      <c r="E13" s="36" t="s">
        <v>21</v>
      </c>
      <c r="F13" s="44">
        <v>42500000</v>
      </c>
      <c r="G13" s="45">
        <f t="shared" si="0"/>
        <v>42500000</v>
      </c>
    </row>
    <row r="14" spans="1:7" ht="36.75" customHeight="1" x14ac:dyDescent="0.25">
      <c r="A14" s="19">
        <v>8</v>
      </c>
      <c r="B14" s="20" t="s">
        <v>12</v>
      </c>
      <c r="C14" s="36" t="s">
        <v>22</v>
      </c>
      <c r="D14" s="20">
        <v>1</v>
      </c>
      <c r="E14" s="36" t="s">
        <v>19</v>
      </c>
      <c r="F14" s="44">
        <v>7200000</v>
      </c>
      <c r="G14" s="45">
        <f t="shared" si="0"/>
        <v>7200000</v>
      </c>
    </row>
    <row r="15" spans="1:7" ht="38.25" customHeight="1" x14ac:dyDescent="0.25">
      <c r="A15" s="19">
        <v>9</v>
      </c>
      <c r="B15" s="20" t="s">
        <v>12</v>
      </c>
      <c r="C15" s="36" t="s">
        <v>23</v>
      </c>
      <c r="D15" s="20">
        <v>1</v>
      </c>
      <c r="E15" s="36" t="s">
        <v>19</v>
      </c>
      <c r="F15" s="44">
        <v>5000000</v>
      </c>
      <c r="G15" s="45">
        <f t="shared" si="0"/>
        <v>5000000</v>
      </c>
    </row>
    <row r="16" spans="1:7" ht="28.5" x14ac:dyDescent="0.25">
      <c r="A16" s="19">
        <v>10</v>
      </c>
      <c r="B16" s="20" t="s">
        <v>12</v>
      </c>
      <c r="C16" s="36" t="s">
        <v>24</v>
      </c>
      <c r="D16" s="20">
        <v>1</v>
      </c>
      <c r="E16" s="36" t="s">
        <v>25</v>
      </c>
      <c r="F16" s="44">
        <v>5200000</v>
      </c>
      <c r="G16" s="45">
        <f t="shared" si="0"/>
        <v>5200000</v>
      </c>
    </row>
    <row r="17" spans="1:7" ht="42.75" customHeight="1" x14ac:dyDescent="0.25">
      <c r="A17" s="19">
        <v>11</v>
      </c>
      <c r="B17" s="20" t="s">
        <v>12</v>
      </c>
      <c r="C17" s="36" t="s">
        <v>26</v>
      </c>
      <c r="D17" s="20">
        <v>1</v>
      </c>
      <c r="E17" s="36" t="s">
        <v>19</v>
      </c>
      <c r="F17" s="44">
        <v>5000000</v>
      </c>
      <c r="G17" s="45">
        <f t="shared" si="0"/>
        <v>5000000</v>
      </c>
    </row>
    <row r="18" spans="1:7" ht="81" customHeight="1" thickBot="1" x14ac:dyDescent="0.3">
      <c r="A18" s="24">
        <v>12</v>
      </c>
      <c r="B18" s="25" t="s">
        <v>12</v>
      </c>
      <c r="C18" s="49" t="s">
        <v>27</v>
      </c>
      <c r="D18" s="25">
        <v>1</v>
      </c>
      <c r="E18" s="25" t="s">
        <v>28</v>
      </c>
      <c r="F18" s="50">
        <v>7300000</v>
      </c>
      <c r="G18" s="51">
        <f t="shared" si="0"/>
        <v>7300000</v>
      </c>
    </row>
    <row r="19" spans="1:7" ht="15.75" customHeight="1" thickBot="1" x14ac:dyDescent="0.3">
      <c r="A19" s="26" t="s">
        <v>29</v>
      </c>
      <c r="B19" s="27"/>
      <c r="C19" s="27"/>
      <c r="D19" s="27"/>
      <c r="E19" s="27"/>
      <c r="F19" s="28"/>
      <c r="G19" s="29">
        <f>SUM(G8:G18)</f>
        <v>178200000</v>
      </c>
    </row>
    <row r="20" spans="1:7" ht="15" customHeight="1" x14ac:dyDescent="0.25">
      <c r="A20" s="30" t="s">
        <v>30</v>
      </c>
      <c r="B20" s="31"/>
      <c r="C20" s="31"/>
      <c r="D20" s="31"/>
      <c r="E20" s="31"/>
      <c r="F20" s="31"/>
      <c r="G20" s="32"/>
    </row>
    <row r="21" spans="1:7" ht="66.75" customHeight="1" x14ac:dyDescent="0.25">
      <c r="A21" s="19">
        <v>13</v>
      </c>
      <c r="B21" s="20" t="s">
        <v>31</v>
      </c>
      <c r="C21" s="36" t="s">
        <v>32</v>
      </c>
      <c r="D21" s="20">
        <v>1</v>
      </c>
      <c r="E21" s="20" t="s">
        <v>33</v>
      </c>
      <c r="F21" s="44">
        <v>15000000</v>
      </c>
      <c r="G21" s="45">
        <f>F21*D21</f>
        <v>15000000</v>
      </c>
    </row>
    <row r="22" spans="1:7" ht="69" customHeight="1" x14ac:dyDescent="0.25">
      <c r="A22" s="19">
        <v>14</v>
      </c>
      <c r="B22" s="20" t="s">
        <v>31</v>
      </c>
      <c r="C22" s="36" t="s">
        <v>32</v>
      </c>
      <c r="D22" s="20">
        <v>1</v>
      </c>
      <c r="E22" s="20" t="s">
        <v>34</v>
      </c>
      <c r="F22" s="44">
        <v>6000000</v>
      </c>
      <c r="G22" s="45">
        <f t="shared" ref="G22:G31" si="1">F22*D22</f>
        <v>6000000</v>
      </c>
    </row>
    <row r="23" spans="1:7" ht="64.5" customHeight="1" x14ac:dyDescent="0.25">
      <c r="A23" s="19">
        <v>15</v>
      </c>
      <c r="B23" s="20" t="s">
        <v>31</v>
      </c>
      <c r="C23" s="36" t="s">
        <v>32</v>
      </c>
      <c r="D23" s="20">
        <v>10</v>
      </c>
      <c r="E23" s="20" t="s">
        <v>35</v>
      </c>
      <c r="F23" s="44">
        <v>1100000</v>
      </c>
      <c r="G23" s="45">
        <f t="shared" si="1"/>
        <v>11000000</v>
      </c>
    </row>
    <row r="24" spans="1:7" ht="65.25" customHeight="1" x14ac:dyDescent="0.25">
      <c r="A24" s="19">
        <v>16</v>
      </c>
      <c r="B24" s="20" t="s">
        <v>31</v>
      </c>
      <c r="C24" s="36" t="s">
        <v>32</v>
      </c>
      <c r="D24" s="20">
        <v>1</v>
      </c>
      <c r="E24" s="20" t="s">
        <v>36</v>
      </c>
      <c r="F24" s="44">
        <v>5000000</v>
      </c>
      <c r="G24" s="45">
        <f t="shared" si="1"/>
        <v>5000000</v>
      </c>
    </row>
    <row r="25" spans="1:7" ht="42.75" x14ac:dyDescent="0.25">
      <c r="A25" s="19">
        <v>17</v>
      </c>
      <c r="B25" s="20" t="s">
        <v>31</v>
      </c>
      <c r="C25" s="36" t="s">
        <v>37</v>
      </c>
      <c r="D25" s="20">
        <v>1</v>
      </c>
      <c r="E25" s="20" t="s">
        <v>38</v>
      </c>
      <c r="F25" s="44">
        <v>1000000</v>
      </c>
      <c r="G25" s="45">
        <f t="shared" si="1"/>
        <v>1000000</v>
      </c>
    </row>
    <row r="26" spans="1:7" ht="42.75" x14ac:dyDescent="0.25">
      <c r="A26" s="19">
        <v>18</v>
      </c>
      <c r="B26" s="20" t="s">
        <v>31</v>
      </c>
      <c r="C26" s="36" t="s">
        <v>37</v>
      </c>
      <c r="D26" s="20">
        <v>3</v>
      </c>
      <c r="E26" s="20" t="s">
        <v>39</v>
      </c>
      <c r="F26" s="44">
        <v>1100000</v>
      </c>
      <c r="G26" s="45">
        <f t="shared" si="1"/>
        <v>3300000</v>
      </c>
    </row>
    <row r="27" spans="1:7" ht="42.75" x14ac:dyDescent="0.25">
      <c r="A27" s="19">
        <v>19</v>
      </c>
      <c r="B27" s="20" t="s">
        <v>31</v>
      </c>
      <c r="C27" s="36" t="s">
        <v>37</v>
      </c>
      <c r="D27" s="20">
        <v>1</v>
      </c>
      <c r="E27" s="20" t="s">
        <v>40</v>
      </c>
      <c r="F27" s="44">
        <v>5000000</v>
      </c>
      <c r="G27" s="45">
        <f t="shared" si="1"/>
        <v>5000000</v>
      </c>
    </row>
    <row r="28" spans="1:7" ht="42.75" x14ac:dyDescent="0.25">
      <c r="A28" s="19">
        <v>20</v>
      </c>
      <c r="B28" s="20" t="s">
        <v>31</v>
      </c>
      <c r="C28" s="36" t="s">
        <v>41</v>
      </c>
      <c r="D28" s="20">
        <v>1</v>
      </c>
      <c r="E28" s="20" t="s">
        <v>42</v>
      </c>
      <c r="F28" s="44">
        <v>1000000</v>
      </c>
      <c r="G28" s="45">
        <f t="shared" si="1"/>
        <v>1000000</v>
      </c>
    </row>
    <row r="29" spans="1:7" ht="42.75" x14ac:dyDescent="0.25">
      <c r="A29" s="19">
        <v>21</v>
      </c>
      <c r="B29" s="20" t="s">
        <v>31</v>
      </c>
      <c r="C29" s="36" t="s">
        <v>41</v>
      </c>
      <c r="D29" s="20">
        <v>1</v>
      </c>
      <c r="E29" s="20" t="s">
        <v>43</v>
      </c>
      <c r="F29" s="44">
        <v>1000000</v>
      </c>
      <c r="G29" s="45">
        <f t="shared" si="1"/>
        <v>1000000</v>
      </c>
    </row>
    <row r="30" spans="1:7" ht="42.75" x14ac:dyDescent="0.25">
      <c r="A30" s="19">
        <v>22</v>
      </c>
      <c r="B30" s="20" t="s">
        <v>31</v>
      </c>
      <c r="C30" s="36" t="s">
        <v>41</v>
      </c>
      <c r="D30" s="20">
        <v>6</v>
      </c>
      <c r="E30" s="20" t="s">
        <v>44</v>
      </c>
      <c r="F30" s="44">
        <v>1100000</v>
      </c>
      <c r="G30" s="45">
        <f t="shared" si="1"/>
        <v>6600000</v>
      </c>
    </row>
    <row r="31" spans="1:7" ht="42.75" x14ac:dyDescent="0.25">
      <c r="A31" s="19">
        <v>23</v>
      </c>
      <c r="B31" s="20" t="s">
        <v>31</v>
      </c>
      <c r="C31" s="36" t="s">
        <v>41</v>
      </c>
      <c r="D31" s="20">
        <v>6</v>
      </c>
      <c r="E31" s="20" t="s">
        <v>45</v>
      </c>
      <c r="F31" s="44">
        <v>1100000</v>
      </c>
      <c r="G31" s="45">
        <f t="shared" si="1"/>
        <v>6600000</v>
      </c>
    </row>
    <row r="32" spans="1:7" ht="15.75" customHeight="1" thickBot="1" x14ac:dyDescent="0.3">
      <c r="A32" s="13" t="s">
        <v>46</v>
      </c>
      <c r="B32" s="14"/>
      <c r="C32" s="14"/>
      <c r="D32" s="14"/>
      <c r="E32" s="14"/>
      <c r="F32" s="15"/>
      <c r="G32" s="16">
        <f>SUM(G21:G31)</f>
        <v>61500000</v>
      </c>
    </row>
    <row r="33" spans="1:7" ht="15" customHeight="1" x14ac:dyDescent="0.25">
      <c r="A33" s="33" t="s">
        <v>47</v>
      </c>
      <c r="B33" s="34"/>
      <c r="C33" s="34"/>
      <c r="D33" s="34"/>
      <c r="E33" s="34"/>
      <c r="F33" s="34"/>
      <c r="G33" s="35"/>
    </row>
    <row r="34" spans="1:7" ht="69" customHeight="1" x14ac:dyDescent="0.25">
      <c r="A34" s="36">
        <v>24</v>
      </c>
      <c r="B34" s="20" t="s">
        <v>48</v>
      </c>
      <c r="C34" s="20" t="s">
        <v>49</v>
      </c>
      <c r="D34" s="20">
        <v>1</v>
      </c>
      <c r="E34" s="43" t="s">
        <v>50</v>
      </c>
      <c r="F34" s="44">
        <v>35000000</v>
      </c>
      <c r="G34" s="52">
        <f>D34*F34</f>
        <v>35000000</v>
      </c>
    </row>
    <row r="35" spans="1:7" ht="73.5" customHeight="1" x14ac:dyDescent="0.25">
      <c r="A35" s="36">
        <v>25</v>
      </c>
      <c r="B35" s="20" t="s">
        <v>48</v>
      </c>
      <c r="C35" s="36" t="s">
        <v>51</v>
      </c>
      <c r="D35" s="20">
        <v>250</v>
      </c>
      <c r="E35" s="36" t="s">
        <v>52</v>
      </c>
      <c r="F35" s="44">
        <v>60000</v>
      </c>
      <c r="G35" s="52">
        <f t="shared" ref="G35:G38" si="2">D35*F35</f>
        <v>15000000</v>
      </c>
    </row>
    <row r="36" spans="1:7" ht="34.5" customHeight="1" x14ac:dyDescent="0.25">
      <c r="A36" s="36">
        <v>26</v>
      </c>
      <c r="B36" s="20" t="s">
        <v>48</v>
      </c>
      <c r="C36" s="36" t="s">
        <v>49</v>
      </c>
      <c r="D36" s="56">
        <v>1</v>
      </c>
      <c r="E36" s="43" t="s">
        <v>53</v>
      </c>
      <c r="F36" s="44">
        <v>26000000</v>
      </c>
      <c r="G36" s="52">
        <f t="shared" si="2"/>
        <v>26000000</v>
      </c>
    </row>
    <row r="37" spans="1:7" ht="45.75" customHeight="1" x14ac:dyDescent="0.25">
      <c r="A37" s="36">
        <v>27</v>
      </c>
      <c r="B37" s="20" t="s">
        <v>48</v>
      </c>
      <c r="C37" s="36" t="s">
        <v>54</v>
      </c>
      <c r="D37" s="20">
        <v>15</v>
      </c>
      <c r="E37" s="43" t="s">
        <v>55</v>
      </c>
      <c r="F37" s="44">
        <v>180000</v>
      </c>
      <c r="G37" s="52">
        <f t="shared" si="2"/>
        <v>2700000</v>
      </c>
    </row>
    <row r="38" spans="1:7" ht="36.75" customHeight="1" x14ac:dyDescent="0.25">
      <c r="A38" s="36">
        <v>28</v>
      </c>
      <c r="B38" s="20" t="s">
        <v>48</v>
      </c>
      <c r="C38" s="36" t="s">
        <v>54</v>
      </c>
      <c r="D38" s="20">
        <v>40</v>
      </c>
      <c r="E38" s="43" t="s">
        <v>56</v>
      </c>
      <c r="F38" s="44">
        <v>150000</v>
      </c>
      <c r="G38" s="52">
        <f t="shared" si="2"/>
        <v>6000000</v>
      </c>
    </row>
    <row r="39" spans="1:7" ht="15.75" customHeight="1" thickBot="1" x14ac:dyDescent="0.3">
      <c r="A39" s="13" t="s">
        <v>10</v>
      </c>
      <c r="B39" s="14"/>
      <c r="C39" s="14"/>
      <c r="D39" s="14"/>
      <c r="E39" s="14"/>
      <c r="F39" s="15"/>
      <c r="G39" s="16">
        <f>SUM(G34:G38)</f>
        <v>84700000</v>
      </c>
    </row>
    <row r="40" spans="1:7" ht="15" customHeight="1" x14ac:dyDescent="0.25">
      <c r="A40" s="37" t="s">
        <v>57</v>
      </c>
      <c r="B40" s="38"/>
      <c r="C40" s="38"/>
      <c r="D40" s="38"/>
      <c r="E40" s="38"/>
      <c r="F40" s="38"/>
      <c r="G40" s="39"/>
    </row>
    <row r="41" spans="1:7" ht="24" customHeight="1" x14ac:dyDescent="0.25">
      <c r="A41" s="19">
        <v>29</v>
      </c>
      <c r="B41" s="20" t="s">
        <v>58</v>
      </c>
      <c r="C41" s="36" t="s">
        <v>59</v>
      </c>
      <c r="D41" s="20">
        <v>2</v>
      </c>
      <c r="E41" s="43" t="s">
        <v>60</v>
      </c>
      <c r="F41" s="44">
        <v>4000000</v>
      </c>
      <c r="G41" s="45">
        <f>D41*F41</f>
        <v>8000000</v>
      </c>
    </row>
    <row r="42" spans="1:7" ht="48" customHeight="1" x14ac:dyDescent="0.25">
      <c r="A42" s="19">
        <v>30</v>
      </c>
      <c r="B42" s="20" t="s">
        <v>58</v>
      </c>
      <c r="C42" s="36" t="s">
        <v>61</v>
      </c>
      <c r="D42" s="20">
        <v>1</v>
      </c>
      <c r="E42" s="43" t="s">
        <v>62</v>
      </c>
      <c r="F42" s="44">
        <v>32000000</v>
      </c>
      <c r="G42" s="45">
        <f t="shared" ref="G42:G50" si="3">D42*F42</f>
        <v>32000000</v>
      </c>
    </row>
    <row r="43" spans="1:7" ht="45" customHeight="1" x14ac:dyDescent="0.25">
      <c r="A43" s="19">
        <v>31</v>
      </c>
      <c r="B43" s="20" t="s">
        <v>58</v>
      </c>
      <c r="C43" s="36" t="s">
        <v>63</v>
      </c>
      <c r="D43" s="20">
        <v>2</v>
      </c>
      <c r="E43" s="43" t="s">
        <v>64</v>
      </c>
      <c r="F43" s="44">
        <v>2000000</v>
      </c>
      <c r="G43" s="45">
        <f t="shared" si="3"/>
        <v>4000000</v>
      </c>
    </row>
    <row r="44" spans="1:7" ht="70.5" customHeight="1" x14ac:dyDescent="0.25">
      <c r="A44" s="19">
        <v>32</v>
      </c>
      <c r="B44" s="20" t="s">
        <v>58</v>
      </c>
      <c r="C44" s="36" t="s">
        <v>65</v>
      </c>
      <c r="D44" s="20">
        <v>1500</v>
      </c>
      <c r="E44" s="43" t="s">
        <v>66</v>
      </c>
      <c r="F44" s="44">
        <v>18000</v>
      </c>
      <c r="G44" s="45">
        <f t="shared" si="3"/>
        <v>27000000</v>
      </c>
    </row>
    <row r="45" spans="1:7" x14ac:dyDescent="0.25">
      <c r="A45" s="19">
        <v>33</v>
      </c>
      <c r="B45" s="20" t="s">
        <v>58</v>
      </c>
      <c r="C45" s="36" t="s">
        <v>67</v>
      </c>
      <c r="D45" s="20">
        <v>1</v>
      </c>
      <c r="E45" s="43" t="s">
        <v>194</v>
      </c>
      <c r="F45" s="44">
        <v>100000000</v>
      </c>
      <c r="G45" s="45">
        <f t="shared" si="3"/>
        <v>100000000</v>
      </c>
    </row>
    <row r="46" spans="1:7" ht="28.5" x14ac:dyDescent="0.25">
      <c r="A46" s="19">
        <v>34</v>
      </c>
      <c r="B46" s="20" t="s">
        <v>58</v>
      </c>
      <c r="C46" s="36" t="s">
        <v>68</v>
      </c>
      <c r="D46" s="20">
        <v>1</v>
      </c>
      <c r="E46" s="43" t="s">
        <v>53</v>
      </c>
      <c r="F46" s="44">
        <v>37790000</v>
      </c>
      <c r="G46" s="45">
        <f t="shared" si="3"/>
        <v>37790000</v>
      </c>
    </row>
    <row r="47" spans="1:7" ht="71.25" customHeight="1" x14ac:dyDescent="0.25">
      <c r="A47" s="19">
        <v>35</v>
      </c>
      <c r="B47" s="20" t="s">
        <v>58</v>
      </c>
      <c r="C47" s="36" t="s">
        <v>69</v>
      </c>
      <c r="D47" s="20">
        <v>60</v>
      </c>
      <c r="E47" s="43" t="s">
        <v>70</v>
      </c>
      <c r="F47" s="44">
        <v>180000</v>
      </c>
      <c r="G47" s="45">
        <f t="shared" si="3"/>
        <v>10800000</v>
      </c>
    </row>
    <row r="48" spans="1:7" ht="42.75" customHeight="1" x14ac:dyDescent="0.25">
      <c r="A48" s="19">
        <v>36</v>
      </c>
      <c r="B48" s="20" t="s">
        <v>58</v>
      </c>
      <c r="C48" s="36" t="s">
        <v>71</v>
      </c>
      <c r="D48" s="20">
        <v>150</v>
      </c>
      <c r="E48" s="43" t="s">
        <v>56</v>
      </c>
      <c r="F48" s="44">
        <v>150000</v>
      </c>
      <c r="G48" s="45">
        <f t="shared" si="3"/>
        <v>22500000</v>
      </c>
    </row>
    <row r="49" spans="1:7" ht="36" customHeight="1" x14ac:dyDescent="0.25">
      <c r="A49" s="19">
        <v>37</v>
      </c>
      <c r="B49" s="20" t="s">
        <v>58</v>
      </c>
      <c r="C49" s="36" t="s">
        <v>72</v>
      </c>
      <c r="D49" s="20">
        <v>10</v>
      </c>
      <c r="E49" s="43" t="s">
        <v>73</v>
      </c>
      <c r="F49" s="44">
        <v>500000</v>
      </c>
      <c r="G49" s="45">
        <f t="shared" si="3"/>
        <v>5000000</v>
      </c>
    </row>
    <row r="50" spans="1:7" ht="67.5" customHeight="1" x14ac:dyDescent="0.25">
      <c r="A50" s="19">
        <v>38</v>
      </c>
      <c r="B50" s="20" t="s">
        <v>58</v>
      </c>
      <c r="C50" s="36" t="s">
        <v>51</v>
      </c>
      <c r="D50" s="20">
        <v>250</v>
      </c>
      <c r="E50" s="36" t="s">
        <v>52</v>
      </c>
      <c r="F50" s="44">
        <v>60000</v>
      </c>
      <c r="G50" s="45">
        <f t="shared" si="3"/>
        <v>15000000</v>
      </c>
    </row>
    <row r="51" spans="1:7" ht="15.75" customHeight="1" thickBot="1" x14ac:dyDescent="0.3">
      <c r="A51" s="13" t="s">
        <v>74</v>
      </c>
      <c r="B51" s="14"/>
      <c r="C51" s="14"/>
      <c r="D51" s="14"/>
      <c r="E51" s="14"/>
      <c r="F51" s="15"/>
      <c r="G51" s="16">
        <f>SUM(G41:G50)</f>
        <v>262090000</v>
      </c>
    </row>
    <row r="52" spans="1:7" ht="15" customHeight="1" x14ac:dyDescent="0.25">
      <c r="A52" s="37" t="s">
        <v>75</v>
      </c>
      <c r="B52" s="38"/>
      <c r="C52" s="38"/>
      <c r="D52" s="38"/>
      <c r="E52" s="38"/>
      <c r="F52" s="38"/>
      <c r="G52" s="39"/>
    </row>
    <row r="53" spans="1:7" ht="28.5" x14ac:dyDescent="0.25">
      <c r="A53" s="19">
        <v>39</v>
      </c>
      <c r="B53" s="20" t="s">
        <v>76</v>
      </c>
      <c r="C53" s="36" t="s">
        <v>77</v>
      </c>
      <c r="D53" s="20">
        <v>5</v>
      </c>
      <c r="E53" s="43" t="s">
        <v>78</v>
      </c>
      <c r="F53" s="44">
        <v>250000</v>
      </c>
      <c r="G53" s="45">
        <f>D53*F53</f>
        <v>1250000</v>
      </c>
    </row>
    <row r="54" spans="1:7" ht="86.25" customHeight="1" x14ac:dyDescent="0.25">
      <c r="A54" s="19">
        <v>40</v>
      </c>
      <c r="B54" s="20" t="s">
        <v>76</v>
      </c>
      <c r="C54" s="36" t="s">
        <v>79</v>
      </c>
      <c r="D54" s="20">
        <v>1</v>
      </c>
      <c r="E54" s="43" t="s">
        <v>80</v>
      </c>
      <c r="F54" s="44">
        <v>5000000</v>
      </c>
      <c r="G54" s="45">
        <f t="shared" ref="G54:G67" si="4">D54*F54</f>
        <v>5000000</v>
      </c>
    </row>
    <row r="55" spans="1:7" ht="28.5" x14ac:dyDescent="0.25">
      <c r="A55" s="19">
        <v>41</v>
      </c>
      <c r="B55" s="20" t="s">
        <v>76</v>
      </c>
      <c r="C55" s="36" t="s">
        <v>81</v>
      </c>
      <c r="D55" s="20">
        <v>1</v>
      </c>
      <c r="E55" s="43" t="s">
        <v>82</v>
      </c>
      <c r="F55" s="44">
        <v>5500000</v>
      </c>
      <c r="G55" s="45">
        <f t="shared" si="4"/>
        <v>5500000</v>
      </c>
    </row>
    <row r="56" spans="1:7" ht="54.75" customHeight="1" x14ac:dyDescent="0.25">
      <c r="A56" s="19">
        <v>42</v>
      </c>
      <c r="B56" s="20" t="s">
        <v>76</v>
      </c>
      <c r="C56" s="36" t="s">
        <v>83</v>
      </c>
      <c r="D56" s="20">
        <v>1</v>
      </c>
      <c r="E56" s="43" t="s">
        <v>84</v>
      </c>
      <c r="F56" s="44">
        <v>12000000</v>
      </c>
      <c r="G56" s="45">
        <f t="shared" si="4"/>
        <v>12000000</v>
      </c>
    </row>
    <row r="57" spans="1:7" ht="74.25" customHeight="1" x14ac:dyDescent="0.25">
      <c r="A57" s="19">
        <v>43</v>
      </c>
      <c r="B57" s="20" t="s">
        <v>76</v>
      </c>
      <c r="C57" s="36" t="s">
        <v>65</v>
      </c>
      <c r="D57" s="20">
        <v>3500</v>
      </c>
      <c r="E57" s="43" t="s">
        <v>66</v>
      </c>
      <c r="F57" s="44">
        <v>18000</v>
      </c>
      <c r="G57" s="45">
        <f t="shared" si="4"/>
        <v>63000000</v>
      </c>
    </row>
    <row r="58" spans="1:7" ht="63.75" customHeight="1" x14ac:dyDescent="0.25">
      <c r="A58" s="19">
        <v>44</v>
      </c>
      <c r="B58" s="20" t="s">
        <v>76</v>
      </c>
      <c r="C58" s="36" t="s">
        <v>69</v>
      </c>
      <c r="D58" s="20">
        <v>90</v>
      </c>
      <c r="E58" s="43" t="s">
        <v>85</v>
      </c>
      <c r="F58" s="44">
        <v>180000</v>
      </c>
      <c r="G58" s="45">
        <f t="shared" si="4"/>
        <v>16200000</v>
      </c>
    </row>
    <row r="59" spans="1:7" ht="42.75" customHeight="1" x14ac:dyDescent="0.25">
      <c r="A59" s="19">
        <v>45</v>
      </c>
      <c r="B59" s="20" t="s">
        <v>76</v>
      </c>
      <c r="C59" s="36" t="s">
        <v>71</v>
      </c>
      <c r="D59" s="20">
        <v>270</v>
      </c>
      <c r="E59" s="43" t="s">
        <v>56</v>
      </c>
      <c r="F59" s="44">
        <v>150000</v>
      </c>
      <c r="G59" s="45">
        <f t="shared" si="4"/>
        <v>40500000</v>
      </c>
    </row>
    <row r="60" spans="1:7" ht="28.5" x14ac:dyDescent="0.25">
      <c r="A60" s="19">
        <v>46</v>
      </c>
      <c r="B60" s="20" t="s">
        <v>76</v>
      </c>
      <c r="C60" s="36" t="s">
        <v>72</v>
      </c>
      <c r="D60" s="20">
        <v>10</v>
      </c>
      <c r="E60" s="43" t="s">
        <v>73</v>
      </c>
      <c r="F60" s="44">
        <v>500000</v>
      </c>
      <c r="G60" s="45">
        <f t="shared" si="4"/>
        <v>5000000</v>
      </c>
    </row>
    <row r="61" spans="1:7" ht="72" customHeight="1" x14ac:dyDescent="0.25">
      <c r="A61" s="19">
        <v>47</v>
      </c>
      <c r="B61" s="20" t="s">
        <v>76</v>
      </c>
      <c r="C61" s="36" t="s">
        <v>51</v>
      </c>
      <c r="D61" s="20">
        <v>300</v>
      </c>
      <c r="E61" s="36" t="s">
        <v>52</v>
      </c>
      <c r="F61" s="44">
        <v>60000</v>
      </c>
      <c r="G61" s="45">
        <f t="shared" si="4"/>
        <v>18000000</v>
      </c>
    </row>
    <row r="62" spans="1:7" ht="28.5" x14ac:dyDescent="0.25">
      <c r="A62" s="19">
        <v>48</v>
      </c>
      <c r="B62" s="20" t="s">
        <v>76</v>
      </c>
      <c r="C62" s="36" t="s">
        <v>63</v>
      </c>
      <c r="D62" s="20">
        <v>2</v>
      </c>
      <c r="E62" s="43" t="s">
        <v>64</v>
      </c>
      <c r="F62" s="44">
        <v>2000000</v>
      </c>
      <c r="G62" s="45">
        <f t="shared" si="4"/>
        <v>4000000</v>
      </c>
    </row>
    <row r="63" spans="1:7" ht="28.5" x14ac:dyDescent="0.25">
      <c r="A63" s="19">
        <v>49</v>
      </c>
      <c r="B63" s="20" t="s">
        <v>76</v>
      </c>
      <c r="C63" s="36" t="s">
        <v>86</v>
      </c>
      <c r="D63" s="20">
        <v>1</v>
      </c>
      <c r="E63" s="43" t="s">
        <v>87</v>
      </c>
      <c r="F63" s="44">
        <v>7000000</v>
      </c>
      <c r="G63" s="45">
        <f t="shared" si="4"/>
        <v>7000000</v>
      </c>
    </row>
    <row r="64" spans="1:7" ht="28.5" x14ac:dyDescent="0.25">
      <c r="A64" s="19">
        <v>50</v>
      </c>
      <c r="B64" s="20" t="s">
        <v>76</v>
      </c>
      <c r="C64" s="57" t="s">
        <v>88</v>
      </c>
      <c r="D64" s="57">
        <v>1</v>
      </c>
      <c r="E64" s="57" t="s">
        <v>89</v>
      </c>
      <c r="F64" s="44">
        <v>48500000</v>
      </c>
      <c r="G64" s="45">
        <f t="shared" si="4"/>
        <v>48500000</v>
      </c>
    </row>
    <row r="65" spans="1:7" ht="42.75" customHeight="1" x14ac:dyDescent="0.25">
      <c r="A65" s="19">
        <v>51</v>
      </c>
      <c r="B65" s="20" t="s">
        <v>76</v>
      </c>
      <c r="C65" s="57" t="s">
        <v>67</v>
      </c>
      <c r="D65" s="57">
        <v>1</v>
      </c>
      <c r="E65" s="57" t="s">
        <v>195</v>
      </c>
      <c r="F65" s="44">
        <v>180000000</v>
      </c>
      <c r="G65" s="45">
        <f t="shared" si="4"/>
        <v>180000000</v>
      </c>
    </row>
    <row r="66" spans="1:7" ht="28.5" x14ac:dyDescent="0.25">
      <c r="A66" s="19">
        <v>52</v>
      </c>
      <c r="B66" s="20" t="s">
        <v>76</v>
      </c>
      <c r="C66" s="57" t="s">
        <v>90</v>
      </c>
      <c r="D66" s="57">
        <v>2</v>
      </c>
      <c r="E66" s="57" t="s">
        <v>91</v>
      </c>
      <c r="F66" s="44">
        <v>4000000</v>
      </c>
      <c r="G66" s="45">
        <f t="shared" si="4"/>
        <v>8000000</v>
      </c>
    </row>
    <row r="67" spans="1:7" ht="71.25" customHeight="1" x14ac:dyDescent="0.25">
      <c r="A67" s="19">
        <v>53</v>
      </c>
      <c r="B67" s="20" t="s">
        <v>76</v>
      </c>
      <c r="C67" s="36" t="s">
        <v>92</v>
      </c>
      <c r="D67" s="20">
        <v>1</v>
      </c>
      <c r="E67" s="43" t="s">
        <v>93</v>
      </c>
      <c r="F67" s="44">
        <v>40000000</v>
      </c>
      <c r="G67" s="45">
        <f t="shared" si="4"/>
        <v>40000000</v>
      </c>
    </row>
    <row r="68" spans="1:7" ht="15.75" customHeight="1" thickBot="1" x14ac:dyDescent="0.3">
      <c r="A68" s="13" t="s">
        <v>94</v>
      </c>
      <c r="B68" s="14"/>
      <c r="C68" s="14"/>
      <c r="D68" s="14"/>
      <c r="E68" s="14"/>
      <c r="F68" s="15"/>
      <c r="G68" s="53">
        <f>SUM(G53:G67)</f>
        <v>453950000</v>
      </c>
    </row>
    <row r="69" spans="1:7" ht="15" customHeight="1" x14ac:dyDescent="0.25">
      <c r="A69" s="37" t="s">
        <v>95</v>
      </c>
      <c r="B69" s="38"/>
      <c r="C69" s="38"/>
      <c r="D69" s="38"/>
      <c r="E69" s="38"/>
      <c r="F69" s="38"/>
      <c r="G69" s="39"/>
    </row>
    <row r="70" spans="1:7" ht="61.5" customHeight="1" x14ac:dyDescent="0.25">
      <c r="A70" s="19">
        <v>55</v>
      </c>
      <c r="B70" s="20" t="s">
        <v>96</v>
      </c>
      <c r="C70" s="36" t="s">
        <v>97</v>
      </c>
      <c r="D70" s="20">
        <v>1000</v>
      </c>
      <c r="E70" s="43" t="s">
        <v>98</v>
      </c>
      <c r="F70" s="44">
        <v>150000</v>
      </c>
      <c r="G70" s="45">
        <f>F70*D70</f>
        <v>150000000</v>
      </c>
    </row>
    <row r="71" spans="1:7" ht="42.75" customHeight="1" x14ac:dyDescent="0.25">
      <c r="A71" s="19">
        <v>56</v>
      </c>
      <c r="B71" s="20" t="s">
        <v>96</v>
      </c>
      <c r="C71" s="36" t="s">
        <v>99</v>
      </c>
      <c r="D71" s="20">
        <v>10</v>
      </c>
      <c r="E71" s="43" t="s">
        <v>100</v>
      </c>
      <c r="F71" s="44">
        <v>500000</v>
      </c>
      <c r="G71" s="45">
        <f t="shared" ref="G71:G89" si="5">F71*D71</f>
        <v>5000000</v>
      </c>
    </row>
    <row r="72" spans="1:7" ht="57" customHeight="1" x14ac:dyDescent="0.25">
      <c r="A72" s="19">
        <v>57</v>
      </c>
      <c r="B72" s="20" t="s">
        <v>96</v>
      </c>
      <c r="C72" s="36" t="s">
        <v>69</v>
      </c>
      <c r="D72" s="20">
        <v>60</v>
      </c>
      <c r="E72" s="43" t="s">
        <v>101</v>
      </c>
      <c r="F72" s="44">
        <v>180000</v>
      </c>
      <c r="G72" s="45">
        <f t="shared" si="5"/>
        <v>10800000</v>
      </c>
    </row>
    <row r="73" spans="1:7" ht="42.75" customHeight="1" x14ac:dyDescent="0.25">
      <c r="A73" s="19">
        <v>58</v>
      </c>
      <c r="B73" s="20" t="s">
        <v>96</v>
      </c>
      <c r="C73" s="36" t="s">
        <v>71</v>
      </c>
      <c r="D73" s="20">
        <v>200</v>
      </c>
      <c r="E73" s="43" t="s">
        <v>56</v>
      </c>
      <c r="F73" s="44">
        <v>150000</v>
      </c>
      <c r="G73" s="45">
        <f t="shared" si="5"/>
        <v>30000000</v>
      </c>
    </row>
    <row r="74" spans="1:7" ht="42.75" customHeight="1" x14ac:dyDescent="0.25">
      <c r="A74" s="19">
        <v>59</v>
      </c>
      <c r="B74" s="20" t="s">
        <v>96</v>
      </c>
      <c r="C74" s="36" t="s">
        <v>102</v>
      </c>
      <c r="D74" s="20">
        <v>3</v>
      </c>
      <c r="E74" s="43" t="s">
        <v>103</v>
      </c>
      <c r="F74" s="44">
        <v>2500000</v>
      </c>
      <c r="G74" s="45">
        <f t="shared" si="5"/>
        <v>7500000</v>
      </c>
    </row>
    <row r="75" spans="1:7" ht="51" customHeight="1" x14ac:dyDescent="0.25">
      <c r="A75" s="19">
        <v>60</v>
      </c>
      <c r="B75" s="20" t="s">
        <v>96</v>
      </c>
      <c r="C75" s="36" t="s">
        <v>104</v>
      </c>
      <c r="D75" s="20">
        <v>12</v>
      </c>
      <c r="E75" s="43" t="s">
        <v>105</v>
      </c>
      <c r="F75" s="44">
        <v>200000</v>
      </c>
      <c r="G75" s="45">
        <f t="shared" si="5"/>
        <v>2400000</v>
      </c>
    </row>
    <row r="76" spans="1:7" ht="74.25" customHeight="1" x14ac:dyDescent="0.25">
      <c r="A76" s="19">
        <v>61</v>
      </c>
      <c r="B76" s="20" t="s">
        <v>96</v>
      </c>
      <c r="C76" s="36" t="s">
        <v>106</v>
      </c>
      <c r="D76" s="20">
        <v>15</v>
      </c>
      <c r="E76" s="43" t="s">
        <v>107</v>
      </c>
      <c r="F76" s="44">
        <v>1000000</v>
      </c>
      <c r="G76" s="45">
        <f t="shared" si="5"/>
        <v>15000000</v>
      </c>
    </row>
    <row r="77" spans="1:7" ht="28.5" x14ac:dyDescent="0.25">
      <c r="A77" s="19">
        <v>62</v>
      </c>
      <c r="B77" s="20" t="s">
        <v>96</v>
      </c>
      <c r="C77" s="36" t="s">
        <v>108</v>
      </c>
      <c r="D77" s="20">
        <v>10</v>
      </c>
      <c r="E77" s="43" t="s">
        <v>109</v>
      </c>
      <c r="F77" s="44">
        <v>600000</v>
      </c>
      <c r="G77" s="45">
        <f t="shared" si="5"/>
        <v>6000000</v>
      </c>
    </row>
    <row r="78" spans="1:7" ht="28.5" x14ac:dyDescent="0.25">
      <c r="A78" s="19">
        <v>63</v>
      </c>
      <c r="B78" s="20" t="s">
        <v>96</v>
      </c>
      <c r="C78" s="36" t="s">
        <v>63</v>
      </c>
      <c r="D78" s="20">
        <v>2</v>
      </c>
      <c r="E78" s="43" t="s">
        <v>64</v>
      </c>
      <c r="F78" s="44">
        <v>2000000</v>
      </c>
      <c r="G78" s="45">
        <f t="shared" si="5"/>
        <v>4000000</v>
      </c>
    </row>
    <row r="79" spans="1:7" ht="85.5" customHeight="1" x14ac:dyDescent="0.25">
      <c r="A79" s="19">
        <v>64</v>
      </c>
      <c r="B79" s="20" t="s">
        <v>96</v>
      </c>
      <c r="C79" s="36" t="s">
        <v>51</v>
      </c>
      <c r="D79" s="20">
        <v>250</v>
      </c>
      <c r="E79" s="36" t="s">
        <v>52</v>
      </c>
      <c r="F79" s="44">
        <v>60000</v>
      </c>
      <c r="G79" s="45">
        <f t="shared" si="5"/>
        <v>15000000</v>
      </c>
    </row>
    <row r="80" spans="1:7" ht="28.5" x14ac:dyDescent="0.25">
      <c r="A80" s="19">
        <v>65</v>
      </c>
      <c r="B80" s="20" t="s">
        <v>96</v>
      </c>
      <c r="C80" s="36" t="s">
        <v>110</v>
      </c>
      <c r="D80" s="20">
        <v>2000</v>
      </c>
      <c r="E80" s="36" t="s">
        <v>111</v>
      </c>
      <c r="F80" s="44">
        <v>10000</v>
      </c>
      <c r="G80" s="45">
        <f t="shared" si="5"/>
        <v>20000000</v>
      </c>
    </row>
    <row r="81" spans="1:7" ht="76.5" customHeight="1" x14ac:dyDescent="0.25">
      <c r="A81" s="19">
        <v>66</v>
      </c>
      <c r="B81" s="20" t="s">
        <v>96</v>
      </c>
      <c r="C81" s="36" t="s">
        <v>65</v>
      </c>
      <c r="D81" s="20">
        <v>1500</v>
      </c>
      <c r="E81" s="43" t="s">
        <v>66</v>
      </c>
      <c r="F81" s="44">
        <v>18000</v>
      </c>
      <c r="G81" s="45">
        <f t="shared" si="5"/>
        <v>27000000</v>
      </c>
    </row>
    <row r="82" spans="1:7" ht="63" customHeight="1" x14ac:dyDescent="0.25">
      <c r="A82" s="19">
        <v>67</v>
      </c>
      <c r="B82" s="20" t="s">
        <v>96</v>
      </c>
      <c r="C82" s="36" t="s">
        <v>112</v>
      </c>
      <c r="D82" s="20">
        <v>1</v>
      </c>
      <c r="E82" s="20" t="s">
        <v>113</v>
      </c>
      <c r="F82" s="44">
        <v>13000000</v>
      </c>
      <c r="G82" s="45">
        <f t="shared" si="5"/>
        <v>13000000</v>
      </c>
    </row>
    <row r="83" spans="1:7" ht="28.5" x14ac:dyDescent="0.25">
      <c r="A83" s="19">
        <v>68</v>
      </c>
      <c r="B83" s="20" t="s">
        <v>96</v>
      </c>
      <c r="C83" s="36" t="s">
        <v>67</v>
      </c>
      <c r="D83" s="20">
        <v>1</v>
      </c>
      <c r="E83" s="43" t="s">
        <v>195</v>
      </c>
      <c r="F83" s="44">
        <v>36000000</v>
      </c>
      <c r="G83" s="45">
        <f t="shared" si="5"/>
        <v>36000000</v>
      </c>
    </row>
    <row r="84" spans="1:7" ht="28.5" x14ac:dyDescent="0.25">
      <c r="A84" s="19">
        <v>69</v>
      </c>
      <c r="B84" s="20" t="s">
        <v>96</v>
      </c>
      <c r="C84" s="36" t="s">
        <v>81</v>
      </c>
      <c r="D84" s="20">
        <v>1</v>
      </c>
      <c r="E84" s="43" t="s">
        <v>82</v>
      </c>
      <c r="F84" s="44">
        <v>1950000</v>
      </c>
      <c r="G84" s="45">
        <f t="shared" si="5"/>
        <v>1950000</v>
      </c>
    </row>
    <row r="85" spans="1:7" ht="42.75" x14ac:dyDescent="0.25">
      <c r="A85" s="19">
        <v>70</v>
      </c>
      <c r="B85" s="20" t="s">
        <v>96</v>
      </c>
      <c r="C85" s="36" t="s">
        <v>114</v>
      </c>
      <c r="D85" s="20">
        <v>10</v>
      </c>
      <c r="E85" s="43" t="s">
        <v>115</v>
      </c>
      <c r="F85" s="44">
        <v>400000</v>
      </c>
      <c r="G85" s="45">
        <f t="shared" si="5"/>
        <v>4000000</v>
      </c>
    </row>
    <row r="86" spans="1:7" ht="28.5" x14ac:dyDescent="0.25">
      <c r="A86" s="19">
        <v>71</v>
      </c>
      <c r="B86" s="20" t="s">
        <v>96</v>
      </c>
      <c r="C86" s="36" t="s">
        <v>116</v>
      </c>
      <c r="D86" s="20">
        <v>5</v>
      </c>
      <c r="E86" s="43" t="s">
        <v>117</v>
      </c>
      <c r="F86" s="44">
        <v>180000</v>
      </c>
      <c r="G86" s="45">
        <f t="shared" si="5"/>
        <v>900000</v>
      </c>
    </row>
    <row r="87" spans="1:7" ht="28.5" x14ac:dyDescent="0.25">
      <c r="A87" s="19">
        <v>72</v>
      </c>
      <c r="B87" s="20" t="s">
        <v>96</v>
      </c>
      <c r="C87" s="36" t="s">
        <v>118</v>
      </c>
      <c r="D87" s="20">
        <v>3</v>
      </c>
      <c r="E87" s="43" t="s">
        <v>119</v>
      </c>
      <c r="F87" s="44">
        <v>2000000</v>
      </c>
      <c r="G87" s="45">
        <f t="shared" si="5"/>
        <v>6000000</v>
      </c>
    </row>
    <row r="88" spans="1:7" ht="49.5" customHeight="1" x14ac:dyDescent="0.25">
      <c r="A88" s="19">
        <v>73</v>
      </c>
      <c r="B88" s="20" t="s">
        <v>96</v>
      </c>
      <c r="C88" s="36" t="s">
        <v>120</v>
      </c>
      <c r="D88" s="20">
        <v>1</v>
      </c>
      <c r="E88" s="43" t="s">
        <v>121</v>
      </c>
      <c r="F88" s="44">
        <v>3000000</v>
      </c>
      <c r="G88" s="45">
        <f t="shared" si="5"/>
        <v>3000000</v>
      </c>
    </row>
    <row r="89" spans="1:7" ht="28.5" x14ac:dyDescent="0.25">
      <c r="A89" s="19">
        <v>74</v>
      </c>
      <c r="B89" s="20" t="s">
        <v>96</v>
      </c>
      <c r="C89" s="36" t="s">
        <v>122</v>
      </c>
      <c r="D89" s="20">
        <v>1</v>
      </c>
      <c r="E89" s="43" t="s">
        <v>123</v>
      </c>
      <c r="F89" s="44">
        <v>1500000</v>
      </c>
      <c r="G89" s="45">
        <f t="shared" si="5"/>
        <v>1500000</v>
      </c>
    </row>
    <row r="90" spans="1:7" ht="15.75" customHeight="1" thickBot="1" x14ac:dyDescent="0.3">
      <c r="A90" s="13" t="s">
        <v>124</v>
      </c>
      <c r="B90" s="14"/>
      <c r="C90" s="14"/>
      <c r="D90" s="14"/>
      <c r="E90" s="14"/>
      <c r="F90" s="15"/>
      <c r="G90" s="53">
        <f>SUM(G70:G89)</f>
        <v>359050000</v>
      </c>
    </row>
    <row r="91" spans="1:7" ht="15" customHeight="1" x14ac:dyDescent="0.25">
      <c r="A91" s="37" t="s">
        <v>125</v>
      </c>
      <c r="B91" s="38"/>
      <c r="C91" s="38"/>
      <c r="D91" s="38"/>
      <c r="E91" s="38"/>
      <c r="F91" s="38"/>
      <c r="G91" s="39"/>
    </row>
    <row r="92" spans="1:7" ht="60.75" customHeight="1" x14ac:dyDescent="0.25">
      <c r="A92" s="19">
        <v>75</v>
      </c>
      <c r="B92" s="20" t="s">
        <v>126</v>
      </c>
      <c r="C92" s="36" t="s">
        <v>83</v>
      </c>
      <c r="D92" s="20">
        <v>1</v>
      </c>
      <c r="E92" s="43" t="s">
        <v>127</v>
      </c>
      <c r="F92" s="44">
        <v>13000000</v>
      </c>
      <c r="G92" s="45">
        <f>D92*F92</f>
        <v>13000000</v>
      </c>
    </row>
    <row r="93" spans="1:7" ht="28.5" x14ac:dyDescent="0.25">
      <c r="A93" s="19">
        <v>76</v>
      </c>
      <c r="B93" s="20" t="s">
        <v>126</v>
      </c>
      <c r="C93" s="36" t="s">
        <v>128</v>
      </c>
      <c r="D93" s="20">
        <v>1</v>
      </c>
      <c r="E93" s="43" t="s">
        <v>82</v>
      </c>
      <c r="F93" s="44">
        <v>3250000</v>
      </c>
      <c r="G93" s="45">
        <f t="shared" ref="G93:G101" si="6">D93*F93</f>
        <v>3250000</v>
      </c>
    </row>
    <row r="94" spans="1:7" ht="78.75" customHeight="1" x14ac:dyDescent="0.25">
      <c r="A94" s="19">
        <v>77</v>
      </c>
      <c r="B94" s="20" t="s">
        <v>126</v>
      </c>
      <c r="C94" s="36" t="s">
        <v>65</v>
      </c>
      <c r="D94" s="20">
        <v>3800</v>
      </c>
      <c r="E94" s="43" t="s">
        <v>66</v>
      </c>
      <c r="F94" s="44">
        <v>18000</v>
      </c>
      <c r="G94" s="45">
        <f t="shared" si="6"/>
        <v>68400000</v>
      </c>
    </row>
    <row r="95" spans="1:7" ht="58.5" customHeight="1" x14ac:dyDescent="0.25">
      <c r="A95" s="19">
        <v>78</v>
      </c>
      <c r="B95" s="20" t="s">
        <v>126</v>
      </c>
      <c r="C95" s="36" t="s">
        <v>69</v>
      </c>
      <c r="D95" s="20">
        <v>90</v>
      </c>
      <c r="E95" s="43" t="s">
        <v>129</v>
      </c>
      <c r="F95" s="44">
        <v>180000</v>
      </c>
      <c r="G95" s="45">
        <f t="shared" si="6"/>
        <v>16200000</v>
      </c>
    </row>
    <row r="96" spans="1:7" ht="42.75" customHeight="1" x14ac:dyDescent="0.25">
      <c r="A96" s="19">
        <v>79</v>
      </c>
      <c r="B96" s="20" t="s">
        <v>126</v>
      </c>
      <c r="C96" s="36" t="s">
        <v>71</v>
      </c>
      <c r="D96" s="20">
        <v>290</v>
      </c>
      <c r="E96" s="43" t="s">
        <v>56</v>
      </c>
      <c r="F96" s="44">
        <v>150000</v>
      </c>
      <c r="G96" s="45">
        <f t="shared" si="6"/>
        <v>43500000</v>
      </c>
    </row>
    <row r="97" spans="1:7" ht="28.5" x14ac:dyDescent="0.25">
      <c r="A97" s="19">
        <v>80</v>
      </c>
      <c r="B97" s="20" t="s">
        <v>126</v>
      </c>
      <c r="C97" s="36" t="s">
        <v>72</v>
      </c>
      <c r="D97" s="20">
        <v>10</v>
      </c>
      <c r="E97" s="43" t="s">
        <v>73</v>
      </c>
      <c r="F97" s="44">
        <v>500000</v>
      </c>
      <c r="G97" s="45">
        <f t="shared" si="6"/>
        <v>5000000</v>
      </c>
    </row>
    <row r="98" spans="1:7" ht="70.5" customHeight="1" x14ac:dyDescent="0.25">
      <c r="A98" s="19">
        <v>81</v>
      </c>
      <c r="B98" s="20" t="s">
        <v>126</v>
      </c>
      <c r="C98" s="36" t="s">
        <v>51</v>
      </c>
      <c r="D98" s="20">
        <v>300</v>
      </c>
      <c r="E98" s="36" t="s">
        <v>52</v>
      </c>
      <c r="F98" s="44">
        <v>60000</v>
      </c>
      <c r="G98" s="45">
        <f t="shared" si="6"/>
        <v>18000000</v>
      </c>
    </row>
    <row r="99" spans="1:7" ht="46.5" customHeight="1" x14ac:dyDescent="0.25">
      <c r="A99" s="19">
        <v>82</v>
      </c>
      <c r="B99" s="20" t="s">
        <v>126</v>
      </c>
      <c r="C99" s="36" t="s">
        <v>63</v>
      </c>
      <c r="D99" s="20">
        <v>2</v>
      </c>
      <c r="E99" s="43" t="s">
        <v>64</v>
      </c>
      <c r="F99" s="44">
        <v>1600000</v>
      </c>
      <c r="G99" s="45">
        <f t="shared" si="6"/>
        <v>3200000</v>
      </c>
    </row>
    <row r="100" spans="1:7" ht="28.5" x14ac:dyDescent="0.25">
      <c r="A100" s="19">
        <v>83</v>
      </c>
      <c r="B100" s="20" t="s">
        <v>126</v>
      </c>
      <c r="C100" s="36" t="s">
        <v>68</v>
      </c>
      <c r="D100" s="20">
        <v>1</v>
      </c>
      <c r="E100" s="43" t="s">
        <v>130</v>
      </c>
      <c r="F100" s="44">
        <v>53625600</v>
      </c>
      <c r="G100" s="45">
        <f t="shared" si="6"/>
        <v>53625600</v>
      </c>
    </row>
    <row r="101" spans="1:7" ht="42.75" customHeight="1" x14ac:dyDescent="0.25">
      <c r="A101" s="19">
        <v>84</v>
      </c>
      <c r="B101" s="20" t="s">
        <v>126</v>
      </c>
      <c r="C101" s="36" t="s">
        <v>67</v>
      </c>
      <c r="D101" s="20">
        <v>1</v>
      </c>
      <c r="E101" s="43" t="s">
        <v>195</v>
      </c>
      <c r="F101" s="44">
        <v>140000000</v>
      </c>
      <c r="G101" s="45">
        <f t="shared" si="6"/>
        <v>140000000</v>
      </c>
    </row>
    <row r="102" spans="1:7" ht="15.75" customHeight="1" thickBot="1" x14ac:dyDescent="0.3">
      <c r="A102" s="13" t="s">
        <v>131</v>
      </c>
      <c r="B102" s="14"/>
      <c r="C102" s="14"/>
      <c r="D102" s="14"/>
      <c r="E102" s="14"/>
      <c r="F102" s="15"/>
      <c r="G102" s="53">
        <f>SUM(G92:G101)</f>
        <v>364175600</v>
      </c>
    </row>
    <row r="103" spans="1:7" ht="15" customHeight="1" x14ac:dyDescent="0.25">
      <c r="A103" s="37" t="s">
        <v>132</v>
      </c>
      <c r="B103" s="38"/>
      <c r="C103" s="38"/>
      <c r="D103" s="38"/>
      <c r="E103" s="38"/>
      <c r="F103" s="38"/>
      <c r="G103" s="39"/>
    </row>
    <row r="104" spans="1:7" ht="70.5" customHeight="1" x14ac:dyDescent="0.25">
      <c r="A104" s="19">
        <v>85</v>
      </c>
      <c r="B104" s="20" t="s">
        <v>133</v>
      </c>
      <c r="C104" s="36" t="s">
        <v>134</v>
      </c>
      <c r="D104" s="20">
        <v>1</v>
      </c>
      <c r="E104" s="43" t="s">
        <v>135</v>
      </c>
      <c r="F104" s="44">
        <v>30000000</v>
      </c>
      <c r="G104" s="45">
        <f>F104*D104</f>
        <v>30000000</v>
      </c>
    </row>
    <row r="105" spans="1:7" ht="28.5" x14ac:dyDescent="0.25">
      <c r="A105" s="19">
        <v>86</v>
      </c>
      <c r="B105" s="20" t="s">
        <v>133</v>
      </c>
      <c r="C105" s="36" t="s">
        <v>136</v>
      </c>
      <c r="D105" s="20">
        <v>1</v>
      </c>
      <c r="E105" s="43" t="s">
        <v>137</v>
      </c>
      <c r="F105" s="44">
        <v>5000000</v>
      </c>
      <c r="G105" s="45">
        <f>F105*D105</f>
        <v>5000000</v>
      </c>
    </row>
    <row r="106" spans="1:7" ht="15.75" customHeight="1" thickBot="1" x14ac:dyDescent="0.3">
      <c r="A106" s="13" t="s">
        <v>138</v>
      </c>
      <c r="B106" s="14"/>
      <c r="C106" s="14"/>
      <c r="D106" s="14"/>
      <c r="E106" s="14"/>
      <c r="F106" s="15"/>
      <c r="G106" s="53">
        <f>SUM(G104:G105)</f>
        <v>35000000</v>
      </c>
    </row>
    <row r="107" spans="1:7" x14ac:dyDescent="0.25">
      <c r="A107" s="37" t="s">
        <v>139</v>
      </c>
      <c r="B107" s="38"/>
      <c r="C107" s="38"/>
      <c r="D107" s="38"/>
      <c r="E107" s="38"/>
      <c r="F107" s="38"/>
      <c r="G107" s="39"/>
    </row>
    <row r="108" spans="1:7" ht="69.75" customHeight="1" x14ac:dyDescent="0.25">
      <c r="A108" s="19">
        <v>87</v>
      </c>
      <c r="B108" s="20" t="s">
        <v>139</v>
      </c>
      <c r="C108" s="36" t="s">
        <v>140</v>
      </c>
      <c r="D108" s="20">
        <v>1</v>
      </c>
      <c r="E108" s="43" t="s">
        <v>141</v>
      </c>
      <c r="F108" s="44">
        <v>10000000</v>
      </c>
      <c r="G108" s="45">
        <f>F108*D108</f>
        <v>10000000</v>
      </c>
    </row>
    <row r="109" spans="1:7" ht="42.75" x14ac:dyDescent="0.25">
      <c r="A109" s="19">
        <v>88</v>
      </c>
      <c r="B109" s="20" t="s">
        <v>139</v>
      </c>
      <c r="C109" s="36" t="s">
        <v>142</v>
      </c>
      <c r="D109" s="20">
        <v>1</v>
      </c>
      <c r="E109" s="43" t="s">
        <v>143</v>
      </c>
      <c r="F109" s="44">
        <v>21534400</v>
      </c>
      <c r="G109" s="45">
        <f t="shared" ref="G109:G123" si="7">F109*D109</f>
        <v>21534400</v>
      </c>
    </row>
    <row r="110" spans="1:7" ht="63.75" customHeight="1" x14ac:dyDescent="0.25">
      <c r="A110" s="19">
        <v>89</v>
      </c>
      <c r="B110" s="20" t="s">
        <v>139</v>
      </c>
      <c r="C110" s="36" t="s">
        <v>144</v>
      </c>
      <c r="D110" s="20">
        <v>1</v>
      </c>
      <c r="E110" s="43" t="s">
        <v>145</v>
      </c>
      <c r="F110" s="44">
        <v>30000000</v>
      </c>
      <c r="G110" s="45">
        <f t="shared" si="7"/>
        <v>30000000</v>
      </c>
    </row>
    <row r="111" spans="1:7" ht="71.25" customHeight="1" x14ac:dyDescent="0.25">
      <c r="A111" s="19">
        <v>90</v>
      </c>
      <c r="B111" s="20" t="s">
        <v>139</v>
      </c>
      <c r="C111" s="36" t="s">
        <v>146</v>
      </c>
      <c r="D111" s="20">
        <v>1</v>
      </c>
      <c r="E111" s="43" t="s">
        <v>147</v>
      </c>
      <c r="F111" s="44">
        <v>35000000</v>
      </c>
      <c r="G111" s="45">
        <f t="shared" si="7"/>
        <v>35000000</v>
      </c>
    </row>
    <row r="112" spans="1:7" ht="73.5" customHeight="1" x14ac:dyDescent="0.25">
      <c r="A112" s="19">
        <v>91</v>
      </c>
      <c r="B112" s="20" t="s">
        <v>139</v>
      </c>
      <c r="C112" s="36" t="s">
        <v>148</v>
      </c>
      <c r="D112" s="20">
        <v>1</v>
      </c>
      <c r="E112" s="43" t="s">
        <v>149</v>
      </c>
      <c r="F112" s="44">
        <v>20000000</v>
      </c>
      <c r="G112" s="45">
        <f t="shared" si="7"/>
        <v>20000000</v>
      </c>
    </row>
    <row r="113" spans="1:7" ht="53.25" customHeight="1" x14ac:dyDescent="0.25">
      <c r="A113" s="19">
        <v>92</v>
      </c>
      <c r="B113" s="20" t="s">
        <v>139</v>
      </c>
      <c r="C113" s="36" t="s">
        <v>150</v>
      </c>
      <c r="D113" s="20">
        <v>1</v>
      </c>
      <c r="E113" s="43" t="s">
        <v>151</v>
      </c>
      <c r="F113" s="44">
        <v>10000000</v>
      </c>
      <c r="G113" s="45">
        <f t="shared" si="7"/>
        <v>10000000</v>
      </c>
    </row>
    <row r="114" spans="1:7" ht="80.25" customHeight="1" x14ac:dyDescent="0.25">
      <c r="A114" s="19">
        <v>93</v>
      </c>
      <c r="B114" s="20" t="s">
        <v>139</v>
      </c>
      <c r="C114" s="36" t="s">
        <v>152</v>
      </c>
      <c r="D114" s="20">
        <v>1</v>
      </c>
      <c r="E114" s="43" t="s">
        <v>153</v>
      </c>
      <c r="F114" s="44">
        <v>4000000</v>
      </c>
      <c r="G114" s="45">
        <f t="shared" si="7"/>
        <v>4000000</v>
      </c>
    </row>
    <row r="115" spans="1:7" ht="42.75" x14ac:dyDescent="0.25">
      <c r="A115" s="19">
        <v>94</v>
      </c>
      <c r="B115" s="20" t="s">
        <v>139</v>
      </c>
      <c r="C115" s="36" t="s">
        <v>154</v>
      </c>
      <c r="D115" s="20">
        <v>1</v>
      </c>
      <c r="E115" s="43" t="s">
        <v>155</v>
      </c>
      <c r="F115" s="44">
        <v>5000000</v>
      </c>
      <c r="G115" s="45">
        <f t="shared" si="7"/>
        <v>5000000</v>
      </c>
    </row>
    <row r="116" spans="1:7" ht="28.5" x14ac:dyDescent="0.25">
      <c r="A116" s="19">
        <v>95</v>
      </c>
      <c r="B116" s="20" t="s">
        <v>139</v>
      </c>
      <c r="C116" s="36" t="s">
        <v>156</v>
      </c>
      <c r="D116" s="20">
        <v>1</v>
      </c>
      <c r="E116" s="43" t="s">
        <v>157</v>
      </c>
      <c r="F116" s="44">
        <v>12000000</v>
      </c>
      <c r="G116" s="45">
        <f t="shared" si="7"/>
        <v>12000000</v>
      </c>
    </row>
    <row r="117" spans="1:7" ht="57" customHeight="1" x14ac:dyDescent="0.25">
      <c r="A117" s="19">
        <v>96</v>
      </c>
      <c r="B117" s="20" t="s">
        <v>139</v>
      </c>
      <c r="C117" s="36" t="s">
        <v>158</v>
      </c>
      <c r="D117" s="20">
        <v>1</v>
      </c>
      <c r="E117" s="43" t="s">
        <v>159</v>
      </c>
      <c r="F117" s="44">
        <v>6000000</v>
      </c>
      <c r="G117" s="45">
        <f t="shared" si="7"/>
        <v>6000000</v>
      </c>
    </row>
    <row r="118" spans="1:7" ht="57" x14ac:dyDescent="0.25">
      <c r="A118" s="19">
        <v>97</v>
      </c>
      <c r="B118" s="20" t="s">
        <v>139</v>
      </c>
      <c r="C118" s="36" t="s">
        <v>160</v>
      </c>
      <c r="D118" s="20">
        <v>1</v>
      </c>
      <c r="E118" s="43" t="s">
        <v>161</v>
      </c>
      <c r="F118" s="44">
        <v>75000000</v>
      </c>
      <c r="G118" s="45">
        <f t="shared" si="7"/>
        <v>75000000</v>
      </c>
    </row>
    <row r="119" spans="1:7" ht="42.75" x14ac:dyDescent="0.25">
      <c r="A119" s="19">
        <v>98</v>
      </c>
      <c r="B119" s="20" t="s">
        <v>139</v>
      </c>
      <c r="C119" s="36" t="s">
        <v>162</v>
      </c>
      <c r="D119" s="20">
        <v>20</v>
      </c>
      <c r="E119" s="43" t="s">
        <v>163</v>
      </c>
      <c r="F119" s="44">
        <v>250000</v>
      </c>
      <c r="G119" s="45">
        <f t="shared" si="7"/>
        <v>5000000</v>
      </c>
    </row>
    <row r="120" spans="1:7" ht="71.25" customHeight="1" x14ac:dyDescent="0.25">
      <c r="A120" s="19">
        <v>99</v>
      </c>
      <c r="B120" s="20" t="s">
        <v>58</v>
      </c>
      <c r="C120" s="36" t="s">
        <v>164</v>
      </c>
      <c r="D120" s="20">
        <v>1</v>
      </c>
      <c r="E120" s="20" t="s">
        <v>165</v>
      </c>
      <c r="F120" s="44">
        <v>48800000</v>
      </c>
      <c r="G120" s="45">
        <f t="shared" si="7"/>
        <v>48800000</v>
      </c>
    </row>
    <row r="121" spans="1:7" ht="117" customHeight="1" x14ac:dyDescent="0.25">
      <c r="A121" s="19">
        <v>100</v>
      </c>
      <c r="B121" s="20" t="s">
        <v>139</v>
      </c>
      <c r="C121" s="36" t="s">
        <v>136</v>
      </c>
      <c r="D121" s="20">
        <v>1</v>
      </c>
      <c r="E121" s="43" t="s">
        <v>166</v>
      </c>
      <c r="F121" s="44">
        <v>200000000</v>
      </c>
      <c r="G121" s="45">
        <f t="shared" si="7"/>
        <v>200000000</v>
      </c>
    </row>
    <row r="122" spans="1:7" ht="115.5" customHeight="1" x14ac:dyDescent="0.25">
      <c r="A122" s="19">
        <v>101</v>
      </c>
      <c r="B122" s="20" t="s">
        <v>139</v>
      </c>
      <c r="C122" s="36" t="s">
        <v>167</v>
      </c>
      <c r="D122" s="20">
        <v>1</v>
      </c>
      <c r="E122" s="43" t="s">
        <v>168</v>
      </c>
      <c r="F122" s="44">
        <v>30000000</v>
      </c>
      <c r="G122" s="45">
        <f t="shared" si="7"/>
        <v>30000000</v>
      </c>
    </row>
    <row r="123" spans="1:7" x14ac:dyDescent="0.25">
      <c r="A123" s="19">
        <v>102</v>
      </c>
      <c r="B123" s="20" t="s">
        <v>139</v>
      </c>
      <c r="C123" s="36" t="s">
        <v>169</v>
      </c>
      <c r="D123" s="20">
        <v>1</v>
      </c>
      <c r="E123" s="20" t="s">
        <v>170</v>
      </c>
      <c r="F123" s="44">
        <v>9000000</v>
      </c>
      <c r="G123" s="45">
        <f t="shared" si="7"/>
        <v>9000000</v>
      </c>
    </row>
    <row r="124" spans="1:7" ht="15.75" customHeight="1" thickBot="1" x14ac:dyDescent="0.3">
      <c r="A124" s="13" t="s">
        <v>171</v>
      </c>
      <c r="B124" s="14"/>
      <c r="C124" s="14"/>
      <c r="D124" s="14"/>
      <c r="E124" s="14"/>
      <c r="F124" s="15"/>
      <c r="G124" s="53">
        <f>SUM(G108:G123)</f>
        <v>521334400</v>
      </c>
    </row>
    <row r="125" spans="1:7" ht="15.75" customHeight="1" thickBot="1" x14ac:dyDescent="0.3">
      <c r="A125" s="26" t="s">
        <v>172</v>
      </c>
      <c r="B125" s="27"/>
      <c r="C125" s="27"/>
      <c r="D125" s="27"/>
      <c r="E125" s="27"/>
      <c r="F125" s="28"/>
      <c r="G125" s="54">
        <f>(G124+G106+G102+G90+G68+G51+G39+G32+G19+G6)</f>
        <v>2500000000</v>
      </c>
    </row>
    <row r="126" spans="1:7" ht="15.75" customHeight="1" thickBot="1" x14ac:dyDescent="0.3">
      <c r="A126" s="7" t="s">
        <v>173</v>
      </c>
      <c r="B126" s="8"/>
      <c r="C126" s="8"/>
      <c r="D126" s="8"/>
      <c r="E126" s="8"/>
      <c r="F126" s="8"/>
      <c r="G126" s="9"/>
    </row>
    <row r="127" spans="1:7" ht="28.5" x14ac:dyDescent="0.25">
      <c r="A127" s="19">
        <v>103</v>
      </c>
      <c r="B127" s="20" t="s">
        <v>174</v>
      </c>
      <c r="C127" s="36" t="s">
        <v>175</v>
      </c>
      <c r="D127" s="20">
        <v>2</v>
      </c>
      <c r="E127" s="43" t="s">
        <v>176</v>
      </c>
      <c r="F127" s="44">
        <v>10000000</v>
      </c>
      <c r="G127" s="45">
        <f t="shared" ref="G127:G133" si="8">F127*D127</f>
        <v>20000000</v>
      </c>
    </row>
    <row r="128" spans="1:7" ht="28.5" x14ac:dyDescent="0.25">
      <c r="A128" s="19">
        <v>104</v>
      </c>
      <c r="B128" s="20" t="s">
        <v>174</v>
      </c>
      <c r="C128" s="36" t="s">
        <v>177</v>
      </c>
      <c r="D128" s="20">
        <v>5</v>
      </c>
      <c r="E128" s="43" t="s">
        <v>178</v>
      </c>
      <c r="F128" s="44">
        <v>1500000</v>
      </c>
      <c r="G128" s="45">
        <f t="shared" si="8"/>
        <v>7500000</v>
      </c>
    </row>
    <row r="129" spans="1:7" ht="28.5" x14ac:dyDescent="0.25">
      <c r="A129" s="19">
        <v>105</v>
      </c>
      <c r="B129" s="20" t="s">
        <v>174</v>
      </c>
      <c r="C129" s="36" t="s">
        <v>179</v>
      </c>
      <c r="D129" s="20">
        <v>1</v>
      </c>
      <c r="E129" s="43" t="s">
        <v>180</v>
      </c>
      <c r="F129" s="44">
        <v>10000000</v>
      </c>
      <c r="G129" s="45">
        <f>F129*D129</f>
        <v>10000000</v>
      </c>
    </row>
    <row r="130" spans="1:7" ht="28.5" x14ac:dyDescent="0.25">
      <c r="A130" s="19">
        <v>106</v>
      </c>
      <c r="B130" s="20" t="s">
        <v>174</v>
      </c>
      <c r="C130" s="36" t="s">
        <v>179</v>
      </c>
      <c r="D130" s="20">
        <v>1</v>
      </c>
      <c r="E130" s="43" t="s">
        <v>181</v>
      </c>
      <c r="F130" s="44">
        <v>6000000</v>
      </c>
      <c r="G130" s="45">
        <f t="shared" si="8"/>
        <v>6000000</v>
      </c>
    </row>
    <row r="131" spans="1:7" ht="28.5" x14ac:dyDescent="0.25">
      <c r="A131" s="19">
        <v>107</v>
      </c>
      <c r="B131" s="20" t="s">
        <v>174</v>
      </c>
      <c r="C131" s="36" t="s">
        <v>179</v>
      </c>
      <c r="D131" s="20">
        <v>1</v>
      </c>
      <c r="E131" s="43" t="s">
        <v>182</v>
      </c>
      <c r="F131" s="44">
        <v>6000000</v>
      </c>
      <c r="G131" s="45">
        <f t="shared" si="8"/>
        <v>6000000</v>
      </c>
    </row>
    <row r="132" spans="1:7" ht="28.5" x14ac:dyDescent="0.25">
      <c r="A132" s="19">
        <v>108</v>
      </c>
      <c r="B132" s="20" t="s">
        <v>174</v>
      </c>
      <c r="C132" s="36" t="s">
        <v>179</v>
      </c>
      <c r="D132" s="20">
        <v>3</v>
      </c>
      <c r="E132" s="43" t="s">
        <v>183</v>
      </c>
      <c r="F132" s="44">
        <v>3000000</v>
      </c>
      <c r="G132" s="45">
        <f t="shared" si="8"/>
        <v>9000000</v>
      </c>
    </row>
    <row r="133" spans="1:7" ht="28.5" x14ac:dyDescent="0.25">
      <c r="A133" s="19">
        <v>109</v>
      </c>
      <c r="B133" s="20" t="s">
        <v>174</v>
      </c>
      <c r="C133" s="36" t="s">
        <v>184</v>
      </c>
      <c r="D133" s="20">
        <v>2</v>
      </c>
      <c r="E133" s="43" t="s">
        <v>185</v>
      </c>
      <c r="F133" s="44">
        <v>6412333.5</v>
      </c>
      <c r="G133" s="45">
        <f t="shared" si="8"/>
        <v>12824667</v>
      </c>
    </row>
    <row r="134" spans="1:7" ht="28.5" x14ac:dyDescent="0.25">
      <c r="A134" s="19">
        <v>110</v>
      </c>
      <c r="B134" s="20" t="s">
        <v>174</v>
      </c>
      <c r="C134" s="36" t="s">
        <v>186</v>
      </c>
      <c r="D134" s="20">
        <v>6</v>
      </c>
      <c r="E134" s="43" t="s">
        <v>187</v>
      </c>
      <c r="F134" s="44">
        <v>1200000</v>
      </c>
      <c r="G134" s="45">
        <f>D134*F134</f>
        <v>7200000</v>
      </c>
    </row>
    <row r="135" spans="1:7" ht="57.75" customHeight="1" thickBot="1" x14ac:dyDescent="0.3">
      <c r="A135" s="19">
        <v>111</v>
      </c>
      <c r="B135" s="20" t="s">
        <v>188</v>
      </c>
      <c r="C135" s="36" t="s">
        <v>68</v>
      </c>
      <c r="D135" s="20">
        <v>1</v>
      </c>
      <c r="E135" s="43" t="s">
        <v>189</v>
      </c>
      <c r="F135" s="44">
        <v>25642000</v>
      </c>
      <c r="G135" s="45">
        <f>D135*F135</f>
        <v>25642000</v>
      </c>
    </row>
    <row r="136" spans="1:7" ht="15.75" thickBot="1" x14ac:dyDescent="0.3">
      <c r="A136" s="26" t="s">
        <v>190</v>
      </c>
      <c r="B136" s="27"/>
      <c r="C136" s="27"/>
      <c r="D136" s="27"/>
      <c r="E136" s="27"/>
      <c r="F136" s="28"/>
      <c r="G136" s="54">
        <f>SUM(G127:G135)</f>
        <v>104166667</v>
      </c>
    </row>
    <row r="137" spans="1:7" ht="15.75" customHeight="1" thickBot="1" x14ac:dyDescent="0.3">
      <c r="A137" s="26" t="s">
        <v>191</v>
      </c>
      <c r="B137" s="27"/>
      <c r="C137" s="27"/>
      <c r="D137" s="27"/>
      <c r="E137" s="27"/>
      <c r="F137" s="28"/>
      <c r="G137" s="54">
        <f>G136</f>
        <v>104166667</v>
      </c>
    </row>
    <row r="138" spans="1:7" ht="15.75" customHeight="1" thickBot="1" x14ac:dyDescent="0.3">
      <c r="A138" s="40" t="s">
        <v>192</v>
      </c>
      <c r="B138" s="41"/>
      <c r="C138" s="41"/>
      <c r="D138" s="41"/>
      <c r="E138" s="41"/>
      <c r="F138" s="42"/>
      <c r="G138" s="55">
        <f>(G125+G137)</f>
        <v>2604166667</v>
      </c>
    </row>
  </sheetData>
  <mergeCells count="28">
    <mergeCell ref="A126:G126"/>
    <mergeCell ref="A136:F136"/>
    <mergeCell ref="A137:F137"/>
    <mergeCell ref="A138:F138"/>
    <mergeCell ref="A102:F102"/>
    <mergeCell ref="A103:G103"/>
    <mergeCell ref="A106:F106"/>
    <mergeCell ref="A107:G107"/>
    <mergeCell ref="A124:F124"/>
    <mergeCell ref="A125:F125"/>
    <mergeCell ref="A51:F51"/>
    <mergeCell ref="A52:G52"/>
    <mergeCell ref="A68:F68"/>
    <mergeCell ref="A69:G69"/>
    <mergeCell ref="A90:F90"/>
    <mergeCell ref="A91:G91"/>
    <mergeCell ref="A19:F19"/>
    <mergeCell ref="A20:G20"/>
    <mergeCell ref="A32:F32"/>
    <mergeCell ref="A33:G33"/>
    <mergeCell ref="A39:F39"/>
    <mergeCell ref="A40:G40"/>
    <mergeCell ref="A1:G1"/>
    <mergeCell ref="A2:C2"/>
    <mergeCell ref="A3:G3"/>
    <mergeCell ref="A4:G4"/>
    <mergeCell ref="A6:F6"/>
    <mergeCell ref="A7:G7"/>
  </mergeCells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Ruiz</dc:creator>
  <cp:lastModifiedBy>Angelica Ruiz</cp:lastModifiedBy>
  <dcterms:created xsi:type="dcterms:W3CDTF">2025-01-18T15:46:06Z</dcterms:created>
  <dcterms:modified xsi:type="dcterms:W3CDTF">2025-01-18T16:25:55Z</dcterms:modified>
</cp:coreProperties>
</file>